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defaultThemeVersion="124226"/>
  <bookViews>
    <workbookView xWindow="480" yWindow="30" windowWidth="11355" windowHeight="9210" activeTab="1"/>
  </bookViews>
  <sheets>
    <sheet name="Notes" sheetId="3" r:id="rId1"/>
    <sheet name="DP02_Social_Characteristics" sheetId="4" r:id="rId2"/>
    <sheet name="DP03_Economic_Characteristics" sheetId="5" r:id="rId3"/>
    <sheet name="DP04_Housing_Characteristics" sheetId="6" r:id="rId4"/>
    <sheet name="DP05_Demographic_&amp;_Housing" sheetId="1" r:id="rId5"/>
  </sheets>
  <definedNames>
    <definedName name="_01__ACS_DP05_Demographic_and_Housing_Estimates" localSheetId="1">DP02_Social_Characteristics!#REF!</definedName>
    <definedName name="_01__ACS_DP05_Demographic_and_Housing_Estimates">'DP05_Demographic_&amp;_Housing'!#REF!</definedName>
    <definedName name="_01_1__ACS_DP05_Demographic_and_Housing_MOE" localSheetId="1">#REF!</definedName>
    <definedName name="_01_1__ACS_DP05_Demographic_and_Housing_MOE">#REF!</definedName>
    <definedName name="_xlnm.Print_Titles" localSheetId="1">DP02_Social_Characteristics!$1:$5</definedName>
    <definedName name="_xlnm.Print_Titles" localSheetId="2">DP03_Economic_Characteristics!$1:$5</definedName>
    <definedName name="_xlnm.Print_Titles" localSheetId="3">DP04_Housing_Characteristics!$1:$5</definedName>
    <definedName name="_xlnm.Print_Titles" localSheetId="4">'DP05_Demographic_&amp;_Housing'!$1:$5</definedName>
  </definedNames>
  <calcPr calcId="145621"/>
</workbook>
</file>

<file path=xl/calcChain.xml><?xml version="1.0" encoding="utf-8"?>
<calcChain xmlns="http://schemas.openxmlformats.org/spreadsheetml/2006/main">
  <c r="D7" i="1" l="1"/>
  <c r="E7" i="1"/>
  <c r="F7" i="1"/>
  <c r="H7" i="1"/>
  <c r="I7" i="1" s="1"/>
  <c r="E91" i="4" l="1"/>
  <c r="F91" i="4"/>
  <c r="F90" i="4"/>
  <c r="E90" i="4"/>
  <c r="E89" i="4"/>
  <c r="F89" i="4"/>
  <c r="F88" i="4"/>
  <c r="E88" i="4"/>
  <c r="E87" i="4"/>
  <c r="F87" i="4"/>
  <c r="F86" i="4"/>
  <c r="E86" i="4"/>
  <c r="E85" i="4"/>
  <c r="F85" i="4"/>
  <c r="F84" i="4"/>
  <c r="E84" i="4"/>
  <c r="E127" i="5"/>
  <c r="F127" i="5"/>
  <c r="E128" i="5"/>
  <c r="F128" i="5"/>
  <c r="E129" i="5"/>
  <c r="F129" i="5"/>
  <c r="E130" i="5"/>
  <c r="F130" i="5"/>
  <c r="F126" i="5"/>
  <c r="E126" i="5"/>
  <c r="E122" i="5"/>
  <c r="F122" i="5"/>
  <c r="E123" i="5"/>
  <c r="F123" i="5"/>
  <c r="E124" i="5"/>
  <c r="F124" i="5"/>
  <c r="E125" i="5"/>
  <c r="F125" i="5"/>
  <c r="F121" i="5"/>
  <c r="E121" i="5"/>
  <c r="E117" i="5"/>
  <c r="F117" i="5"/>
  <c r="E118" i="5"/>
  <c r="F118" i="5"/>
  <c r="E119" i="5"/>
  <c r="F119" i="5"/>
  <c r="E120" i="5"/>
  <c r="F120" i="5"/>
  <c r="F116" i="5"/>
  <c r="E116" i="5"/>
  <c r="F114" i="5"/>
  <c r="E114" i="5"/>
  <c r="E113" i="5"/>
  <c r="F113" i="5"/>
  <c r="F112" i="5"/>
  <c r="E112" i="5"/>
  <c r="E109" i="5"/>
  <c r="F109" i="5"/>
  <c r="E110" i="5"/>
  <c r="F110" i="5"/>
  <c r="E111" i="5"/>
  <c r="F111" i="5"/>
  <c r="E108" i="5"/>
  <c r="F108" i="5"/>
  <c r="F107" i="5"/>
  <c r="E107" i="5"/>
  <c r="D127" i="5"/>
  <c r="D128" i="5"/>
  <c r="D129" i="5"/>
  <c r="D130" i="5"/>
  <c r="D126" i="5"/>
  <c r="D122" i="5"/>
  <c r="D123" i="5"/>
  <c r="D124" i="5"/>
  <c r="D125" i="5"/>
  <c r="D121" i="5"/>
  <c r="D117" i="5"/>
  <c r="D118" i="5"/>
  <c r="D119" i="5"/>
  <c r="D120" i="5"/>
  <c r="D116" i="5"/>
  <c r="D115" i="5"/>
  <c r="D114" i="5"/>
  <c r="D113" i="5"/>
  <c r="D112" i="5"/>
  <c r="D108" i="5"/>
  <c r="D109" i="5"/>
  <c r="D110" i="5"/>
  <c r="D111" i="5"/>
  <c r="D107" i="5"/>
  <c r="H130" i="5"/>
  <c r="I130" i="5" s="1"/>
  <c r="H129" i="5"/>
  <c r="I129" i="5" s="1"/>
  <c r="H128" i="5"/>
  <c r="I128" i="5" s="1"/>
  <c r="H127" i="5"/>
  <c r="I127" i="5" s="1"/>
  <c r="H126" i="5"/>
  <c r="I126" i="5" s="1"/>
  <c r="H125" i="5"/>
  <c r="I125" i="5" s="1"/>
  <c r="H124" i="5"/>
  <c r="I124" i="5" s="1"/>
  <c r="H123" i="5"/>
  <c r="I123" i="5" s="1"/>
  <c r="H122" i="5"/>
  <c r="I122" i="5" s="1"/>
  <c r="H121" i="5"/>
  <c r="I121" i="5" s="1"/>
  <c r="H120" i="5"/>
  <c r="I120" i="5" s="1"/>
  <c r="H119" i="5"/>
  <c r="I119" i="5" s="1"/>
  <c r="H118" i="5"/>
  <c r="I118" i="5" s="1"/>
  <c r="H117" i="5"/>
  <c r="I117" i="5" s="1"/>
  <c r="H116" i="5"/>
  <c r="I116" i="5" s="1"/>
  <c r="H115" i="5"/>
  <c r="I115" i="5" s="1"/>
  <c r="F115" i="5"/>
  <c r="E115" i="5"/>
  <c r="H114" i="5"/>
  <c r="I114" i="5" s="1"/>
  <c r="H113" i="5"/>
  <c r="I113" i="5" s="1"/>
  <c r="H112" i="5"/>
  <c r="I112" i="5" s="1"/>
  <c r="H111" i="5"/>
  <c r="I111" i="5" s="1"/>
  <c r="H110" i="5"/>
  <c r="I110" i="5" s="1"/>
  <c r="H109" i="5"/>
  <c r="I109" i="5" s="1"/>
  <c r="H108" i="5"/>
  <c r="I108" i="5" s="1"/>
  <c r="H107" i="5"/>
  <c r="I107" i="5" s="1"/>
  <c r="D85" i="4"/>
  <c r="D84" i="4"/>
  <c r="G110" i="5" l="1"/>
  <c r="G128" i="5"/>
  <c r="G113" i="5"/>
  <c r="G118" i="5"/>
  <c r="G122" i="5"/>
  <c r="G125" i="5"/>
  <c r="G119" i="5"/>
  <c r="G108" i="5"/>
  <c r="G109" i="5"/>
  <c r="G117" i="5"/>
  <c r="G124" i="5"/>
  <c r="G111" i="5"/>
  <c r="G120" i="5"/>
  <c r="G123" i="5"/>
  <c r="G129" i="5"/>
  <c r="G127" i="5"/>
  <c r="G130" i="5"/>
  <c r="D91" i="4"/>
  <c r="D90" i="4"/>
  <c r="D89" i="4"/>
  <c r="D88" i="4"/>
  <c r="D87" i="4"/>
  <c r="D86" i="4"/>
  <c r="H91" i="4"/>
  <c r="I91" i="4" s="1"/>
  <c r="H90" i="4"/>
  <c r="I90" i="4" s="1"/>
  <c r="H89" i="4"/>
  <c r="I89" i="4" s="1"/>
  <c r="H88" i="4"/>
  <c r="I88" i="4" s="1"/>
  <c r="H87" i="4"/>
  <c r="I87" i="4" s="1"/>
  <c r="H86" i="4"/>
  <c r="I86" i="4" s="1"/>
  <c r="H85" i="4"/>
  <c r="I85" i="4" s="1"/>
  <c r="H84" i="4"/>
  <c r="I84" i="4" s="1"/>
  <c r="G91" i="4" l="1"/>
  <c r="G87" i="4"/>
  <c r="G89" i="4"/>
  <c r="G85" i="4"/>
  <c r="H79" i="4"/>
  <c r="H78" i="4"/>
  <c r="H15" i="5"/>
  <c r="F78" i="4" l="1"/>
  <c r="H94" i="4" l="1"/>
  <c r="I94" i="4" s="1"/>
  <c r="H95" i="4"/>
  <c r="I95" i="4" s="1"/>
  <c r="H96" i="4"/>
  <c r="I96" i="4" s="1"/>
  <c r="H97" i="4"/>
  <c r="I97" i="4" s="1"/>
  <c r="H98" i="4"/>
  <c r="H99" i="4"/>
  <c r="I99" i="4" s="1"/>
  <c r="H100" i="4"/>
  <c r="I100" i="4" s="1"/>
  <c r="H102" i="4"/>
  <c r="I102" i="4" s="1"/>
  <c r="H103" i="4"/>
  <c r="I103" i="4" s="1"/>
  <c r="H104" i="4"/>
  <c r="I104" i="4" s="1"/>
  <c r="H105" i="4"/>
  <c r="I105" i="4" s="1"/>
  <c r="H106" i="4"/>
  <c r="I106" i="4" s="1"/>
  <c r="H107" i="4"/>
  <c r="H108" i="4"/>
  <c r="I108" i="4" s="1"/>
  <c r="H110" i="4"/>
  <c r="H111" i="4"/>
  <c r="I111" i="4" s="1"/>
  <c r="H112" i="4"/>
  <c r="I112" i="4" s="1"/>
  <c r="H114" i="4"/>
  <c r="I114" i="4" s="1"/>
  <c r="H115" i="4"/>
  <c r="I115" i="4" s="1"/>
  <c r="H116" i="4"/>
  <c r="I116" i="4" s="1"/>
  <c r="H117" i="4"/>
  <c r="I117" i="4" s="1"/>
  <c r="H118" i="4"/>
  <c r="I118" i="4" s="1"/>
  <c r="H119" i="4"/>
  <c r="I119" i="4" s="1"/>
  <c r="H120" i="4"/>
  <c r="I120" i="4" s="1"/>
  <c r="H122" i="4"/>
  <c r="H123" i="4"/>
  <c r="I123" i="4" s="1"/>
  <c r="H124" i="4"/>
  <c r="I124" i="4" s="1"/>
  <c r="H125" i="4"/>
  <c r="I125" i="4" s="1"/>
  <c r="H126" i="4"/>
  <c r="H127" i="4"/>
  <c r="I127" i="4" s="1"/>
  <c r="H128" i="4"/>
  <c r="I128" i="4" s="1"/>
  <c r="H130" i="4"/>
  <c r="I130" i="4" s="1"/>
  <c r="H131" i="4"/>
  <c r="I131" i="4" s="1"/>
  <c r="H132" i="4"/>
  <c r="I132" i="4" s="1"/>
  <c r="H133" i="4"/>
  <c r="I133" i="4" s="1"/>
  <c r="H134" i="4"/>
  <c r="I134" i="4" s="1"/>
  <c r="H135" i="4"/>
  <c r="H136" i="4"/>
  <c r="I136" i="4" s="1"/>
  <c r="H137" i="4"/>
  <c r="I137" i="4" s="1"/>
  <c r="H138" i="4"/>
  <c r="I138" i="4" s="1"/>
  <c r="H139" i="4"/>
  <c r="H140" i="4"/>
  <c r="I140" i="4" s="1"/>
  <c r="H141" i="4"/>
  <c r="I141" i="4" s="1"/>
  <c r="H143" i="4"/>
  <c r="I143" i="4" s="1"/>
  <c r="H144" i="4"/>
  <c r="I144" i="4" s="1"/>
  <c r="H145" i="4"/>
  <c r="I145" i="4" s="1"/>
  <c r="H146" i="4"/>
  <c r="I146" i="4" s="1"/>
  <c r="H147" i="4"/>
  <c r="I147" i="4" s="1"/>
  <c r="H148" i="4"/>
  <c r="H149" i="4"/>
  <c r="I149" i="4" s="1"/>
  <c r="H150" i="4"/>
  <c r="I150" i="4" s="1"/>
  <c r="H151" i="4"/>
  <c r="I151" i="4" s="1"/>
  <c r="H152" i="4"/>
  <c r="I152" i="4" s="1"/>
  <c r="H153" i="4"/>
  <c r="I153" i="4" s="1"/>
  <c r="H154" i="4"/>
  <c r="I154" i="4" s="1"/>
  <c r="H155" i="4"/>
  <c r="I155" i="4" s="1"/>
  <c r="H156" i="4"/>
  <c r="I156" i="4" s="1"/>
  <c r="H157" i="4"/>
  <c r="I157" i="4" s="1"/>
  <c r="H158" i="4"/>
  <c r="I158" i="4" s="1"/>
  <c r="H159" i="4"/>
  <c r="I159" i="4" s="1"/>
  <c r="H160" i="4"/>
  <c r="H161" i="4"/>
  <c r="I161" i="4" s="1"/>
  <c r="H162" i="4"/>
  <c r="H163" i="4"/>
  <c r="I163" i="4" s="1"/>
  <c r="H164" i="4"/>
  <c r="H165" i="4"/>
  <c r="I165" i="4" s="1"/>
  <c r="H166" i="4"/>
  <c r="I166" i="4" s="1"/>
  <c r="H167" i="4"/>
  <c r="I167" i="4" s="1"/>
  <c r="H168" i="4"/>
  <c r="I168" i="4" s="1"/>
  <c r="H169" i="4"/>
  <c r="I169" i="4" s="1"/>
  <c r="H170" i="4"/>
  <c r="I170" i="4" s="1"/>
  <c r="I98" i="4"/>
  <c r="I107" i="4"/>
  <c r="I110" i="4"/>
  <c r="I122" i="4"/>
  <c r="I126" i="4"/>
  <c r="I135" i="4"/>
  <c r="I139" i="4"/>
  <c r="I148" i="4"/>
  <c r="I160" i="4"/>
  <c r="I162" i="4"/>
  <c r="I164" i="4"/>
  <c r="D71" i="4"/>
  <c r="D72" i="4"/>
  <c r="D73" i="4"/>
  <c r="D74" i="4"/>
  <c r="D75" i="4"/>
  <c r="D76" i="4"/>
  <c r="D77" i="4"/>
  <c r="D70" i="4"/>
  <c r="E144" i="6"/>
  <c r="D144" i="6"/>
  <c r="F135" i="6"/>
  <c r="E135" i="6"/>
  <c r="D135" i="6"/>
  <c r="D137" i="6"/>
  <c r="E137" i="6"/>
  <c r="F137" i="6"/>
  <c r="D138" i="6"/>
  <c r="E138" i="6"/>
  <c r="F138" i="6"/>
  <c r="D139" i="6"/>
  <c r="E139" i="6"/>
  <c r="F139" i="6"/>
  <c r="G139" i="6" s="1"/>
  <c r="D140" i="6"/>
  <c r="E140" i="6"/>
  <c r="F140" i="6"/>
  <c r="D141" i="6"/>
  <c r="E141" i="6"/>
  <c r="F141" i="6"/>
  <c r="D142" i="6"/>
  <c r="E142" i="6"/>
  <c r="F142" i="6"/>
  <c r="D143" i="6"/>
  <c r="E143" i="6"/>
  <c r="F143" i="6"/>
  <c r="G143" i="6" s="1"/>
  <c r="F144" i="6"/>
  <c r="F136" i="6"/>
  <c r="E136" i="6"/>
  <c r="D136" i="6"/>
  <c r="D130" i="6"/>
  <c r="E130" i="6"/>
  <c r="G130" i="6" s="1"/>
  <c r="F130" i="6"/>
  <c r="D131" i="6"/>
  <c r="E131" i="6"/>
  <c r="F131" i="6"/>
  <c r="D132" i="6"/>
  <c r="E132" i="6"/>
  <c r="F132" i="6"/>
  <c r="D133" i="6"/>
  <c r="E133" i="6"/>
  <c r="F133" i="6"/>
  <c r="D134" i="6"/>
  <c r="E134" i="6"/>
  <c r="G134" i="6" s="1"/>
  <c r="F134" i="6"/>
  <c r="F129" i="6"/>
  <c r="E129" i="6"/>
  <c r="D129" i="6"/>
  <c r="D109" i="6"/>
  <c r="E109" i="6"/>
  <c r="F109" i="6"/>
  <c r="D110" i="6"/>
  <c r="E110" i="6"/>
  <c r="F110" i="6"/>
  <c r="F108" i="6"/>
  <c r="E108" i="6"/>
  <c r="D108" i="6"/>
  <c r="D122" i="6"/>
  <c r="E122" i="6"/>
  <c r="F122" i="6"/>
  <c r="G122" i="6" s="1"/>
  <c r="D123" i="6"/>
  <c r="E123" i="6"/>
  <c r="F123" i="6"/>
  <c r="D124" i="6"/>
  <c r="E124" i="6"/>
  <c r="F124" i="6"/>
  <c r="D125" i="6"/>
  <c r="E125" i="6"/>
  <c r="G125" i="6" s="1"/>
  <c r="F125" i="6"/>
  <c r="D126" i="6"/>
  <c r="E126" i="6"/>
  <c r="F126" i="6"/>
  <c r="F121" i="6"/>
  <c r="E121" i="6"/>
  <c r="D121" i="6"/>
  <c r="D113" i="6"/>
  <c r="E113" i="6"/>
  <c r="F113" i="6"/>
  <c r="G113" i="6" s="1"/>
  <c r="D114" i="6"/>
  <c r="E114" i="6"/>
  <c r="F114" i="6"/>
  <c r="D115" i="6"/>
  <c r="E115" i="6"/>
  <c r="F115" i="6"/>
  <c r="D116" i="6"/>
  <c r="E116" i="6"/>
  <c r="F116" i="6"/>
  <c r="D117" i="6"/>
  <c r="E117" i="6"/>
  <c r="F117" i="6"/>
  <c r="D118" i="6"/>
  <c r="E118" i="6"/>
  <c r="G118" i="6" s="1"/>
  <c r="F118" i="6"/>
  <c r="D119" i="6"/>
  <c r="E119" i="6"/>
  <c r="F119" i="6"/>
  <c r="F112" i="6"/>
  <c r="E112" i="6"/>
  <c r="D112" i="6"/>
  <c r="F164" i="6"/>
  <c r="E164" i="6"/>
  <c r="D164" i="6"/>
  <c r="D158" i="6"/>
  <c r="E158" i="6"/>
  <c r="G158" i="6" s="1"/>
  <c r="F158" i="6"/>
  <c r="D159" i="6"/>
  <c r="E159" i="6"/>
  <c r="F159" i="6"/>
  <c r="D160" i="6"/>
  <c r="E160" i="6"/>
  <c r="F160" i="6"/>
  <c r="D161" i="6"/>
  <c r="E161" i="6"/>
  <c r="F161" i="6"/>
  <c r="D162" i="6"/>
  <c r="E162" i="6"/>
  <c r="G162" i="6" s="1"/>
  <c r="F162" i="6"/>
  <c r="D163" i="6"/>
  <c r="E163" i="6"/>
  <c r="F163" i="6"/>
  <c r="F157" i="6"/>
  <c r="E157" i="6"/>
  <c r="D157" i="6"/>
  <c r="F155" i="6"/>
  <c r="E155" i="6"/>
  <c r="D155" i="6"/>
  <c r="D147" i="6"/>
  <c r="E147" i="6"/>
  <c r="G147" i="6" s="1"/>
  <c r="F147" i="6"/>
  <c r="D148" i="6"/>
  <c r="E148" i="6"/>
  <c r="F148" i="6"/>
  <c r="D149" i="6"/>
  <c r="E149" i="6"/>
  <c r="F149" i="6"/>
  <c r="D150" i="6"/>
  <c r="E150" i="6"/>
  <c r="F150" i="6"/>
  <c r="D151" i="6"/>
  <c r="E151" i="6"/>
  <c r="G151" i="6" s="1"/>
  <c r="F151" i="6"/>
  <c r="D152" i="6"/>
  <c r="E152" i="6"/>
  <c r="F152" i="6"/>
  <c r="G152" i="6" s="1"/>
  <c r="D153" i="6"/>
  <c r="E153" i="6"/>
  <c r="F153" i="6"/>
  <c r="E154" i="6"/>
  <c r="F154" i="6"/>
  <c r="F146" i="6"/>
  <c r="E146" i="6"/>
  <c r="D146" i="6"/>
  <c r="D98" i="6"/>
  <c r="E98" i="6"/>
  <c r="F98" i="6"/>
  <c r="G98" i="6" s="1"/>
  <c r="D99" i="6"/>
  <c r="E99" i="6"/>
  <c r="F99" i="6"/>
  <c r="G99" i="6" s="1"/>
  <c r="D100" i="6"/>
  <c r="E100" i="6"/>
  <c r="F100" i="6"/>
  <c r="D101" i="6"/>
  <c r="E101" i="6"/>
  <c r="F101" i="6"/>
  <c r="D102" i="6"/>
  <c r="E102" i="6"/>
  <c r="F102" i="6"/>
  <c r="D103" i="6"/>
  <c r="E103" i="6"/>
  <c r="F103" i="6"/>
  <c r="G103" i="6" s="1"/>
  <c r="D104" i="6"/>
  <c r="E104" i="6"/>
  <c r="F104" i="6"/>
  <c r="D105" i="6"/>
  <c r="E105" i="6"/>
  <c r="F105" i="6"/>
  <c r="G105" i="6" s="1"/>
  <c r="F97" i="6"/>
  <c r="E97" i="6"/>
  <c r="D97" i="6"/>
  <c r="D70" i="6"/>
  <c r="E70" i="6"/>
  <c r="F70" i="6"/>
  <c r="D71" i="6"/>
  <c r="E71" i="6"/>
  <c r="F71" i="6"/>
  <c r="D72" i="6"/>
  <c r="E72" i="6"/>
  <c r="F72" i="6"/>
  <c r="D73" i="6"/>
  <c r="E73" i="6"/>
  <c r="F73" i="6"/>
  <c r="D74" i="6"/>
  <c r="E74" i="6"/>
  <c r="F74" i="6"/>
  <c r="D76" i="6"/>
  <c r="E76" i="6"/>
  <c r="F76" i="6"/>
  <c r="D77" i="6"/>
  <c r="E77" i="6"/>
  <c r="F77" i="6"/>
  <c r="D78" i="6"/>
  <c r="E78" i="6"/>
  <c r="F78" i="6"/>
  <c r="D79" i="6"/>
  <c r="E79" i="6"/>
  <c r="F79" i="6"/>
  <c r="D80" i="6"/>
  <c r="E80" i="6"/>
  <c r="F80" i="6"/>
  <c r="D81" i="6"/>
  <c r="E81" i="6"/>
  <c r="F81" i="6"/>
  <c r="D82" i="6"/>
  <c r="E82" i="6"/>
  <c r="F82" i="6"/>
  <c r="D83" i="6"/>
  <c r="E83" i="6"/>
  <c r="F83" i="6"/>
  <c r="D84" i="6"/>
  <c r="E84" i="6"/>
  <c r="F84" i="6"/>
  <c r="D85" i="6"/>
  <c r="E85" i="6"/>
  <c r="F85" i="6"/>
  <c r="D87" i="6"/>
  <c r="E87" i="6"/>
  <c r="F87" i="6"/>
  <c r="D88" i="6"/>
  <c r="E88" i="6"/>
  <c r="F88" i="6"/>
  <c r="D89" i="6"/>
  <c r="E89" i="6"/>
  <c r="F89" i="6"/>
  <c r="D90" i="6"/>
  <c r="E90" i="6"/>
  <c r="F90" i="6"/>
  <c r="D92" i="6"/>
  <c r="E92" i="6"/>
  <c r="F92" i="6"/>
  <c r="D93" i="6"/>
  <c r="E93" i="6"/>
  <c r="F93" i="6"/>
  <c r="D94" i="6"/>
  <c r="E94" i="6"/>
  <c r="F94" i="6"/>
  <c r="D95" i="6"/>
  <c r="E95" i="6"/>
  <c r="F95" i="6"/>
  <c r="D63" i="6"/>
  <c r="E63" i="6"/>
  <c r="F63" i="6"/>
  <c r="D64" i="6"/>
  <c r="E64" i="6"/>
  <c r="F64" i="6"/>
  <c r="D65" i="6"/>
  <c r="E65" i="6"/>
  <c r="F65" i="6"/>
  <c r="D66" i="6"/>
  <c r="E66" i="6"/>
  <c r="F66" i="6"/>
  <c r="D67" i="6"/>
  <c r="E67" i="6"/>
  <c r="F67" i="6"/>
  <c r="D68" i="6"/>
  <c r="E68" i="6"/>
  <c r="F68" i="6"/>
  <c r="F62" i="6"/>
  <c r="E62" i="6"/>
  <c r="D62" i="6"/>
  <c r="D57" i="6"/>
  <c r="E57" i="6"/>
  <c r="F57" i="6"/>
  <c r="D58" i="6"/>
  <c r="E58" i="6"/>
  <c r="F58" i="6"/>
  <c r="F56" i="6"/>
  <c r="E56" i="6"/>
  <c r="D56" i="6"/>
  <c r="D25" i="6"/>
  <c r="E25" i="6"/>
  <c r="F25" i="6"/>
  <c r="H25" i="6"/>
  <c r="I25" i="6" s="1"/>
  <c r="D26" i="6"/>
  <c r="E26" i="6"/>
  <c r="F26" i="6"/>
  <c r="H26" i="6"/>
  <c r="I26" i="6" s="1"/>
  <c r="D27" i="6"/>
  <c r="E27" i="6"/>
  <c r="F27" i="6"/>
  <c r="H27" i="6"/>
  <c r="I27" i="6" s="1"/>
  <c r="D28" i="6"/>
  <c r="E28" i="6"/>
  <c r="F28" i="6"/>
  <c r="H28" i="6"/>
  <c r="I28" i="6" s="1"/>
  <c r="D29" i="6"/>
  <c r="E29" i="6"/>
  <c r="F29" i="6"/>
  <c r="H29" i="6"/>
  <c r="I29" i="6" s="1"/>
  <c r="D30" i="6"/>
  <c r="E30" i="6"/>
  <c r="F30" i="6"/>
  <c r="H30" i="6"/>
  <c r="I30" i="6" s="1"/>
  <c r="D31" i="6"/>
  <c r="E31" i="6"/>
  <c r="F31" i="6"/>
  <c r="H31" i="6"/>
  <c r="I31" i="6" s="1"/>
  <c r="D32" i="6"/>
  <c r="E32" i="6"/>
  <c r="F32" i="6"/>
  <c r="H32" i="6"/>
  <c r="I32" i="6" s="1"/>
  <c r="D33" i="6"/>
  <c r="E33" i="6"/>
  <c r="F33" i="6"/>
  <c r="H33" i="6"/>
  <c r="I33" i="6" s="1"/>
  <c r="D34" i="6"/>
  <c r="E34" i="6"/>
  <c r="F34" i="6"/>
  <c r="H34" i="6"/>
  <c r="I34" i="6" s="1"/>
  <c r="D36" i="6"/>
  <c r="E36" i="6"/>
  <c r="F36" i="6"/>
  <c r="H36" i="6"/>
  <c r="I36" i="6" s="1"/>
  <c r="D37" i="6"/>
  <c r="E37" i="6"/>
  <c r="F37" i="6"/>
  <c r="H37" i="6"/>
  <c r="I37" i="6" s="1"/>
  <c r="D38" i="6"/>
  <c r="E38" i="6"/>
  <c r="F38" i="6"/>
  <c r="H38" i="6"/>
  <c r="I38" i="6" s="1"/>
  <c r="D39" i="6"/>
  <c r="E39" i="6"/>
  <c r="F39" i="6"/>
  <c r="H39" i="6"/>
  <c r="I39" i="6" s="1"/>
  <c r="D40" i="6"/>
  <c r="E40" i="6"/>
  <c r="F40" i="6"/>
  <c r="H40" i="6"/>
  <c r="I40" i="6" s="1"/>
  <c r="D41" i="6"/>
  <c r="E41" i="6"/>
  <c r="F41" i="6"/>
  <c r="H41" i="6"/>
  <c r="I41" i="6" s="1"/>
  <c r="D42" i="6"/>
  <c r="E42" i="6"/>
  <c r="F42" i="6"/>
  <c r="H42" i="6"/>
  <c r="I42" i="6" s="1"/>
  <c r="D43" i="6"/>
  <c r="E43" i="6"/>
  <c r="F43" i="6"/>
  <c r="H43" i="6"/>
  <c r="I43" i="6" s="1"/>
  <c r="D44" i="6"/>
  <c r="E44" i="6"/>
  <c r="F44" i="6"/>
  <c r="H44" i="6"/>
  <c r="I44" i="6" s="1"/>
  <c r="D45" i="6"/>
  <c r="E45" i="6"/>
  <c r="F45" i="6"/>
  <c r="H45" i="6"/>
  <c r="I45" i="6" s="1"/>
  <c r="E46" i="6"/>
  <c r="F46" i="6"/>
  <c r="H46" i="6"/>
  <c r="I46" i="6" s="1"/>
  <c r="D48" i="6"/>
  <c r="E48" i="6"/>
  <c r="F48" i="6"/>
  <c r="H48" i="6"/>
  <c r="I48" i="6" s="1"/>
  <c r="D49" i="6"/>
  <c r="E49" i="6"/>
  <c r="F49" i="6"/>
  <c r="H49" i="6"/>
  <c r="I49" i="6" s="1"/>
  <c r="D50" i="6"/>
  <c r="E50" i="6"/>
  <c r="F50" i="6"/>
  <c r="H50" i="6"/>
  <c r="I50" i="6" s="1"/>
  <c r="D51" i="6"/>
  <c r="E51" i="6"/>
  <c r="F51" i="6"/>
  <c r="H51" i="6"/>
  <c r="I51" i="6" s="1"/>
  <c r="D52" i="6"/>
  <c r="E52" i="6"/>
  <c r="F52" i="6"/>
  <c r="H52" i="6"/>
  <c r="I52" i="6" s="1"/>
  <c r="D53" i="6"/>
  <c r="E53" i="6"/>
  <c r="F53" i="6"/>
  <c r="H53" i="6"/>
  <c r="I53" i="6" s="1"/>
  <c r="D54" i="6"/>
  <c r="E54" i="6"/>
  <c r="F54" i="6"/>
  <c r="H54" i="6"/>
  <c r="I54" i="6" s="1"/>
  <c r="H56" i="6"/>
  <c r="I56" i="6" s="1"/>
  <c r="H57" i="6"/>
  <c r="I57" i="6" s="1"/>
  <c r="H58" i="6"/>
  <c r="I58" i="6" s="1"/>
  <c r="E59" i="6"/>
  <c r="F59" i="6"/>
  <c r="H59" i="6"/>
  <c r="I59" i="6" s="1"/>
  <c r="E60" i="6"/>
  <c r="F60" i="6"/>
  <c r="H60" i="6"/>
  <c r="I60" i="6" s="1"/>
  <c r="H62" i="6"/>
  <c r="I62" i="6" s="1"/>
  <c r="H63" i="6"/>
  <c r="I63" i="6" s="1"/>
  <c r="H64" i="6"/>
  <c r="I64" i="6" s="1"/>
  <c r="H65" i="6"/>
  <c r="I65" i="6" s="1"/>
  <c r="H66" i="6"/>
  <c r="I66" i="6" s="1"/>
  <c r="H67" i="6"/>
  <c r="I67" i="6" s="1"/>
  <c r="H68" i="6"/>
  <c r="I68" i="6" s="1"/>
  <c r="H70" i="6"/>
  <c r="I70" i="6" s="1"/>
  <c r="H71" i="6"/>
  <c r="I71" i="6" s="1"/>
  <c r="H72" i="6"/>
  <c r="I72" i="6" s="1"/>
  <c r="H73" i="6"/>
  <c r="I73" i="6" s="1"/>
  <c r="H74" i="6"/>
  <c r="I74" i="6" s="1"/>
  <c r="H76" i="6"/>
  <c r="I76" i="6" s="1"/>
  <c r="H77" i="6"/>
  <c r="I77" i="6" s="1"/>
  <c r="H78" i="6"/>
  <c r="I78" i="6" s="1"/>
  <c r="H79" i="6"/>
  <c r="I79" i="6" s="1"/>
  <c r="H80" i="6"/>
  <c r="I80" i="6" s="1"/>
  <c r="H81" i="6"/>
  <c r="I81" i="6" s="1"/>
  <c r="H82" i="6"/>
  <c r="I82" i="6" s="1"/>
  <c r="H83" i="6"/>
  <c r="I83" i="6" s="1"/>
  <c r="H84" i="6"/>
  <c r="I84" i="6" s="1"/>
  <c r="H85" i="6"/>
  <c r="I85" i="6" s="1"/>
  <c r="H87" i="6"/>
  <c r="I87" i="6" s="1"/>
  <c r="H88" i="6"/>
  <c r="I88" i="6" s="1"/>
  <c r="H89" i="6"/>
  <c r="I89" i="6" s="1"/>
  <c r="H90" i="6"/>
  <c r="I90" i="6" s="1"/>
  <c r="H92" i="6"/>
  <c r="I92" i="6" s="1"/>
  <c r="H93" i="6"/>
  <c r="I93" i="6" s="1"/>
  <c r="H94" i="6"/>
  <c r="I94" i="6" s="1"/>
  <c r="H95" i="6"/>
  <c r="I95" i="6" s="1"/>
  <c r="H97" i="6"/>
  <c r="I97" i="6" s="1"/>
  <c r="H98" i="6"/>
  <c r="I98" i="6" s="1"/>
  <c r="H99" i="6"/>
  <c r="I99" i="6" s="1"/>
  <c r="H100" i="6"/>
  <c r="I100" i="6" s="1"/>
  <c r="G101" i="6"/>
  <c r="H101" i="6"/>
  <c r="I101" i="6" s="1"/>
  <c r="G102" i="6"/>
  <c r="H102" i="6"/>
  <c r="I102" i="6" s="1"/>
  <c r="H103" i="6"/>
  <c r="I103" i="6" s="1"/>
  <c r="H104" i="6"/>
  <c r="I104" i="6" s="1"/>
  <c r="H105" i="6"/>
  <c r="I105" i="6" s="1"/>
  <c r="E106" i="6"/>
  <c r="F106" i="6"/>
  <c r="H106" i="6"/>
  <c r="I106" i="6" s="1"/>
  <c r="H108" i="6"/>
  <c r="I108" i="6" s="1"/>
  <c r="H109" i="6"/>
  <c r="I109" i="6" s="1"/>
  <c r="H110" i="6"/>
  <c r="I110" i="6" s="1"/>
  <c r="H112" i="6"/>
  <c r="I112" i="6" s="1"/>
  <c r="H113" i="6"/>
  <c r="I113" i="6" s="1"/>
  <c r="G114" i="6"/>
  <c r="H114" i="6"/>
  <c r="I114" i="6" s="1"/>
  <c r="H115" i="6"/>
  <c r="I115" i="6" s="1"/>
  <c r="H116" i="6"/>
  <c r="I116" i="6" s="1"/>
  <c r="H117" i="6"/>
  <c r="I117" i="6" s="1"/>
  <c r="H118" i="6"/>
  <c r="I118" i="6" s="1"/>
  <c r="H119" i="6"/>
  <c r="I119" i="6" s="1"/>
  <c r="E120" i="6"/>
  <c r="F120" i="6"/>
  <c r="H120" i="6"/>
  <c r="I120" i="6" s="1"/>
  <c r="H121" i="6"/>
  <c r="I121" i="6" s="1"/>
  <c r="H122" i="6"/>
  <c r="I122" i="6" s="1"/>
  <c r="H123" i="6"/>
  <c r="I123" i="6" s="1"/>
  <c r="H124" i="6"/>
  <c r="I124" i="6" s="1"/>
  <c r="H125" i="6"/>
  <c r="I125" i="6" s="1"/>
  <c r="H126" i="6"/>
  <c r="I126" i="6" s="1"/>
  <c r="E127" i="6"/>
  <c r="F127" i="6"/>
  <c r="H127" i="6"/>
  <c r="I127" i="6" s="1"/>
  <c r="H129" i="6"/>
  <c r="I129" i="6" s="1"/>
  <c r="H130" i="6"/>
  <c r="I130" i="6" s="1"/>
  <c r="G131" i="6"/>
  <c r="H131" i="6"/>
  <c r="I131" i="6" s="1"/>
  <c r="H132" i="6"/>
  <c r="I132" i="6" s="1"/>
  <c r="H133" i="6"/>
  <c r="I133" i="6" s="1"/>
  <c r="H134" i="6"/>
  <c r="I134" i="6" s="1"/>
  <c r="H135" i="6"/>
  <c r="I135" i="6" s="1"/>
  <c r="H136" i="6"/>
  <c r="I136" i="6" s="1"/>
  <c r="H137" i="6"/>
  <c r="I137" i="6" s="1"/>
  <c r="H138" i="6"/>
  <c r="I138" i="6" s="1"/>
  <c r="H139" i="6"/>
  <c r="I139" i="6" s="1"/>
  <c r="H140" i="6"/>
  <c r="I140" i="6" s="1"/>
  <c r="H141" i="6"/>
  <c r="I141" i="6" s="1"/>
  <c r="G142" i="6"/>
  <c r="H142" i="6"/>
  <c r="I142" i="6" s="1"/>
  <c r="H143" i="6"/>
  <c r="I143" i="6" s="1"/>
  <c r="H144" i="6"/>
  <c r="I144" i="6" s="1"/>
  <c r="H146" i="6"/>
  <c r="I146" i="6" s="1"/>
  <c r="H147" i="6"/>
  <c r="I147" i="6" s="1"/>
  <c r="H148" i="6"/>
  <c r="I148" i="6" s="1"/>
  <c r="H149" i="6"/>
  <c r="I149" i="6" s="1"/>
  <c r="H150" i="6"/>
  <c r="I150" i="6" s="1"/>
  <c r="H151" i="6"/>
  <c r="I151" i="6" s="1"/>
  <c r="H152" i="6"/>
  <c r="I152" i="6" s="1"/>
  <c r="H153" i="6"/>
  <c r="I153" i="6" s="1"/>
  <c r="H154" i="6"/>
  <c r="I154" i="6" s="1"/>
  <c r="H155" i="6"/>
  <c r="I155" i="6" s="1"/>
  <c r="H157" i="6"/>
  <c r="I157" i="6" s="1"/>
  <c r="H158" i="6"/>
  <c r="I158" i="6" s="1"/>
  <c r="H159" i="6"/>
  <c r="I159" i="6" s="1"/>
  <c r="H160" i="6"/>
  <c r="I160" i="6" s="1"/>
  <c r="H161" i="6"/>
  <c r="I161" i="6" s="1"/>
  <c r="H162" i="6"/>
  <c r="I162" i="6" s="1"/>
  <c r="H163" i="6"/>
  <c r="I163" i="6" s="1"/>
  <c r="H164" i="6"/>
  <c r="I164" i="6" s="1"/>
  <c r="D13" i="6"/>
  <c r="E13" i="6"/>
  <c r="F13" i="6"/>
  <c r="H13" i="6"/>
  <c r="I13" i="6" s="1"/>
  <c r="D15" i="6"/>
  <c r="E15" i="6"/>
  <c r="F15" i="6"/>
  <c r="H15" i="6"/>
  <c r="I15" i="6" s="1"/>
  <c r="D16" i="6"/>
  <c r="E16" i="6"/>
  <c r="F16" i="6"/>
  <c r="H16" i="6"/>
  <c r="I16" i="6" s="1"/>
  <c r="D17" i="6"/>
  <c r="E17" i="6"/>
  <c r="F17" i="6"/>
  <c r="H17" i="6"/>
  <c r="I17" i="6" s="1"/>
  <c r="D18" i="6"/>
  <c r="E18" i="6"/>
  <c r="F18" i="6"/>
  <c r="H18" i="6"/>
  <c r="I18" i="6" s="1"/>
  <c r="D19" i="6"/>
  <c r="E19" i="6"/>
  <c r="F19" i="6"/>
  <c r="H19" i="6"/>
  <c r="I19" i="6" s="1"/>
  <c r="D20" i="6"/>
  <c r="E20" i="6"/>
  <c r="F20" i="6"/>
  <c r="H20" i="6"/>
  <c r="I20" i="6" s="1"/>
  <c r="D21" i="6"/>
  <c r="E21" i="6"/>
  <c r="F21" i="6"/>
  <c r="H21" i="6"/>
  <c r="I21" i="6" s="1"/>
  <c r="D22" i="6"/>
  <c r="E22" i="6"/>
  <c r="F22" i="6"/>
  <c r="H22" i="6"/>
  <c r="I22" i="6" s="1"/>
  <c r="D23" i="6"/>
  <c r="E23" i="6"/>
  <c r="F23" i="6"/>
  <c r="H23" i="6"/>
  <c r="I23" i="6" s="1"/>
  <c r="H14" i="6"/>
  <c r="I14" i="6" s="1"/>
  <c r="F14" i="6"/>
  <c r="E14" i="6"/>
  <c r="D14" i="6"/>
  <c r="D8" i="6"/>
  <c r="E8" i="6"/>
  <c r="F8" i="6"/>
  <c r="H8" i="6"/>
  <c r="I8" i="6" s="1"/>
  <c r="D9" i="6"/>
  <c r="E9" i="6"/>
  <c r="F9" i="6"/>
  <c r="H9" i="6"/>
  <c r="I9" i="6" s="1"/>
  <c r="E10" i="6"/>
  <c r="F10" i="6"/>
  <c r="H10" i="6"/>
  <c r="I10" i="6" s="1"/>
  <c r="E11" i="6"/>
  <c r="F11" i="6"/>
  <c r="H11" i="6"/>
  <c r="I11" i="6" s="1"/>
  <c r="F7" i="6"/>
  <c r="E7" i="6"/>
  <c r="D7" i="6"/>
  <c r="H7" i="6"/>
  <c r="I7" i="6" s="1"/>
  <c r="E76" i="5"/>
  <c r="F76" i="5"/>
  <c r="D77" i="5"/>
  <c r="E77" i="5"/>
  <c r="F77" i="5"/>
  <c r="E78" i="5"/>
  <c r="F78" i="5"/>
  <c r="D79" i="5"/>
  <c r="E79" i="5"/>
  <c r="F79" i="5"/>
  <c r="E80" i="5"/>
  <c r="F80" i="5"/>
  <c r="D81" i="5"/>
  <c r="E81" i="5"/>
  <c r="F81" i="5"/>
  <c r="E82" i="5"/>
  <c r="F82" i="5"/>
  <c r="D83" i="5"/>
  <c r="E83" i="5"/>
  <c r="F83" i="5"/>
  <c r="E84" i="5"/>
  <c r="F84" i="5"/>
  <c r="D85" i="5"/>
  <c r="E85" i="5"/>
  <c r="F85" i="5"/>
  <c r="F75" i="5"/>
  <c r="E75" i="5"/>
  <c r="D75" i="5"/>
  <c r="F100" i="5"/>
  <c r="E100" i="5"/>
  <c r="D100" i="5"/>
  <c r="D87" i="5"/>
  <c r="E87" i="5"/>
  <c r="F87" i="5"/>
  <c r="D88" i="5"/>
  <c r="E88" i="5"/>
  <c r="F88" i="5"/>
  <c r="D89" i="5"/>
  <c r="E89" i="5"/>
  <c r="F89" i="5"/>
  <c r="D90" i="5"/>
  <c r="E90" i="5"/>
  <c r="F90" i="5"/>
  <c r="D91" i="5"/>
  <c r="E91" i="5"/>
  <c r="F91" i="5"/>
  <c r="D92" i="5"/>
  <c r="E92" i="5"/>
  <c r="F92" i="5"/>
  <c r="D93" i="5"/>
  <c r="E93" i="5"/>
  <c r="F93" i="5"/>
  <c r="D94" i="5"/>
  <c r="E94" i="5"/>
  <c r="F94" i="5"/>
  <c r="D95" i="5"/>
  <c r="E95" i="5"/>
  <c r="F95" i="5"/>
  <c r="D96" i="5"/>
  <c r="E96" i="5"/>
  <c r="F96" i="5"/>
  <c r="E86" i="5"/>
  <c r="D86" i="5"/>
  <c r="F86" i="5"/>
  <c r="H73" i="5"/>
  <c r="I73" i="5" s="1"/>
  <c r="H74" i="5"/>
  <c r="I74" i="5" s="1"/>
  <c r="H75" i="5"/>
  <c r="I75" i="5" s="1"/>
  <c r="H76" i="5"/>
  <c r="I76" i="5" s="1"/>
  <c r="H77" i="5"/>
  <c r="I77" i="5" s="1"/>
  <c r="H78" i="5"/>
  <c r="I78" i="5" s="1"/>
  <c r="H79" i="5"/>
  <c r="I79" i="5" s="1"/>
  <c r="H80" i="5"/>
  <c r="I80" i="5" s="1"/>
  <c r="H81" i="5"/>
  <c r="I81" i="5" s="1"/>
  <c r="H82" i="5"/>
  <c r="I82" i="5" s="1"/>
  <c r="H83" i="5"/>
  <c r="I83" i="5" s="1"/>
  <c r="H84" i="5"/>
  <c r="I84" i="5" s="1"/>
  <c r="H85" i="5"/>
  <c r="I85" i="5" s="1"/>
  <c r="H86" i="5"/>
  <c r="I86" i="5" s="1"/>
  <c r="H87" i="5"/>
  <c r="I87" i="5" s="1"/>
  <c r="H88" i="5"/>
  <c r="I88" i="5" s="1"/>
  <c r="H89" i="5"/>
  <c r="I89" i="5" s="1"/>
  <c r="H90" i="5"/>
  <c r="I90" i="5" s="1"/>
  <c r="H91" i="5"/>
  <c r="I91" i="5" s="1"/>
  <c r="H92" i="5"/>
  <c r="I92" i="5" s="1"/>
  <c r="H93" i="5"/>
  <c r="I93" i="5" s="1"/>
  <c r="H94" i="5"/>
  <c r="I94" i="5" s="1"/>
  <c r="H95" i="5"/>
  <c r="I95" i="5" s="1"/>
  <c r="H96" i="5"/>
  <c r="I96" i="5" s="1"/>
  <c r="H97" i="5"/>
  <c r="I97" i="5" s="1"/>
  <c r="H98" i="5"/>
  <c r="I98" i="5" s="1"/>
  <c r="H99" i="5"/>
  <c r="I99" i="5" s="1"/>
  <c r="H100" i="5"/>
  <c r="I100" i="5" s="1"/>
  <c r="H101" i="5"/>
  <c r="I101" i="5" s="1"/>
  <c r="H102" i="5"/>
  <c r="I102" i="5" s="1"/>
  <c r="H103" i="5"/>
  <c r="I103" i="5" s="1"/>
  <c r="H104" i="5"/>
  <c r="I104" i="5" s="1"/>
  <c r="H105" i="5"/>
  <c r="I105" i="5" s="1"/>
  <c r="D63" i="5"/>
  <c r="E63" i="5"/>
  <c r="F63" i="5"/>
  <c r="H63" i="5"/>
  <c r="I63" i="5" s="1"/>
  <c r="D64" i="5"/>
  <c r="E64" i="5"/>
  <c r="F64" i="5"/>
  <c r="H64" i="5"/>
  <c r="I64" i="5" s="1"/>
  <c r="D65" i="5"/>
  <c r="E65" i="5"/>
  <c r="F65" i="5"/>
  <c r="H65" i="5"/>
  <c r="I65" i="5" s="1"/>
  <c r="D66" i="5"/>
  <c r="E66" i="5"/>
  <c r="F66" i="5"/>
  <c r="H66" i="5"/>
  <c r="I66" i="5" s="1"/>
  <c r="D67" i="5"/>
  <c r="E67" i="5"/>
  <c r="F67" i="5"/>
  <c r="H67" i="5"/>
  <c r="I67" i="5" s="1"/>
  <c r="D68" i="5"/>
  <c r="E68" i="5"/>
  <c r="F68" i="5"/>
  <c r="H68" i="5"/>
  <c r="I68" i="5" s="1"/>
  <c r="D69" i="5"/>
  <c r="E69" i="5"/>
  <c r="F69" i="5"/>
  <c r="H69" i="5"/>
  <c r="I69" i="5" s="1"/>
  <c r="D70" i="5"/>
  <c r="E70" i="5"/>
  <c r="F70" i="5"/>
  <c r="H70" i="5"/>
  <c r="I70" i="5" s="1"/>
  <c r="D71" i="5"/>
  <c r="E71" i="5"/>
  <c r="F71" i="5"/>
  <c r="H71" i="5"/>
  <c r="I71" i="5" s="1"/>
  <c r="D72" i="5"/>
  <c r="E72" i="5"/>
  <c r="F72" i="5"/>
  <c r="H72" i="5"/>
  <c r="I72" i="5" s="1"/>
  <c r="F62" i="5"/>
  <c r="E62" i="5"/>
  <c r="D62" i="5"/>
  <c r="H62" i="5"/>
  <c r="I62" i="5" s="1"/>
  <c r="D153" i="5"/>
  <c r="E153" i="5"/>
  <c r="F153" i="5"/>
  <c r="H153" i="5"/>
  <c r="I153" i="5" s="1"/>
  <c r="D154" i="5"/>
  <c r="E154" i="5"/>
  <c r="F154" i="5"/>
  <c r="H154" i="5"/>
  <c r="I154" i="5" s="1"/>
  <c r="D155" i="5"/>
  <c r="E155" i="5"/>
  <c r="F155" i="5"/>
  <c r="H155" i="5"/>
  <c r="I155" i="5" s="1"/>
  <c r="D156" i="5"/>
  <c r="E156" i="5"/>
  <c r="F156" i="5"/>
  <c r="H156" i="5"/>
  <c r="I156" i="5" s="1"/>
  <c r="D157" i="5"/>
  <c r="E157" i="5"/>
  <c r="F157" i="5"/>
  <c r="H157" i="5"/>
  <c r="I157" i="5" s="1"/>
  <c r="D158" i="5"/>
  <c r="E158" i="5"/>
  <c r="F158" i="5"/>
  <c r="H158" i="5"/>
  <c r="I158" i="5" s="1"/>
  <c r="D159" i="5"/>
  <c r="E159" i="5"/>
  <c r="F159" i="5"/>
  <c r="H159" i="5"/>
  <c r="I159" i="5" s="1"/>
  <c r="F152" i="5"/>
  <c r="E152" i="5"/>
  <c r="D152" i="5"/>
  <c r="H152" i="5"/>
  <c r="I152" i="5" s="1"/>
  <c r="H133" i="5"/>
  <c r="I133" i="5" s="1"/>
  <c r="H134" i="5"/>
  <c r="I134" i="5" s="1"/>
  <c r="H135" i="5"/>
  <c r="I135" i="5" s="1"/>
  <c r="H136" i="5"/>
  <c r="I136" i="5" s="1"/>
  <c r="H137" i="5"/>
  <c r="I137" i="5" s="1"/>
  <c r="H138" i="5"/>
  <c r="I138" i="5" s="1"/>
  <c r="H139" i="5"/>
  <c r="I139" i="5" s="1"/>
  <c r="H140" i="5"/>
  <c r="I140" i="5" s="1"/>
  <c r="H141" i="5"/>
  <c r="I141" i="5" s="1"/>
  <c r="H142" i="5"/>
  <c r="I142" i="5" s="1"/>
  <c r="H143" i="5"/>
  <c r="I143" i="5" s="1"/>
  <c r="H144" i="5"/>
  <c r="I144" i="5" s="1"/>
  <c r="H145" i="5"/>
  <c r="I145" i="5" s="1"/>
  <c r="H146" i="5"/>
  <c r="I146" i="5" s="1"/>
  <c r="H147" i="5"/>
  <c r="I147" i="5" s="1"/>
  <c r="H148" i="5"/>
  <c r="I148" i="5" s="1"/>
  <c r="H149" i="5"/>
  <c r="I149" i="5" s="1"/>
  <c r="H150" i="5"/>
  <c r="I150" i="5" s="1"/>
  <c r="H132" i="5"/>
  <c r="I132" i="5" s="1"/>
  <c r="D57" i="5"/>
  <c r="E57" i="5"/>
  <c r="F57" i="5"/>
  <c r="H57" i="5"/>
  <c r="I57" i="5" s="1"/>
  <c r="D58" i="5"/>
  <c r="E58" i="5"/>
  <c r="F58" i="5"/>
  <c r="H58" i="5"/>
  <c r="I58" i="5" s="1"/>
  <c r="D59" i="5"/>
  <c r="E59" i="5"/>
  <c r="F59" i="5"/>
  <c r="H59" i="5"/>
  <c r="I59" i="5" s="1"/>
  <c r="D60" i="5"/>
  <c r="E60" i="5"/>
  <c r="F60" i="5"/>
  <c r="H60" i="5"/>
  <c r="I60" i="5" s="1"/>
  <c r="F56" i="5"/>
  <c r="E56" i="5"/>
  <c r="D56" i="5"/>
  <c r="H56" i="5"/>
  <c r="I56" i="5" s="1"/>
  <c r="D42" i="5"/>
  <c r="E42" i="5"/>
  <c r="F42" i="5"/>
  <c r="H42" i="5"/>
  <c r="I42" i="5" s="1"/>
  <c r="D43" i="5"/>
  <c r="E43" i="5"/>
  <c r="F43" i="5"/>
  <c r="H43" i="5"/>
  <c r="I43" i="5" s="1"/>
  <c r="D44" i="5"/>
  <c r="E44" i="5"/>
  <c r="F44" i="5"/>
  <c r="H44" i="5"/>
  <c r="I44" i="5" s="1"/>
  <c r="D45" i="5"/>
  <c r="E45" i="5"/>
  <c r="F45" i="5"/>
  <c r="H45" i="5"/>
  <c r="I45" i="5" s="1"/>
  <c r="D46" i="5"/>
  <c r="E46" i="5"/>
  <c r="F46" i="5"/>
  <c r="H46" i="5"/>
  <c r="I46" i="5" s="1"/>
  <c r="D47" i="5"/>
  <c r="E47" i="5"/>
  <c r="F47" i="5"/>
  <c r="H47" i="5"/>
  <c r="I47" i="5" s="1"/>
  <c r="D48" i="5"/>
  <c r="E48" i="5"/>
  <c r="F48" i="5"/>
  <c r="H48" i="5"/>
  <c r="I48" i="5" s="1"/>
  <c r="D49" i="5"/>
  <c r="E49" i="5"/>
  <c r="F49" i="5"/>
  <c r="H49" i="5"/>
  <c r="I49" i="5" s="1"/>
  <c r="D50" i="5"/>
  <c r="E50" i="5"/>
  <c r="F50" i="5"/>
  <c r="H50" i="5"/>
  <c r="I50" i="5" s="1"/>
  <c r="D51" i="5"/>
  <c r="E51" i="5"/>
  <c r="F51" i="5"/>
  <c r="H51" i="5"/>
  <c r="I51" i="5" s="1"/>
  <c r="D52" i="5"/>
  <c r="E52" i="5"/>
  <c r="F52" i="5"/>
  <c r="H52" i="5"/>
  <c r="I52" i="5" s="1"/>
  <c r="D53" i="5"/>
  <c r="E53" i="5"/>
  <c r="F53" i="5"/>
  <c r="H53" i="5"/>
  <c r="I53" i="5" s="1"/>
  <c r="D54" i="5"/>
  <c r="E54" i="5"/>
  <c r="F54" i="5"/>
  <c r="H54" i="5"/>
  <c r="I54" i="5" s="1"/>
  <c r="F41" i="5"/>
  <c r="E41" i="5"/>
  <c r="D41" i="5"/>
  <c r="H41" i="5"/>
  <c r="I41" i="5" s="1"/>
  <c r="D35" i="5"/>
  <c r="E35" i="5"/>
  <c r="F35" i="5"/>
  <c r="H35" i="5"/>
  <c r="I35" i="5" s="1"/>
  <c r="D36" i="5"/>
  <c r="E36" i="5"/>
  <c r="F36" i="5"/>
  <c r="H36" i="5"/>
  <c r="I36" i="5" s="1"/>
  <c r="D37" i="5"/>
  <c r="E37" i="5"/>
  <c r="F37" i="5"/>
  <c r="H37" i="5"/>
  <c r="I37" i="5" s="1"/>
  <c r="D38" i="5"/>
  <c r="E38" i="5"/>
  <c r="F38" i="5"/>
  <c r="H38" i="5"/>
  <c r="I38" i="5" s="1"/>
  <c r="D39" i="5"/>
  <c r="E39" i="5"/>
  <c r="F39" i="5"/>
  <c r="H39" i="5"/>
  <c r="I39" i="5" s="1"/>
  <c r="F34" i="5"/>
  <c r="E34" i="5"/>
  <c r="D34" i="5"/>
  <c r="H34" i="5"/>
  <c r="I34" i="5" s="1"/>
  <c r="G163" i="6" l="1"/>
  <c r="G138" i="6"/>
  <c r="G148" i="6"/>
  <c r="G159" i="6"/>
  <c r="G119" i="6"/>
  <c r="G115" i="6"/>
  <c r="G126" i="6"/>
  <c r="G109" i="6"/>
  <c r="G104" i="6"/>
  <c r="G100" i="6"/>
  <c r="G140" i="6"/>
  <c r="G153" i="6"/>
  <c r="G149" i="6"/>
  <c r="G160" i="6"/>
  <c r="G116" i="6"/>
  <c r="G123" i="6"/>
  <c r="G132" i="6"/>
  <c r="G141" i="6"/>
  <c r="G137" i="6"/>
  <c r="G150" i="6"/>
  <c r="G161" i="6"/>
  <c r="G117" i="6"/>
  <c r="G124" i="6"/>
  <c r="G110" i="6"/>
  <c r="G133" i="6"/>
  <c r="G43" i="5"/>
  <c r="G38" i="5"/>
  <c r="G45" i="5"/>
  <c r="G60" i="5"/>
  <c r="G37" i="5"/>
  <c r="G64" i="5"/>
  <c r="G63" i="5"/>
  <c r="G93" i="5"/>
  <c r="G89" i="5"/>
  <c r="G95" i="5"/>
  <c r="G91" i="5"/>
  <c r="G87" i="5"/>
  <c r="G75" i="5"/>
  <c r="G154" i="5"/>
  <c r="G153" i="5"/>
  <c r="G50" i="5"/>
  <c r="G71" i="5"/>
  <c r="G46" i="5"/>
  <c r="G68" i="5"/>
  <c r="G36" i="5"/>
  <c r="G35" i="5"/>
  <c r="G53" i="5"/>
  <c r="G159" i="5"/>
  <c r="G157" i="5"/>
  <c r="G39" i="5"/>
  <c r="G54" i="5"/>
  <c r="G49" i="5"/>
  <c r="G47" i="5"/>
  <c r="G58" i="5"/>
  <c r="G57" i="5"/>
  <c r="G158" i="5"/>
  <c r="G72" i="5"/>
  <c r="G67" i="5"/>
  <c r="G65" i="5"/>
  <c r="G51" i="5"/>
  <c r="G155" i="5"/>
  <c r="G69" i="5"/>
  <c r="G83" i="5"/>
  <c r="G52" i="5"/>
  <c r="G44" i="5"/>
  <c r="G59" i="5"/>
  <c r="G156" i="5"/>
  <c r="G70" i="5"/>
  <c r="G96" i="5"/>
  <c r="G92" i="5"/>
  <c r="G88" i="5"/>
  <c r="G85" i="5"/>
  <c r="G77" i="5"/>
  <c r="G79" i="5"/>
  <c r="G48" i="5"/>
  <c r="G42" i="5"/>
  <c r="G66" i="5"/>
  <c r="G94" i="5"/>
  <c r="G90" i="5"/>
  <c r="G81" i="5"/>
  <c r="G51" i="6"/>
  <c r="G45" i="6"/>
  <c r="G57" i="6"/>
  <c r="G66" i="6"/>
  <c r="G65" i="6"/>
  <c r="G95" i="6"/>
  <c r="G90" i="6"/>
  <c r="G85" i="6"/>
  <c r="G81" i="6"/>
  <c r="G49" i="6"/>
  <c r="G43" i="6"/>
  <c r="G77" i="6"/>
  <c r="G37" i="6"/>
  <c r="G68" i="6"/>
  <c r="G67" i="6"/>
  <c r="G64" i="6"/>
  <c r="G63" i="6"/>
  <c r="G72" i="6"/>
  <c r="G52" i="6"/>
  <c r="G33" i="6"/>
  <c r="G31" i="6"/>
  <c r="G29" i="6"/>
  <c r="G93" i="6"/>
  <c r="G88" i="6"/>
  <c r="G83" i="6"/>
  <c r="G79" i="6"/>
  <c r="G8" i="6"/>
  <c r="G14" i="6"/>
  <c r="G41" i="6"/>
  <c r="G39" i="6"/>
  <c r="G42" i="6"/>
  <c r="G34" i="6"/>
  <c r="G27" i="6"/>
  <c r="G9" i="6"/>
  <c r="G53" i="6"/>
  <c r="G38" i="6"/>
  <c r="G30" i="6"/>
  <c r="G54" i="6"/>
  <c r="G44" i="6"/>
  <c r="G32" i="6"/>
  <c r="G26" i="6"/>
  <c r="G94" i="6"/>
  <c r="G89" i="6"/>
  <c r="G84" i="6"/>
  <c r="G80" i="6"/>
  <c r="G71" i="6"/>
  <c r="G74" i="6"/>
  <c r="G23" i="6"/>
  <c r="G22" i="6"/>
  <c r="G21" i="6"/>
  <c r="G20" i="6"/>
  <c r="G19" i="6"/>
  <c r="G18" i="6"/>
  <c r="G17" i="6"/>
  <c r="G16" i="6"/>
  <c r="G15" i="6"/>
  <c r="G50" i="6"/>
  <c r="G40" i="6"/>
  <c r="G28" i="6"/>
  <c r="G58" i="6"/>
  <c r="G82" i="6"/>
  <c r="G78" i="6"/>
  <c r="G73" i="6"/>
  <c r="E26" i="5"/>
  <c r="F26" i="5"/>
  <c r="E27" i="5"/>
  <c r="F27" i="5"/>
  <c r="E28" i="5"/>
  <c r="F28" i="5"/>
  <c r="E29" i="5"/>
  <c r="F29" i="5"/>
  <c r="E30" i="5"/>
  <c r="F30" i="5"/>
  <c r="E31" i="5"/>
  <c r="F31" i="5"/>
  <c r="F25" i="5"/>
  <c r="E25" i="5"/>
  <c r="D26" i="5"/>
  <c r="D27" i="5"/>
  <c r="D28" i="5"/>
  <c r="D29" i="5"/>
  <c r="D30" i="5"/>
  <c r="D31" i="5"/>
  <c r="D25" i="5"/>
  <c r="H25" i="5"/>
  <c r="I25" i="5" s="1"/>
  <c r="H26" i="5"/>
  <c r="I26" i="5" s="1"/>
  <c r="H27" i="5"/>
  <c r="I27" i="5" s="1"/>
  <c r="H28" i="5"/>
  <c r="I28" i="5" s="1"/>
  <c r="H29" i="5"/>
  <c r="I29" i="5" s="1"/>
  <c r="H30" i="5"/>
  <c r="I30" i="5" s="1"/>
  <c r="H31" i="5"/>
  <c r="I31" i="5" s="1"/>
  <c r="E32" i="5"/>
  <c r="F32" i="5"/>
  <c r="H32" i="5"/>
  <c r="I32" i="5" s="1"/>
  <c r="E23" i="5"/>
  <c r="F23" i="5"/>
  <c r="F22" i="5"/>
  <c r="E22" i="5"/>
  <c r="E21" i="5"/>
  <c r="F21" i="5"/>
  <c r="F20" i="5"/>
  <c r="E20" i="5"/>
  <c r="E17" i="5"/>
  <c r="F17" i="5"/>
  <c r="E18" i="5"/>
  <c r="F18" i="5"/>
  <c r="E19" i="5"/>
  <c r="F19" i="5"/>
  <c r="F16" i="5"/>
  <c r="E16" i="5"/>
  <c r="F14" i="5"/>
  <c r="E14" i="5"/>
  <c r="E8" i="5"/>
  <c r="F8" i="5"/>
  <c r="E9" i="5"/>
  <c r="F9" i="5"/>
  <c r="E10" i="5"/>
  <c r="F10" i="5"/>
  <c r="E11" i="5"/>
  <c r="F11" i="5"/>
  <c r="E12" i="5"/>
  <c r="F12" i="5"/>
  <c r="E13" i="5"/>
  <c r="F13" i="5"/>
  <c r="D21" i="5"/>
  <c r="D20" i="5"/>
  <c r="D17" i="5"/>
  <c r="D18" i="5"/>
  <c r="D19" i="5"/>
  <c r="D16" i="5"/>
  <c r="D23" i="5"/>
  <c r="D22" i="5"/>
  <c r="D14" i="5"/>
  <c r="D7" i="5"/>
  <c r="E7" i="5"/>
  <c r="F7" i="5"/>
  <c r="H7" i="5"/>
  <c r="I7" i="5" s="1"/>
  <c r="D8" i="5"/>
  <c r="H8" i="5"/>
  <c r="I8" i="5" s="1"/>
  <c r="D9" i="5"/>
  <c r="H9" i="5"/>
  <c r="I9" i="5" s="1"/>
  <c r="D10" i="5"/>
  <c r="H10" i="5"/>
  <c r="I10" i="5" s="1"/>
  <c r="D11" i="5"/>
  <c r="H11" i="5"/>
  <c r="I11" i="5" s="1"/>
  <c r="D12" i="5"/>
  <c r="H12" i="5"/>
  <c r="I12" i="5" s="1"/>
  <c r="D13" i="5"/>
  <c r="H13" i="5"/>
  <c r="I13" i="5" s="1"/>
  <c r="H14" i="5"/>
  <c r="I14" i="5" s="1"/>
  <c r="E15" i="5"/>
  <c r="F15" i="5"/>
  <c r="I15" i="5"/>
  <c r="H16" i="5"/>
  <c r="I16" i="5" s="1"/>
  <c r="H17" i="5"/>
  <c r="I17" i="5" s="1"/>
  <c r="H18" i="5"/>
  <c r="I18" i="5" s="1"/>
  <c r="H19" i="5"/>
  <c r="I19" i="5" s="1"/>
  <c r="H20" i="5"/>
  <c r="I20" i="5" s="1"/>
  <c r="H21" i="5"/>
  <c r="I21" i="5" s="1"/>
  <c r="H22" i="5"/>
  <c r="I22" i="5" s="1"/>
  <c r="H23" i="5"/>
  <c r="I23" i="5" s="1"/>
  <c r="E131" i="4"/>
  <c r="F131" i="4"/>
  <c r="E132" i="4"/>
  <c r="F132" i="4"/>
  <c r="E133" i="4"/>
  <c r="F133" i="4"/>
  <c r="E134" i="4"/>
  <c r="F134" i="4"/>
  <c r="E135" i="4"/>
  <c r="F135" i="4"/>
  <c r="E136" i="4"/>
  <c r="F136" i="4"/>
  <c r="E137" i="4"/>
  <c r="F137" i="4"/>
  <c r="E138" i="4"/>
  <c r="F138" i="4"/>
  <c r="E139" i="4"/>
  <c r="F139" i="4"/>
  <c r="E140" i="4"/>
  <c r="F140" i="4"/>
  <c r="E141" i="4"/>
  <c r="F141" i="4"/>
  <c r="F130" i="4"/>
  <c r="E130" i="4"/>
  <c r="D131" i="4"/>
  <c r="D132" i="4"/>
  <c r="D133" i="4"/>
  <c r="D134" i="4"/>
  <c r="D135" i="4"/>
  <c r="D136" i="4"/>
  <c r="D137" i="4"/>
  <c r="D138" i="4"/>
  <c r="D139" i="4"/>
  <c r="D140" i="4"/>
  <c r="D141" i="4"/>
  <c r="D130" i="4"/>
  <c r="E123" i="4"/>
  <c r="F123" i="4"/>
  <c r="E124" i="4"/>
  <c r="F124" i="4"/>
  <c r="E125" i="4"/>
  <c r="F125" i="4"/>
  <c r="E126" i="4"/>
  <c r="F126" i="4"/>
  <c r="E127" i="4"/>
  <c r="F127" i="4"/>
  <c r="E128" i="4"/>
  <c r="F128" i="4"/>
  <c r="F122" i="4"/>
  <c r="E122" i="4"/>
  <c r="D123" i="4"/>
  <c r="D124" i="4"/>
  <c r="D125" i="4"/>
  <c r="D126" i="4"/>
  <c r="D127" i="4"/>
  <c r="D128" i="4"/>
  <c r="D122" i="4"/>
  <c r="G30" i="5" l="1"/>
  <c r="G28" i="5"/>
  <c r="G27" i="5"/>
  <c r="G31" i="5"/>
  <c r="G11" i="5"/>
  <c r="G26" i="5"/>
  <c r="G29" i="5"/>
  <c r="G19" i="5"/>
  <c r="G17" i="5"/>
  <c r="G13" i="5"/>
  <c r="G9" i="5"/>
  <c r="G21" i="5"/>
  <c r="G10" i="5"/>
  <c r="G8" i="5"/>
  <c r="G23" i="5"/>
  <c r="G12" i="5"/>
  <c r="G18" i="5"/>
  <c r="E119" i="4"/>
  <c r="F119" i="4"/>
  <c r="E120" i="4"/>
  <c r="F120" i="4"/>
  <c r="F118" i="4"/>
  <c r="E118" i="4"/>
  <c r="E117" i="4"/>
  <c r="F117" i="4"/>
  <c r="E116" i="4"/>
  <c r="F116" i="4"/>
  <c r="F115" i="4"/>
  <c r="E115" i="4"/>
  <c r="F114" i="4"/>
  <c r="E114" i="4"/>
  <c r="D120" i="4"/>
  <c r="D119" i="4"/>
  <c r="D117" i="4"/>
  <c r="D116" i="4"/>
  <c r="D118" i="4"/>
  <c r="D115" i="4"/>
  <c r="D114" i="4"/>
  <c r="E111" i="4"/>
  <c r="F111" i="4"/>
  <c r="E112" i="4"/>
  <c r="F112" i="4"/>
  <c r="F110" i="4"/>
  <c r="E110" i="4"/>
  <c r="D111" i="4"/>
  <c r="D112" i="4"/>
  <c r="D110" i="4"/>
  <c r="E103" i="4"/>
  <c r="G103" i="4" s="1"/>
  <c r="F103" i="4"/>
  <c r="E104" i="4"/>
  <c r="F104" i="4"/>
  <c r="E105" i="4"/>
  <c r="F105" i="4"/>
  <c r="E106" i="4"/>
  <c r="F106" i="4"/>
  <c r="E107" i="4"/>
  <c r="F107" i="4"/>
  <c r="E108" i="4"/>
  <c r="F108" i="4"/>
  <c r="F102" i="4"/>
  <c r="E102" i="4"/>
  <c r="D103" i="4"/>
  <c r="D104" i="4"/>
  <c r="D105" i="4"/>
  <c r="D106" i="4"/>
  <c r="D107" i="4"/>
  <c r="D108" i="4"/>
  <c r="D102" i="4"/>
  <c r="E94" i="4"/>
  <c r="F94" i="4"/>
  <c r="E95" i="4"/>
  <c r="F95" i="4"/>
  <c r="G95" i="4" s="1"/>
  <c r="E96" i="4"/>
  <c r="F96" i="4"/>
  <c r="E97" i="4"/>
  <c r="F97" i="4"/>
  <c r="E98" i="4"/>
  <c r="F98" i="4"/>
  <c r="E99" i="4"/>
  <c r="F99" i="4"/>
  <c r="E100" i="4"/>
  <c r="F100" i="4"/>
  <c r="F93" i="4"/>
  <c r="E93" i="4"/>
  <c r="D94" i="4"/>
  <c r="D95" i="4"/>
  <c r="D96" i="4"/>
  <c r="D97" i="4"/>
  <c r="D98" i="4"/>
  <c r="D99" i="4"/>
  <c r="D100" i="4"/>
  <c r="D93" i="4"/>
  <c r="E82" i="4"/>
  <c r="F82" i="4"/>
  <c r="F81" i="4"/>
  <c r="E81" i="4"/>
  <c r="D82" i="4"/>
  <c r="D81" i="4"/>
  <c r="E71" i="4"/>
  <c r="F71" i="4"/>
  <c r="E72" i="4"/>
  <c r="F72" i="4"/>
  <c r="E73" i="4"/>
  <c r="F73" i="4"/>
  <c r="E74" i="4"/>
  <c r="F74" i="4"/>
  <c r="E75" i="4"/>
  <c r="F75" i="4"/>
  <c r="E76" i="4"/>
  <c r="F76" i="4"/>
  <c r="E77" i="4"/>
  <c r="F77" i="4"/>
  <c r="E78" i="4"/>
  <c r="E79" i="4"/>
  <c r="F79" i="4"/>
  <c r="F70" i="4"/>
  <c r="E70" i="4"/>
  <c r="E64" i="4"/>
  <c r="F64" i="4"/>
  <c r="E65" i="4"/>
  <c r="G65" i="4" s="1"/>
  <c r="F65" i="4"/>
  <c r="E66" i="4"/>
  <c r="F66" i="4"/>
  <c r="E67" i="4"/>
  <c r="F67" i="4"/>
  <c r="E68" i="4"/>
  <c r="F68" i="4"/>
  <c r="F63" i="4"/>
  <c r="E63" i="4"/>
  <c r="D64" i="4"/>
  <c r="D65" i="4"/>
  <c r="D66" i="4"/>
  <c r="D67" i="4"/>
  <c r="D68" i="4"/>
  <c r="D63" i="4"/>
  <c r="E60" i="4"/>
  <c r="F60" i="4"/>
  <c r="E61" i="4"/>
  <c r="F61" i="4"/>
  <c r="F59" i="4"/>
  <c r="E59" i="4"/>
  <c r="E54" i="4"/>
  <c r="F54" i="4"/>
  <c r="E55" i="4"/>
  <c r="F55" i="4"/>
  <c r="E56" i="4"/>
  <c r="F56" i="4"/>
  <c r="E57" i="4"/>
  <c r="F57" i="4"/>
  <c r="E58" i="4"/>
  <c r="F58" i="4"/>
  <c r="F53" i="4"/>
  <c r="E53" i="4"/>
  <c r="H59" i="4"/>
  <c r="I59" i="4" s="1"/>
  <c r="D60" i="4"/>
  <c r="D61" i="4"/>
  <c r="D59" i="4"/>
  <c r="D54" i="4"/>
  <c r="D55" i="4"/>
  <c r="D56" i="4"/>
  <c r="D57" i="4"/>
  <c r="D58" i="4"/>
  <c r="D53" i="4"/>
  <c r="E46" i="4"/>
  <c r="F46" i="4"/>
  <c r="F45" i="4"/>
  <c r="E45" i="4"/>
  <c r="D46" i="4"/>
  <c r="D45" i="4"/>
  <c r="E39" i="4"/>
  <c r="F39" i="4"/>
  <c r="E40" i="4"/>
  <c r="F40" i="4"/>
  <c r="G40" i="4" s="1"/>
  <c r="E41" i="4"/>
  <c r="F41" i="4"/>
  <c r="E42" i="4"/>
  <c r="F42" i="4"/>
  <c r="E43" i="4"/>
  <c r="F43" i="4"/>
  <c r="F38" i="4"/>
  <c r="E38" i="4"/>
  <c r="E33" i="4"/>
  <c r="F33" i="4"/>
  <c r="E34" i="4"/>
  <c r="F34" i="4"/>
  <c r="E35" i="4"/>
  <c r="F35" i="4"/>
  <c r="E36" i="4"/>
  <c r="F36" i="4"/>
  <c r="E37" i="4"/>
  <c r="F37" i="4"/>
  <c r="F32" i="4"/>
  <c r="E32" i="4"/>
  <c r="D39" i="4"/>
  <c r="D40" i="4"/>
  <c r="D41" i="4"/>
  <c r="D42" i="4"/>
  <c r="D43" i="4"/>
  <c r="D38" i="4"/>
  <c r="D33" i="4"/>
  <c r="D34" i="4"/>
  <c r="D35" i="4"/>
  <c r="D36" i="4"/>
  <c r="D37" i="4"/>
  <c r="D32" i="4"/>
  <c r="F25" i="4"/>
  <c r="G25" i="4" s="1"/>
  <c r="F26" i="4"/>
  <c r="F27" i="4"/>
  <c r="F28" i="4"/>
  <c r="F29" i="4"/>
  <c r="F30" i="4"/>
  <c r="F24" i="4"/>
  <c r="E25" i="4"/>
  <c r="E26" i="4"/>
  <c r="E27" i="4"/>
  <c r="E28" i="4"/>
  <c r="E29" i="4"/>
  <c r="E30" i="4"/>
  <c r="D25" i="4"/>
  <c r="D26" i="4"/>
  <c r="D27" i="4"/>
  <c r="D28" i="4"/>
  <c r="D29" i="4"/>
  <c r="D30" i="4"/>
  <c r="D24" i="4"/>
  <c r="E24" i="4"/>
  <c r="E21" i="4"/>
  <c r="F21" i="4"/>
  <c r="H21" i="4"/>
  <c r="I21" i="4" s="1"/>
  <c r="E22" i="4"/>
  <c r="F22" i="4"/>
  <c r="H22" i="4"/>
  <c r="I22" i="4" s="1"/>
  <c r="H24" i="4"/>
  <c r="I24" i="4" s="1"/>
  <c r="H25" i="4"/>
  <c r="I25" i="4" s="1"/>
  <c r="H26" i="4"/>
  <c r="I26" i="4" s="1"/>
  <c r="H27" i="4"/>
  <c r="I27" i="4" s="1"/>
  <c r="H28" i="4"/>
  <c r="I28" i="4" s="1"/>
  <c r="H29" i="4"/>
  <c r="I29" i="4" s="1"/>
  <c r="H30" i="4"/>
  <c r="I30" i="4" s="1"/>
  <c r="H32" i="4"/>
  <c r="I32" i="4" s="1"/>
  <c r="H33" i="4"/>
  <c r="I33" i="4" s="1"/>
  <c r="H34" i="4"/>
  <c r="I34" i="4" s="1"/>
  <c r="H35" i="4"/>
  <c r="I35" i="4" s="1"/>
  <c r="H36" i="4"/>
  <c r="I36" i="4" s="1"/>
  <c r="H37" i="4"/>
  <c r="I37" i="4" s="1"/>
  <c r="H38" i="4"/>
  <c r="I38" i="4" s="1"/>
  <c r="H39" i="4"/>
  <c r="I39" i="4" s="1"/>
  <c r="H40" i="4"/>
  <c r="I40" i="4" s="1"/>
  <c r="H41" i="4"/>
  <c r="I41" i="4" s="1"/>
  <c r="H42" i="4"/>
  <c r="I42" i="4" s="1"/>
  <c r="H43" i="4"/>
  <c r="I43" i="4" s="1"/>
  <c r="H45" i="4"/>
  <c r="I45" i="4" s="1"/>
  <c r="H46" i="4"/>
  <c r="I46" i="4" s="1"/>
  <c r="E47" i="4"/>
  <c r="F47" i="4"/>
  <c r="H47" i="4"/>
  <c r="I47" i="4" s="1"/>
  <c r="E48" i="4"/>
  <c r="F48" i="4"/>
  <c r="H48" i="4"/>
  <c r="I48" i="4" s="1"/>
  <c r="E49" i="4"/>
  <c r="F49" i="4"/>
  <c r="H49" i="4"/>
  <c r="I49" i="4" s="1"/>
  <c r="E50" i="4"/>
  <c r="F50" i="4"/>
  <c r="H50" i="4"/>
  <c r="I50" i="4" s="1"/>
  <c r="E51" i="4"/>
  <c r="F51" i="4"/>
  <c r="H51" i="4"/>
  <c r="I51" i="4" s="1"/>
  <c r="H53" i="4"/>
  <c r="I53" i="4" s="1"/>
  <c r="H54" i="4"/>
  <c r="I54" i="4" s="1"/>
  <c r="H55" i="4"/>
  <c r="I55" i="4" s="1"/>
  <c r="G56" i="4"/>
  <c r="H56" i="4"/>
  <c r="I56" i="4" s="1"/>
  <c r="H57" i="4"/>
  <c r="I57" i="4" s="1"/>
  <c r="H58" i="4"/>
  <c r="I58" i="4" s="1"/>
  <c r="H60" i="4"/>
  <c r="I60" i="4" s="1"/>
  <c r="H61" i="4"/>
  <c r="I61" i="4" s="1"/>
  <c r="H63" i="4"/>
  <c r="I63" i="4" s="1"/>
  <c r="H64" i="4"/>
  <c r="I64" i="4" s="1"/>
  <c r="H65" i="4"/>
  <c r="I65" i="4" s="1"/>
  <c r="H66" i="4"/>
  <c r="I66" i="4" s="1"/>
  <c r="H67" i="4"/>
  <c r="I67" i="4" s="1"/>
  <c r="H68" i="4"/>
  <c r="I68" i="4" s="1"/>
  <c r="H70" i="4"/>
  <c r="I70" i="4" s="1"/>
  <c r="H71" i="4"/>
  <c r="I71" i="4" s="1"/>
  <c r="H72" i="4"/>
  <c r="I72" i="4" s="1"/>
  <c r="H73" i="4"/>
  <c r="I73" i="4" s="1"/>
  <c r="H74" i="4"/>
  <c r="I74" i="4" s="1"/>
  <c r="H75" i="4"/>
  <c r="I75" i="4" s="1"/>
  <c r="H76" i="4"/>
  <c r="I76" i="4" s="1"/>
  <c r="H77" i="4"/>
  <c r="I77" i="4" s="1"/>
  <c r="I78" i="4"/>
  <c r="I79" i="4"/>
  <c r="H81" i="4"/>
  <c r="I81" i="4" s="1"/>
  <c r="H82" i="4"/>
  <c r="I82" i="4" s="1"/>
  <c r="H93" i="4"/>
  <c r="I93" i="4" s="1"/>
  <c r="G104" i="4"/>
  <c r="E9" i="4"/>
  <c r="F9" i="4"/>
  <c r="H9" i="4"/>
  <c r="I9" i="4" s="1"/>
  <c r="E10" i="4"/>
  <c r="F10" i="4"/>
  <c r="H10" i="4"/>
  <c r="I10" i="4" s="1"/>
  <c r="E11" i="4"/>
  <c r="F11" i="4"/>
  <c r="H11" i="4"/>
  <c r="I11" i="4" s="1"/>
  <c r="E12" i="4"/>
  <c r="F12" i="4"/>
  <c r="H12" i="4"/>
  <c r="I12" i="4" s="1"/>
  <c r="E13" i="4"/>
  <c r="F13" i="4"/>
  <c r="H13" i="4"/>
  <c r="I13" i="4" s="1"/>
  <c r="E14" i="4"/>
  <c r="F14" i="4"/>
  <c r="H14" i="4"/>
  <c r="I14" i="4" s="1"/>
  <c r="E15" i="4"/>
  <c r="F15" i="4"/>
  <c r="H15" i="4"/>
  <c r="I15" i="4" s="1"/>
  <c r="E16" i="4"/>
  <c r="F16" i="4"/>
  <c r="H16" i="4"/>
  <c r="I16" i="4" s="1"/>
  <c r="E17" i="4"/>
  <c r="F17" i="4"/>
  <c r="H17" i="4"/>
  <c r="I17" i="4" s="1"/>
  <c r="E18" i="4"/>
  <c r="F18" i="4"/>
  <c r="H18" i="4"/>
  <c r="I18" i="4" s="1"/>
  <c r="E19" i="4"/>
  <c r="F19" i="4"/>
  <c r="H19" i="4"/>
  <c r="I19" i="4" s="1"/>
  <c r="E20" i="4"/>
  <c r="F20" i="4"/>
  <c r="H20" i="4"/>
  <c r="I20" i="4" s="1"/>
  <c r="H8" i="4"/>
  <c r="I8" i="4" s="1"/>
  <c r="E8" i="4"/>
  <c r="F8" i="4"/>
  <c r="H7" i="4"/>
  <c r="I7" i="4" s="1"/>
  <c r="F7" i="4"/>
  <c r="E7" i="4"/>
  <c r="D8" i="4"/>
  <c r="D9" i="4"/>
  <c r="D10" i="4"/>
  <c r="D11" i="4"/>
  <c r="D12" i="4"/>
  <c r="D13" i="4"/>
  <c r="D14" i="4"/>
  <c r="D15" i="4"/>
  <c r="D16" i="4"/>
  <c r="D17" i="4"/>
  <c r="D18" i="4"/>
  <c r="D19" i="4"/>
  <c r="D20" i="4"/>
  <c r="D7"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43" i="4"/>
  <c r="E144" i="4"/>
  <c r="F144" i="4"/>
  <c r="E145" i="4"/>
  <c r="F145" i="4"/>
  <c r="E146" i="4"/>
  <c r="F146" i="4"/>
  <c r="E147" i="4"/>
  <c r="F147" i="4"/>
  <c r="E148" i="4"/>
  <c r="F148" i="4"/>
  <c r="E149" i="4"/>
  <c r="F149" i="4"/>
  <c r="E150" i="4"/>
  <c r="F150" i="4"/>
  <c r="E151" i="4"/>
  <c r="F151" i="4"/>
  <c r="E152" i="4"/>
  <c r="F152" i="4"/>
  <c r="E153" i="4"/>
  <c r="F153" i="4"/>
  <c r="E154" i="4"/>
  <c r="F154" i="4"/>
  <c r="E155" i="4"/>
  <c r="F155" i="4"/>
  <c r="E156" i="4"/>
  <c r="F156" i="4"/>
  <c r="E157" i="4"/>
  <c r="F157" i="4"/>
  <c r="E158" i="4"/>
  <c r="F158" i="4"/>
  <c r="E159" i="4"/>
  <c r="F159" i="4"/>
  <c r="E160" i="4"/>
  <c r="F160" i="4"/>
  <c r="E161" i="4"/>
  <c r="F161" i="4"/>
  <c r="E162" i="4"/>
  <c r="F162" i="4"/>
  <c r="E163" i="4"/>
  <c r="F163" i="4"/>
  <c r="E164" i="4"/>
  <c r="F164" i="4"/>
  <c r="E165" i="4"/>
  <c r="F165" i="4"/>
  <c r="E166" i="4"/>
  <c r="F166" i="4"/>
  <c r="E167" i="4"/>
  <c r="F167" i="4"/>
  <c r="E168" i="4"/>
  <c r="F168" i="4"/>
  <c r="E169" i="4"/>
  <c r="F169" i="4"/>
  <c r="E170" i="4"/>
  <c r="F170" i="4"/>
  <c r="F143" i="4"/>
  <c r="E143" i="4"/>
  <c r="F33" i="1"/>
  <c r="F32" i="1"/>
  <c r="E33" i="1"/>
  <c r="E32" i="1"/>
  <c r="F28" i="1"/>
  <c r="F27" i="1"/>
  <c r="E28" i="1"/>
  <c r="E27" i="1"/>
  <c r="E35" i="1"/>
  <c r="F35" i="1"/>
  <c r="E36" i="1"/>
  <c r="F36" i="1"/>
  <c r="E37" i="1"/>
  <c r="F37" i="1"/>
  <c r="E38" i="1"/>
  <c r="F38" i="1"/>
  <c r="E39" i="1"/>
  <c r="F39" i="1"/>
  <c r="E40" i="1"/>
  <c r="F40" i="1"/>
  <c r="E41" i="1"/>
  <c r="F41" i="1"/>
  <c r="E42" i="1"/>
  <c r="F42" i="1"/>
  <c r="E43" i="1"/>
  <c r="F43" i="1"/>
  <c r="G43" i="1" s="1"/>
  <c r="E44" i="1"/>
  <c r="F44" i="1"/>
  <c r="E45" i="1"/>
  <c r="F45" i="1"/>
  <c r="E46" i="1"/>
  <c r="F46" i="1"/>
  <c r="E47" i="1"/>
  <c r="F47" i="1"/>
  <c r="E48" i="1"/>
  <c r="F48" i="1"/>
  <c r="E49" i="1"/>
  <c r="F49" i="1"/>
  <c r="G49" i="1" s="1"/>
  <c r="E50" i="1"/>
  <c r="F50" i="1"/>
  <c r="E51" i="1"/>
  <c r="F51" i="1"/>
  <c r="E52" i="1"/>
  <c r="F52" i="1"/>
  <c r="E53" i="1"/>
  <c r="F53" i="1"/>
  <c r="E54" i="1"/>
  <c r="F54" i="1"/>
  <c r="E55" i="1"/>
  <c r="F55" i="1"/>
  <c r="E56" i="1"/>
  <c r="F56" i="1"/>
  <c r="E57" i="1"/>
  <c r="F57" i="1"/>
  <c r="E58" i="1"/>
  <c r="F58" i="1"/>
  <c r="E59" i="1"/>
  <c r="F59" i="1"/>
  <c r="E60" i="1"/>
  <c r="F60" i="1"/>
  <c r="E61" i="1"/>
  <c r="F61" i="1"/>
  <c r="G61" i="1" s="1"/>
  <c r="E62" i="1"/>
  <c r="F62" i="1"/>
  <c r="E63" i="1"/>
  <c r="F63" i="1"/>
  <c r="E64" i="1"/>
  <c r="F64" i="1"/>
  <c r="E65" i="1"/>
  <c r="F65" i="1"/>
  <c r="E66" i="1"/>
  <c r="F66" i="1"/>
  <c r="E67" i="1"/>
  <c r="F67" i="1"/>
  <c r="E68" i="1"/>
  <c r="F68" i="1"/>
  <c r="E70" i="1"/>
  <c r="F70" i="1"/>
  <c r="E71" i="1"/>
  <c r="F71" i="1"/>
  <c r="E72" i="1"/>
  <c r="F72" i="1"/>
  <c r="E73" i="1"/>
  <c r="F73" i="1"/>
  <c r="E74" i="1"/>
  <c r="F74" i="1"/>
  <c r="E75" i="1"/>
  <c r="F75" i="1"/>
  <c r="E76" i="1"/>
  <c r="F76" i="1"/>
  <c r="E78" i="1"/>
  <c r="F78" i="1"/>
  <c r="E79" i="1"/>
  <c r="F79" i="1"/>
  <c r="E80" i="1"/>
  <c r="F80" i="1"/>
  <c r="E81" i="1"/>
  <c r="F81" i="1"/>
  <c r="E82" i="1"/>
  <c r="F82" i="1"/>
  <c r="E83" i="1"/>
  <c r="F83" i="1"/>
  <c r="E84" i="1"/>
  <c r="F84" i="1"/>
  <c r="E85" i="1"/>
  <c r="F85" i="1"/>
  <c r="E86" i="1"/>
  <c r="F86" i="1"/>
  <c r="E87" i="1"/>
  <c r="F87" i="1"/>
  <c r="E88" i="1"/>
  <c r="F88" i="1"/>
  <c r="E89" i="1"/>
  <c r="F89" i="1"/>
  <c r="E90" i="1"/>
  <c r="F90" i="1"/>
  <c r="E91" i="1"/>
  <c r="F91" i="1"/>
  <c r="E92" i="1"/>
  <c r="F92" i="1"/>
  <c r="E93" i="1"/>
  <c r="F93" i="1"/>
  <c r="E95" i="1"/>
  <c r="F95" i="1"/>
  <c r="E29" i="1"/>
  <c r="F29" i="1"/>
  <c r="E30" i="1"/>
  <c r="F30" i="1"/>
  <c r="E31" i="1"/>
  <c r="F31" i="1"/>
  <c r="E23" i="1"/>
  <c r="F23" i="1"/>
  <c r="E24" i="1"/>
  <c r="F24" i="1"/>
  <c r="E25" i="1"/>
  <c r="F25" i="1"/>
  <c r="E26" i="1"/>
  <c r="F26" i="1"/>
  <c r="E19" i="1"/>
  <c r="F19" i="1"/>
  <c r="E20" i="1"/>
  <c r="F20" i="1"/>
  <c r="E21" i="1"/>
  <c r="F21" i="1"/>
  <c r="E22" i="1"/>
  <c r="F22" i="1"/>
  <c r="E17" i="1"/>
  <c r="F17" i="1"/>
  <c r="E18" i="1"/>
  <c r="F18" i="1"/>
  <c r="E15" i="1"/>
  <c r="F15" i="1"/>
  <c r="E16" i="1"/>
  <c r="F16" i="1"/>
  <c r="E14" i="1"/>
  <c r="F14" i="1"/>
  <c r="E13" i="1"/>
  <c r="F13" i="1"/>
  <c r="E12" i="1"/>
  <c r="F12" i="1"/>
  <c r="E11" i="1"/>
  <c r="F11" i="1"/>
  <c r="E10" i="1"/>
  <c r="F10" i="1"/>
  <c r="E9" i="1"/>
  <c r="F9" i="1"/>
  <c r="E8" i="1"/>
  <c r="F8" i="1"/>
  <c r="G33" i="1" l="1"/>
  <c r="G46" i="4"/>
  <c r="G99" i="4"/>
  <c r="G47" i="1"/>
  <c r="G45" i="1"/>
  <c r="G74" i="4"/>
  <c r="G28" i="1"/>
  <c r="G59" i="1"/>
  <c r="G169" i="4"/>
  <c r="G161" i="4"/>
  <c r="G81" i="1"/>
  <c r="G42" i="4"/>
  <c r="G30" i="4"/>
  <c r="G29" i="4"/>
  <c r="G9" i="1"/>
  <c r="G11" i="1"/>
  <c r="G13" i="1"/>
  <c r="G16" i="1"/>
  <c r="G18" i="1"/>
  <c r="G22" i="1"/>
  <c r="G20" i="1"/>
  <c r="G26" i="1"/>
  <c r="G31" i="1"/>
  <c r="G29" i="1"/>
  <c r="G93" i="1"/>
  <c r="G91" i="1"/>
  <c r="G89" i="1"/>
  <c r="G87" i="1"/>
  <c r="G85" i="1"/>
  <c r="G83" i="1"/>
  <c r="G79" i="1"/>
  <c r="G76" i="1"/>
  <c r="G74" i="1"/>
  <c r="G72" i="1"/>
  <c r="G67" i="1"/>
  <c r="G65" i="1"/>
  <c r="G63" i="1"/>
  <c r="G57" i="1"/>
  <c r="G55" i="1"/>
  <c r="G53" i="1"/>
  <c r="G51" i="1"/>
  <c r="G41" i="1"/>
  <c r="G39" i="1"/>
  <c r="G37" i="1"/>
  <c r="G32" i="1"/>
  <c r="G27" i="1"/>
  <c r="G36" i="4"/>
  <c r="G57" i="4"/>
  <c r="G8" i="1"/>
  <c r="G10" i="1"/>
  <c r="G12" i="1"/>
  <c r="G14" i="1"/>
  <c r="G15" i="1"/>
  <c r="G17" i="1"/>
  <c r="G21" i="1"/>
  <c r="G19" i="1"/>
  <c r="G30" i="1"/>
  <c r="G92" i="1"/>
  <c r="G90" i="1"/>
  <c r="G88" i="1"/>
  <c r="G86" i="1"/>
  <c r="G84" i="1"/>
  <c r="G82" i="1"/>
  <c r="G80" i="1"/>
  <c r="G75" i="1"/>
  <c r="G73" i="1"/>
  <c r="G71" i="1"/>
  <c r="G68" i="1"/>
  <c r="G66" i="1"/>
  <c r="G64" i="1"/>
  <c r="G62" i="1"/>
  <c r="G60" i="1"/>
  <c r="G58" i="1"/>
  <c r="G56" i="1"/>
  <c r="G54" i="1"/>
  <c r="G52" i="1"/>
  <c r="G50" i="1"/>
  <c r="G48" i="1"/>
  <c r="G46" i="1"/>
  <c r="G44" i="1"/>
  <c r="G42" i="1"/>
  <c r="G40" i="1"/>
  <c r="G38" i="1"/>
  <c r="G36" i="1"/>
  <c r="G27" i="4"/>
  <c r="G159" i="4"/>
  <c r="G37" i="4"/>
  <c r="G35" i="4"/>
  <c r="G33" i="4"/>
  <c r="G43" i="4"/>
  <c r="G41" i="4"/>
  <c r="G39" i="4"/>
  <c r="G61" i="4"/>
  <c r="G160" i="4"/>
  <c r="G28" i="4"/>
  <c r="G165" i="4"/>
  <c r="G157" i="4"/>
  <c r="G16" i="4"/>
  <c r="G13" i="4"/>
  <c r="G149" i="4"/>
  <c r="G137" i="4"/>
  <c r="G164" i="4"/>
  <c r="G152" i="4"/>
  <c r="G156" i="4"/>
  <c r="G17" i="4"/>
  <c r="G11" i="4"/>
  <c r="G10" i="4"/>
  <c r="G151" i="4"/>
  <c r="G144" i="4"/>
  <c r="G155" i="4"/>
  <c r="G168" i="4"/>
  <c r="G167" i="4"/>
  <c r="G153" i="4"/>
  <c r="G148" i="4"/>
  <c r="G147" i="4"/>
  <c r="G119" i="4"/>
  <c r="G34" i="4"/>
  <c r="G163" i="4"/>
  <c r="G19" i="4"/>
  <c r="G18" i="4"/>
  <c r="G26" i="4"/>
  <c r="G139" i="4"/>
  <c r="G135" i="4"/>
  <c r="G131" i="4"/>
  <c r="G111" i="4"/>
  <c r="G123" i="4"/>
  <c r="G112" i="4"/>
  <c r="G82" i="4"/>
  <c r="G166" i="4"/>
  <c r="G158" i="4"/>
  <c r="G150" i="4"/>
  <c r="G8" i="4"/>
  <c r="G15" i="4"/>
  <c r="G14" i="4"/>
  <c r="G12" i="4"/>
  <c r="G138" i="4"/>
  <c r="G127" i="4"/>
  <c r="G120" i="4"/>
  <c r="G162" i="4"/>
  <c r="G154" i="4"/>
  <c r="G146" i="4"/>
  <c r="G145" i="4"/>
  <c r="G20" i="4"/>
  <c r="G9" i="4"/>
  <c r="G107" i="4"/>
  <c r="G98" i="4"/>
  <c r="G73" i="4"/>
  <c r="G94" i="4"/>
  <c r="G77" i="4"/>
  <c r="G66" i="4"/>
  <c r="G128" i="4"/>
  <c r="G141" i="4"/>
  <c r="G134" i="4"/>
  <c r="G126" i="4"/>
  <c r="G125" i="4"/>
  <c r="G116" i="4"/>
  <c r="G108" i="4"/>
  <c r="G106" i="4"/>
  <c r="G105" i="4"/>
  <c r="G100" i="4"/>
  <c r="G97" i="4"/>
  <c r="G96" i="4"/>
  <c r="G76" i="4"/>
  <c r="G75" i="4"/>
  <c r="G72" i="4"/>
  <c r="G71" i="4"/>
  <c r="G68" i="4"/>
  <c r="G67" i="4"/>
  <c r="G64" i="4"/>
  <c r="G60" i="4"/>
  <c r="G58" i="4"/>
  <c r="G55" i="4"/>
  <c r="G54" i="4"/>
  <c r="G136" i="4"/>
  <c r="G117" i="4"/>
  <c r="G133" i="4"/>
  <c r="G140" i="4"/>
  <c r="G132" i="4"/>
  <c r="G124" i="4"/>
  <c r="G170" i="4"/>
  <c r="D95" i="1"/>
  <c r="D33" i="1"/>
  <c r="D32" i="1"/>
  <c r="D28" i="1"/>
  <c r="D27" i="1"/>
  <c r="D29" i="1"/>
  <c r="D30" i="1"/>
  <c r="D31"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70" i="1"/>
  <c r="D71" i="1"/>
  <c r="D72" i="1"/>
  <c r="D73" i="1"/>
  <c r="D74" i="1"/>
  <c r="D75" i="1"/>
  <c r="D76" i="1"/>
  <c r="D78" i="1"/>
  <c r="D79" i="1"/>
  <c r="D80" i="1"/>
  <c r="D81" i="1"/>
  <c r="D82" i="1"/>
  <c r="D83" i="1"/>
  <c r="D84" i="1"/>
  <c r="D85" i="1"/>
  <c r="D86" i="1"/>
  <c r="D87" i="1"/>
  <c r="D88" i="1"/>
  <c r="D89" i="1"/>
  <c r="D90" i="1"/>
  <c r="D91" i="1"/>
  <c r="D92" i="1"/>
  <c r="D93" i="1"/>
  <c r="D26" i="1"/>
  <c r="D8" i="1"/>
  <c r="D9" i="1"/>
  <c r="D10" i="1"/>
  <c r="D11" i="1"/>
  <c r="D12" i="1"/>
  <c r="D13" i="1"/>
  <c r="D14" i="1"/>
  <c r="D15" i="1"/>
  <c r="D16" i="1"/>
  <c r="D17" i="1"/>
  <c r="D18" i="1"/>
  <c r="D19" i="1"/>
  <c r="D20" i="1"/>
  <c r="D21" i="1"/>
  <c r="D22" i="1"/>
  <c r="H8" i="1"/>
  <c r="I8" i="1" s="1"/>
  <c r="H9" i="1"/>
  <c r="I9" i="1" s="1"/>
  <c r="H10" i="1"/>
  <c r="I10" i="1" s="1"/>
  <c r="H11" i="1"/>
  <c r="I11" i="1" s="1"/>
  <c r="H12" i="1"/>
  <c r="I12" i="1" s="1"/>
  <c r="H13" i="1"/>
  <c r="I13" i="1" s="1"/>
  <c r="H14" i="1"/>
  <c r="I14" i="1" s="1"/>
  <c r="H15" i="1"/>
  <c r="I15" i="1" s="1"/>
  <c r="H16" i="1"/>
  <c r="I16" i="1" s="1"/>
  <c r="H17" i="1"/>
  <c r="I17" i="1" s="1"/>
  <c r="H18" i="1"/>
  <c r="I18" i="1" s="1"/>
  <c r="H19" i="1"/>
  <c r="I19" i="1" s="1"/>
  <c r="H20" i="1"/>
  <c r="I20" i="1" s="1"/>
  <c r="H21" i="1"/>
  <c r="I21" i="1" s="1"/>
  <c r="H22" i="1"/>
  <c r="I22" i="1" s="1"/>
  <c r="H23" i="1"/>
  <c r="I23" i="1" s="1"/>
  <c r="H24" i="1"/>
  <c r="I24" i="1" s="1"/>
  <c r="H25" i="1"/>
  <c r="I25" i="1" s="1"/>
  <c r="H26" i="1"/>
  <c r="I26" i="1" s="1"/>
  <c r="H27" i="1"/>
  <c r="I27" i="1" s="1"/>
  <c r="H28" i="1"/>
  <c r="I28" i="1" s="1"/>
  <c r="H29" i="1"/>
  <c r="I29" i="1" s="1"/>
  <c r="H30" i="1"/>
  <c r="I30" i="1" s="1"/>
  <c r="H31" i="1"/>
  <c r="I31" i="1" s="1"/>
  <c r="H32" i="1"/>
  <c r="I32" i="1" s="1"/>
  <c r="H33" i="1"/>
  <c r="I33" i="1" s="1"/>
  <c r="H35" i="1"/>
  <c r="I35" i="1" s="1"/>
  <c r="H36" i="1"/>
  <c r="I36" i="1" s="1"/>
  <c r="H37" i="1"/>
  <c r="I37" i="1" s="1"/>
  <c r="H38" i="1"/>
  <c r="I38" i="1" s="1"/>
  <c r="H39" i="1"/>
  <c r="I39" i="1" s="1"/>
  <c r="H40" i="1"/>
  <c r="I40" i="1" s="1"/>
  <c r="H41" i="1"/>
  <c r="I41" i="1" s="1"/>
  <c r="H42" i="1"/>
  <c r="I42" i="1" s="1"/>
  <c r="H43" i="1"/>
  <c r="I43" i="1" s="1"/>
  <c r="H44" i="1"/>
  <c r="I44" i="1" s="1"/>
  <c r="H45" i="1"/>
  <c r="I45" i="1" s="1"/>
  <c r="H46" i="1"/>
  <c r="I46" i="1" s="1"/>
  <c r="H47" i="1"/>
  <c r="I47" i="1" s="1"/>
  <c r="H48" i="1"/>
  <c r="I48" i="1" s="1"/>
  <c r="H49" i="1"/>
  <c r="I49" i="1" s="1"/>
  <c r="H50" i="1"/>
  <c r="I50" i="1" s="1"/>
  <c r="H51" i="1"/>
  <c r="I51" i="1" s="1"/>
  <c r="H52" i="1"/>
  <c r="I52" i="1" s="1"/>
  <c r="H53" i="1"/>
  <c r="I53" i="1" s="1"/>
  <c r="H54" i="1"/>
  <c r="I54" i="1" s="1"/>
  <c r="H55" i="1"/>
  <c r="I55" i="1" s="1"/>
  <c r="H56" i="1"/>
  <c r="I56" i="1" s="1"/>
  <c r="H57" i="1"/>
  <c r="I57" i="1" s="1"/>
  <c r="H58" i="1"/>
  <c r="I58" i="1" s="1"/>
  <c r="H59" i="1"/>
  <c r="I59" i="1" s="1"/>
  <c r="H60" i="1"/>
  <c r="I60" i="1" s="1"/>
  <c r="H61" i="1"/>
  <c r="I61" i="1" s="1"/>
  <c r="H62" i="1"/>
  <c r="I62" i="1" s="1"/>
  <c r="H63" i="1"/>
  <c r="I63" i="1" s="1"/>
  <c r="H64" i="1"/>
  <c r="I64" i="1" s="1"/>
  <c r="H65" i="1"/>
  <c r="I65" i="1" s="1"/>
  <c r="H66" i="1"/>
  <c r="I66" i="1" s="1"/>
  <c r="H67" i="1"/>
  <c r="I67" i="1" s="1"/>
  <c r="H68" i="1"/>
  <c r="I68" i="1" s="1"/>
  <c r="H70" i="1"/>
  <c r="I70" i="1" s="1"/>
  <c r="H71" i="1"/>
  <c r="I71" i="1" s="1"/>
  <c r="H72" i="1"/>
  <c r="I72" i="1" s="1"/>
  <c r="H73" i="1"/>
  <c r="I73" i="1" s="1"/>
  <c r="H74" i="1"/>
  <c r="I74" i="1" s="1"/>
  <c r="H75" i="1"/>
  <c r="I75" i="1" s="1"/>
  <c r="H76" i="1"/>
  <c r="I76" i="1" s="1"/>
  <c r="H78" i="1"/>
  <c r="I78" i="1" s="1"/>
  <c r="H79" i="1"/>
  <c r="I79" i="1" s="1"/>
  <c r="H80" i="1"/>
  <c r="I80" i="1" s="1"/>
  <c r="H81" i="1"/>
  <c r="I81" i="1" s="1"/>
  <c r="H82" i="1"/>
  <c r="I82" i="1" s="1"/>
  <c r="H83" i="1"/>
  <c r="I83" i="1" s="1"/>
  <c r="H84" i="1"/>
  <c r="I84" i="1" s="1"/>
  <c r="H85" i="1"/>
  <c r="I85" i="1" s="1"/>
  <c r="H86" i="1"/>
  <c r="I86" i="1" s="1"/>
  <c r="H87" i="1"/>
  <c r="I87" i="1" s="1"/>
  <c r="H88" i="1"/>
  <c r="I88" i="1" s="1"/>
  <c r="H89" i="1"/>
  <c r="I89" i="1" s="1"/>
  <c r="H90" i="1"/>
  <c r="I90" i="1" s="1"/>
  <c r="H91" i="1"/>
  <c r="I91" i="1" s="1"/>
  <c r="H92" i="1"/>
  <c r="I92" i="1" s="1"/>
  <c r="H93" i="1"/>
  <c r="I93" i="1" s="1"/>
  <c r="H95" i="1"/>
  <c r="I95" i="1" s="1"/>
</calcChain>
</file>

<file path=xl/sharedStrings.xml><?xml version="1.0" encoding="utf-8"?>
<sst xmlns="http://schemas.openxmlformats.org/spreadsheetml/2006/main" count="943" uniqueCount="574">
  <si>
    <t>Estimate</t>
  </si>
  <si>
    <t>Percent</t>
  </si>
  <si>
    <t>21 years and over</t>
  </si>
  <si>
    <t>62 years and over</t>
  </si>
  <si>
    <t>DP05 Demographic and Housing Estimates</t>
  </si>
  <si>
    <t>Subject</t>
  </si>
  <si>
    <t>DP02 Selected Social Characteristics</t>
  </si>
  <si>
    <t>Total Population:</t>
  </si>
  <si>
    <t>18 years and over:</t>
  </si>
  <si>
    <t>65 years and over:</t>
  </si>
  <si>
    <t>SEX AND AGE</t>
  </si>
  <si>
    <t>RACE</t>
  </si>
  <si>
    <t>RACES ALONE OR IN COMBINATION WITH ONE OR MORE OTHER RACES</t>
  </si>
  <si>
    <t>HISPANIC OR LATINO AND RACE</t>
  </si>
  <si>
    <t>HOUSING</t>
  </si>
  <si>
    <t>Median Age (years)</t>
  </si>
  <si>
    <t>X</t>
  </si>
  <si>
    <t xml:space="preserve">   Male</t>
  </si>
  <si>
    <t xml:space="preserve">   Female</t>
  </si>
  <si>
    <t xml:space="preserve">   Under 5 years</t>
  </si>
  <si>
    <t xml:space="preserve">   5 to 9 years</t>
  </si>
  <si>
    <t xml:space="preserve">   10 to 14 years</t>
  </si>
  <si>
    <t xml:space="preserve">   15 to 19 years</t>
  </si>
  <si>
    <t xml:space="preserve">   20 to 24 years</t>
  </si>
  <si>
    <t xml:space="preserve">   25 to 34 years</t>
  </si>
  <si>
    <t xml:space="preserve">   35 to 44 years</t>
  </si>
  <si>
    <t xml:space="preserve">   45 to 54 years</t>
  </si>
  <si>
    <t xml:space="preserve">   55 to 59 years</t>
  </si>
  <si>
    <t xml:space="preserve">   60 to 64 years</t>
  </si>
  <si>
    <t xml:space="preserve">   65 to 74 years</t>
  </si>
  <si>
    <t xml:space="preserve">   75 to 84 years</t>
  </si>
  <si>
    <t xml:space="preserve">   85 years and over</t>
  </si>
  <si>
    <t xml:space="preserve">   Male (years)</t>
  </si>
  <si>
    <t xml:space="preserve">     Female (years)</t>
  </si>
  <si>
    <t>Reliability ²</t>
  </si>
  <si>
    <t>Percent Margin of Error ¹</t>
  </si>
  <si>
    <t>Estimate Margin of Error ¹</t>
  </si>
  <si>
    <t xml:space="preserve">   One race</t>
  </si>
  <si>
    <t xml:space="preserve">   Two or More Races</t>
  </si>
  <si>
    <t xml:space="preserve">   One Race:</t>
  </si>
  <si>
    <t xml:space="preserve">      White</t>
  </si>
  <si>
    <t xml:space="preserve">      Black or African American</t>
  </si>
  <si>
    <t xml:space="preserve">      American Indian and Alaska Native:</t>
  </si>
  <si>
    <t xml:space="preserve">         Blackfeet</t>
  </si>
  <si>
    <t xml:space="preserve">         Cherokee</t>
  </si>
  <si>
    <t xml:space="preserve">         Chippewa</t>
  </si>
  <si>
    <t xml:space="preserve">         Navajo</t>
  </si>
  <si>
    <t xml:space="preserve">         Puget Sound Salish</t>
  </si>
  <si>
    <t xml:space="preserve">         Sioux</t>
  </si>
  <si>
    <t xml:space="preserve">         Tlingit-Haida</t>
  </si>
  <si>
    <t xml:space="preserve">         Yakama</t>
  </si>
  <si>
    <t xml:space="preserve">      Asian:</t>
  </si>
  <si>
    <t xml:space="preserve">         Asian Indian</t>
  </si>
  <si>
    <t xml:space="preserve">         Chinese</t>
  </si>
  <si>
    <t xml:space="preserve">         Filipino</t>
  </si>
  <si>
    <t xml:space="preserve">         Japanese</t>
  </si>
  <si>
    <t xml:space="preserve">         Korean</t>
  </si>
  <si>
    <t xml:space="preserve">         Vietnamese</t>
  </si>
  <si>
    <t xml:space="preserve">         Other Asian</t>
  </si>
  <si>
    <t xml:space="preserve">      Native Hawaiian and Other Pacific Islander:</t>
  </si>
  <si>
    <t xml:space="preserve">         Native Hawaiian</t>
  </si>
  <si>
    <t xml:space="preserve">         Guamanian or Chamorro</t>
  </si>
  <si>
    <t xml:space="preserve">         Samoan</t>
  </si>
  <si>
    <t xml:space="preserve">         Other Pacific Islander</t>
  </si>
  <si>
    <t xml:space="preserve">      Some other race</t>
  </si>
  <si>
    <t xml:space="preserve">   Two or more races:</t>
  </si>
  <si>
    <t xml:space="preserve">      White and Black or African American</t>
  </si>
  <si>
    <t xml:space="preserve">      White and American Indian and Alaska Native</t>
  </si>
  <si>
    <t xml:space="preserve">      White and Asian</t>
  </si>
  <si>
    <t xml:space="preserve">      Black or African American and American Indian and Alaska Native</t>
  </si>
  <si>
    <t xml:space="preserve">   White</t>
  </si>
  <si>
    <t xml:space="preserve">   Black or African American</t>
  </si>
  <si>
    <t xml:space="preserve">   American Indian and Alaska Native</t>
  </si>
  <si>
    <t xml:space="preserve">   Asian</t>
  </si>
  <si>
    <t xml:space="preserve">   Native Hawaiian and Other Pacific Islander</t>
  </si>
  <si>
    <t xml:space="preserve">   Some other race</t>
  </si>
  <si>
    <t>Total Housing Units:</t>
  </si>
  <si>
    <t xml:space="preserve">   Hispanic or Latino (of any race):</t>
  </si>
  <si>
    <t xml:space="preserve">      Mexican</t>
  </si>
  <si>
    <t xml:space="preserve">      Puerto Rican</t>
  </si>
  <si>
    <t xml:space="preserve">      Cuban</t>
  </si>
  <si>
    <t xml:space="preserve">      Other Hispanic or Latino</t>
  </si>
  <si>
    <t xml:space="preserve">   Not Hispanic or Latino:</t>
  </si>
  <si>
    <t xml:space="preserve">      White alone</t>
  </si>
  <si>
    <t xml:space="preserve">      Black or African American alone</t>
  </si>
  <si>
    <t xml:space="preserve">      American Indian and Alaska Native alone</t>
  </si>
  <si>
    <t xml:space="preserve">      Asian alone</t>
  </si>
  <si>
    <t xml:space="preserve">      Native Hawaiian and Other Pacific Islander alone</t>
  </si>
  <si>
    <t xml:space="preserve">      Some other race alone</t>
  </si>
  <si>
    <t xml:space="preserve">      Two or more races:</t>
  </si>
  <si>
    <t xml:space="preserve">         Two races including Some other race</t>
  </si>
  <si>
    <t xml:space="preserve">         Two races excluding Some other race, and Three or more races</t>
  </si>
  <si>
    <t>Total Households:</t>
  </si>
  <si>
    <t>Households with one or more people 65 years and over</t>
  </si>
  <si>
    <t>Households with one or more people 18 years and over</t>
  </si>
  <si>
    <t>Average Household Size:</t>
  </si>
  <si>
    <t>Average Family Size:</t>
  </si>
  <si>
    <t>RELATIONSHIP</t>
  </si>
  <si>
    <t>HOUSEHOLDS BY TYPE</t>
  </si>
  <si>
    <t>Population in Households:</t>
  </si>
  <si>
    <t>MARITAL STATUS</t>
  </si>
  <si>
    <t>FERTILITY</t>
  </si>
  <si>
    <t>GRANDPARENTS</t>
  </si>
  <si>
    <t>SCHOOL ENROLLMENT</t>
  </si>
  <si>
    <t>EDUCATIONAL ATTAINMENT</t>
  </si>
  <si>
    <t>VETERAN STATUS</t>
  </si>
  <si>
    <t>RESIDENCE 1 YEAR AGO</t>
  </si>
  <si>
    <t>PLACE OF BIRTH</t>
  </si>
  <si>
    <t>U.S. CITIZENSHIP STATUS</t>
  </si>
  <si>
    <t>YEAR OF ENTRY</t>
  </si>
  <si>
    <t>WORLD REGION OF BIRTH OF FOREIGN BORN</t>
  </si>
  <si>
    <t>LANGUAGE SPOKEN AT HOME</t>
  </si>
  <si>
    <t>ANCESTRY</t>
  </si>
  <si>
    <t xml:space="preserve">   American</t>
  </si>
  <si>
    <t xml:space="preserve">   Arab</t>
  </si>
  <si>
    <t xml:space="preserve">   Czech</t>
  </si>
  <si>
    <t xml:space="preserve">   Danish</t>
  </si>
  <si>
    <t xml:space="preserve">   Dutch</t>
  </si>
  <si>
    <t xml:space="preserve">   English</t>
  </si>
  <si>
    <t xml:space="preserve">   French (except Basque)</t>
  </si>
  <si>
    <t xml:space="preserve">   French Canadian</t>
  </si>
  <si>
    <t xml:space="preserve">   German</t>
  </si>
  <si>
    <t xml:space="preserve">   Greek</t>
  </si>
  <si>
    <t xml:space="preserve">   Hungarian</t>
  </si>
  <si>
    <t xml:space="preserve">   Irish</t>
  </si>
  <si>
    <t xml:space="preserve">   Italian</t>
  </si>
  <si>
    <t xml:space="preserve">   Lithuanian</t>
  </si>
  <si>
    <t xml:space="preserve">   Norwegian</t>
  </si>
  <si>
    <t xml:space="preserve">   Polish</t>
  </si>
  <si>
    <t xml:space="preserve">   Portuguese</t>
  </si>
  <si>
    <t xml:space="preserve">   Russian</t>
  </si>
  <si>
    <t xml:space="preserve">   Scotch Irish</t>
  </si>
  <si>
    <t xml:space="preserve">   Scottish</t>
  </si>
  <si>
    <t xml:space="preserve">   Slovak</t>
  </si>
  <si>
    <t xml:space="preserve">   Subsaharan African</t>
  </si>
  <si>
    <t xml:space="preserve">   Swedish</t>
  </si>
  <si>
    <t xml:space="preserve">   Swiss</t>
  </si>
  <si>
    <t xml:space="preserve">   Ukrainian</t>
  </si>
  <si>
    <t xml:space="preserve">   Welsh</t>
  </si>
  <si>
    <t xml:space="preserve">   West Indian (except Hispanic origin groups)</t>
  </si>
  <si>
    <t xml:space="preserve">   Family Households (families)</t>
  </si>
  <si>
    <t xml:space="preserve">      With Own Children under 18 years</t>
  </si>
  <si>
    <t xml:space="preserve">   Married Couple Family</t>
  </si>
  <si>
    <t xml:space="preserve">   Male householder, no wife present</t>
  </si>
  <si>
    <t xml:space="preserve">   Female householder, no husband present</t>
  </si>
  <si>
    <t xml:space="preserve">   Nonfamily Households</t>
  </si>
  <si>
    <t xml:space="preserve">      Householder Living Alone</t>
  </si>
  <si>
    <t xml:space="preserve">         65 years and over</t>
  </si>
  <si>
    <t xml:space="preserve">      Unmarried Partner</t>
  </si>
  <si>
    <t xml:space="preserve">   Householder</t>
  </si>
  <si>
    <t xml:space="preserve">   Spouse</t>
  </si>
  <si>
    <t xml:space="preserve">   Child</t>
  </si>
  <si>
    <t xml:space="preserve">   Other Relatives</t>
  </si>
  <si>
    <t xml:space="preserve">   Nonrelatives</t>
  </si>
  <si>
    <t>Males 15 and over:</t>
  </si>
  <si>
    <t>Females 15 and over:</t>
  </si>
  <si>
    <t xml:space="preserve">   Never married</t>
  </si>
  <si>
    <t xml:space="preserve">   Now married, except separated</t>
  </si>
  <si>
    <t xml:space="preserve">   Separated</t>
  </si>
  <si>
    <t xml:space="preserve">   Widowed</t>
  </si>
  <si>
    <t xml:space="preserve">   Divorced</t>
  </si>
  <si>
    <t>Number of women 15 to 50 years old who had a birth in the past 12 months:</t>
  </si>
  <si>
    <t xml:space="preserve">   Unmarried women (widowed, divorced, and never married)</t>
  </si>
  <si>
    <t xml:space="preserve">      Per 1,000 unmarried women</t>
  </si>
  <si>
    <t xml:space="preserve">   Per 1,000 women 15 to 50 years old</t>
  </si>
  <si>
    <t xml:space="preserve">   Per 1,000 women 15 to 19 years old</t>
  </si>
  <si>
    <t xml:space="preserve">   Per 1,000 women 20 to 34 years old</t>
  </si>
  <si>
    <t xml:space="preserve">   Per 1,000 women 35 to 50 years old</t>
  </si>
  <si>
    <t>Number of grandparents living with own grandchildren under 18 years:</t>
  </si>
  <si>
    <t xml:space="preserve">   Responsible for grandchildren</t>
  </si>
  <si>
    <t xml:space="preserve">      Responsible less than 1 year</t>
  </si>
  <si>
    <t xml:space="preserve">      Responsible 1 to 2 years</t>
  </si>
  <si>
    <t xml:space="preserve">      Responsible 3 to 4 years</t>
  </si>
  <si>
    <t xml:space="preserve">      Responsible 5 or more years</t>
  </si>
  <si>
    <t>Number of grandparents responsible for own grandchildren under 18 years:</t>
  </si>
  <si>
    <t xml:space="preserve">   Who are female</t>
  </si>
  <si>
    <t xml:space="preserve">   Who are married</t>
  </si>
  <si>
    <t>Population 3 years and over enrolled in school:</t>
  </si>
  <si>
    <t xml:space="preserve">   Nursery school, preschool</t>
  </si>
  <si>
    <t xml:space="preserve">   Kindergarten</t>
  </si>
  <si>
    <t xml:space="preserve">   Elementary school (grades 1-8)</t>
  </si>
  <si>
    <t xml:space="preserve">    High school (grades 9-12)</t>
  </si>
  <si>
    <t xml:space="preserve">   College or graduate school</t>
  </si>
  <si>
    <t>Percent high school graduate or higher:</t>
  </si>
  <si>
    <t>Population 25 years and over:</t>
  </si>
  <si>
    <t xml:space="preserve">   Less than 9th grade</t>
  </si>
  <si>
    <t xml:space="preserve">   9th to 12th grade, no diploma</t>
  </si>
  <si>
    <t xml:space="preserve">   High school graduate (includes equivalency)</t>
  </si>
  <si>
    <t xml:space="preserve">   Some collegem, no degree</t>
  </si>
  <si>
    <t xml:space="preserve">   Associate's degree</t>
  </si>
  <si>
    <t xml:space="preserve">   Bachelor's degree</t>
  </si>
  <si>
    <t xml:space="preserve">   Graduate or professional degree</t>
  </si>
  <si>
    <t>Percent bachelor's degree or higher:</t>
  </si>
  <si>
    <t>Civilian population 18 years and over:</t>
  </si>
  <si>
    <t xml:space="preserve">   Civilian veterans</t>
  </si>
  <si>
    <t>Population 1 year and over:</t>
  </si>
  <si>
    <t xml:space="preserve">   Same house</t>
  </si>
  <si>
    <t xml:space="preserve">   Different house in the U.S.</t>
  </si>
  <si>
    <t xml:space="preserve">   Same county</t>
  </si>
  <si>
    <t xml:space="preserve">   Different county</t>
  </si>
  <si>
    <t xml:space="preserve">      Same state</t>
  </si>
  <si>
    <t xml:space="preserve">      Different state</t>
  </si>
  <si>
    <t xml:space="preserve">   Abroad</t>
  </si>
  <si>
    <t xml:space="preserve">   Native</t>
  </si>
  <si>
    <t xml:space="preserve">      Born in the U.S.</t>
  </si>
  <si>
    <t xml:space="preserve">   Foreign born</t>
  </si>
  <si>
    <t xml:space="preserve">   Born in Puerto Rico, U.S. Island areas, or born abroad to American parents</t>
  </si>
  <si>
    <t xml:space="preserve">         State of residence</t>
  </si>
  <si>
    <t xml:space="preserve">         Different state</t>
  </si>
  <si>
    <t>Foreign-born population:</t>
  </si>
  <si>
    <t xml:space="preserve">   Naturalized U.S. citizen</t>
  </si>
  <si>
    <t xml:space="preserve">   Not a U.S. citizen</t>
  </si>
  <si>
    <t>Population born outside the U.S.:</t>
  </si>
  <si>
    <t xml:space="preserve">   Native:</t>
  </si>
  <si>
    <t xml:space="preserve">      Entered before 2000</t>
  </si>
  <si>
    <t xml:space="preserve">   Foreign born population:</t>
  </si>
  <si>
    <t>Foreign-born, excluding born at sea:</t>
  </si>
  <si>
    <t xml:space="preserve">   Europe</t>
  </si>
  <si>
    <t xml:space="preserve">   Asia</t>
  </si>
  <si>
    <t xml:space="preserve">   Africa</t>
  </si>
  <si>
    <t xml:space="preserve">   Oceania</t>
  </si>
  <si>
    <t xml:space="preserve">   Latin America</t>
  </si>
  <si>
    <t xml:space="preserve">   Northern America</t>
  </si>
  <si>
    <t>Population 5 years and over:</t>
  </si>
  <si>
    <t xml:space="preserve">   English only</t>
  </si>
  <si>
    <t xml:space="preserve">   Language other than English</t>
  </si>
  <si>
    <t xml:space="preserve">      Speak English less than "very well"</t>
  </si>
  <si>
    <t xml:space="preserve">   Spanish</t>
  </si>
  <si>
    <t xml:space="preserve">   Other Indo-European lanugages</t>
  </si>
  <si>
    <t xml:space="preserve">   Asian and Pacific Islander languages</t>
  </si>
  <si>
    <t xml:space="preserve">   Other languages</t>
  </si>
  <si>
    <t>DP03 Selected Economic Characteristics</t>
  </si>
  <si>
    <t>EMPLOYMENT STATUS</t>
  </si>
  <si>
    <t>Population 16 years and over:</t>
  </si>
  <si>
    <t xml:space="preserve">Median household income </t>
  </si>
  <si>
    <t>All people</t>
  </si>
  <si>
    <t>Under 18 years</t>
  </si>
  <si>
    <t>18 to 64 years</t>
  </si>
  <si>
    <t>Civilian labor force</t>
  </si>
  <si>
    <t>Females 16 years and over:</t>
  </si>
  <si>
    <t>Workers 16 years and over:</t>
  </si>
  <si>
    <t>Mean travel time to work (minutes)</t>
  </si>
  <si>
    <t>Civilian employed population 16 years and over:</t>
  </si>
  <si>
    <t>Mean household income (dollars)</t>
  </si>
  <si>
    <t>Total families:</t>
  </si>
  <si>
    <t>Median family income (dollars)</t>
  </si>
  <si>
    <t>Mean family income (dollars)</t>
  </si>
  <si>
    <t>Per capita income (dollars)</t>
  </si>
  <si>
    <t>Nonfamily households:</t>
  </si>
  <si>
    <t>Median nonfamily income (dollars)</t>
  </si>
  <si>
    <t>Mean nonfamily income (dollars)</t>
  </si>
  <si>
    <t>Median earnings for workers (dollars)</t>
  </si>
  <si>
    <t>Median earnings for male full-time, year-round workers (dollars)</t>
  </si>
  <si>
    <t>Median earnings for female full-time, year-round workers (dollars)</t>
  </si>
  <si>
    <t>All families:</t>
  </si>
  <si>
    <t>With related children under 18 years</t>
  </si>
  <si>
    <t>With related children under 5 years only</t>
  </si>
  <si>
    <t>Married couple families</t>
  </si>
  <si>
    <t>Families with female householder, no husband present</t>
  </si>
  <si>
    <t>Related children under 18 years</t>
  </si>
  <si>
    <t>Related children under 5 years</t>
  </si>
  <si>
    <t>Related children 5 to 17 years</t>
  </si>
  <si>
    <t>18 years and over</t>
  </si>
  <si>
    <t>65 years and over</t>
  </si>
  <si>
    <t>People in families</t>
  </si>
  <si>
    <t>Unrelated individuals 15 years and over</t>
  </si>
  <si>
    <t>Total population for whom poverty status is determined:</t>
  </si>
  <si>
    <t>COMMUTING TO WORK</t>
  </si>
  <si>
    <t>OCCUPATION</t>
  </si>
  <si>
    <t>INDUSTRY</t>
  </si>
  <si>
    <t>CLASS OF WORKER</t>
  </si>
  <si>
    <t>PERCENTAGE OF FAMILIES AND PEOPLE WHOSE INCOME IN THE PAST 12 MONTHS IS BELOW POVERTY</t>
  </si>
  <si>
    <t>RATIO OF INCOME TO POVERTY</t>
  </si>
  <si>
    <t xml:space="preserve">   In labor force</t>
  </si>
  <si>
    <t xml:space="preserve">      Civilian labor </t>
  </si>
  <si>
    <t xml:space="preserve">         Employed</t>
  </si>
  <si>
    <t xml:space="preserve">         Unemployed</t>
  </si>
  <si>
    <t xml:space="preserve">      Armed Forces</t>
  </si>
  <si>
    <t xml:space="preserve">   Not in labor force</t>
  </si>
  <si>
    <t xml:space="preserve">   Percent Unemployed</t>
  </si>
  <si>
    <t xml:space="preserve">      Civilian labor force</t>
  </si>
  <si>
    <t xml:space="preserve">   All parents in family in labor force</t>
  </si>
  <si>
    <t>Own children 6 to 17 years:</t>
  </si>
  <si>
    <t>Own children under 6 years:</t>
  </si>
  <si>
    <t xml:space="preserve">   Car, truck, or van -- drove alone</t>
  </si>
  <si>
    <t xml:space="preserve">   Car, truck, or van -- carpooled</t>
  </si>
  <si>
    <t xml:space="preserve">   Public transportation (excluding taxicab)</t>
  </si>
  <si>
    <t xml:space="preserve">   Walked</t>
  </si>
  <si>
    <t xml:space="preserve">   Other means</t>
  </si>
  <si>
    <t xml:space="preserve">   Worked at home</t>
  </si>
  <si>
    <t xml:space="preserve">   Management, business, science, and arts</t>
  </si>
  <si>
    <t xml:space="preserve">   Service</t>
  </si>
  <si>
    <t xml:space="preserve">   Natural resources, construction, and maintenance</t>
  </si>
  <si>
    <t xml:space="preserve">   Sales and office</t>
  </si>
  <si>
    <t xml:space="preserve">   Production, transportation, and material moving</t>
  </si>
  <si>
    <t xml:space="preserve">   Agriculture, forestry, fishing and hunting, and mining</t>
  </si>
  <si>
    <t xml:space="preserve">   Construction</t>
  </si>
  <si>
    <t xml:space="preserve">   Manufacturing</t>
  </si>
  <si>
    <t xml:space="preserve">   Wholesale trade</t>
  </si>
  <si>
    <t xml:space="preserve">   Retail trade</t>
  </si>
  <si>
    <t xml:space="preserve">   Transportation and warehousing, and utilities</t>
  </si>
  <si>
    <t xml:space="preserve">   Information</t>
  </si>
  <si>
    <t xml:space="preserve">   Finance and insurance, and real estate and rental leasing</t>
  </si>
  <si>
    <t xml:space="preserve">   Professional, scientific, and management, and administrative and waste management services</t>
  </si>
  <si>
    <t xml:space="preserve">   Educational services, and health care and social assistance</t>
  </si>
  <si>
    <t xml:space="preserve">   Arts, entertainment, and recreation, and accommodation and food services</t>
  </si>
  <si>
    <t xml:space="preserve">   Other services, except public administration</t>
  </si>
  <si>
    <t xml:space="preserve">   Public administration</t>
  </si>
  <si>
    <t xml:space="preserve">   Private wage and salary workers</t>
  </si>
  <si>
    <t xml:space="preserve">   Government workers</t>
  </si>
  <si>
    <t xml:space="preserve">   Self employed in own not incorporated business workers</t>
  </si>
  <si>
    <t xml:space="preserve">   Unpaid family workers</t>
  </si>
  <si>
    <t xml:space="preserve">  Under .50</t>
  </si>
  <si>
    <t xml:space="preserve">  .50 to .99</t>
  </si>
  <si>
    <t xml:space="preserve">  1.00 to 1.24</t>
  </si>
  <si>
    <t xml:space="preserve">  1.25 to 1.49</t>
  </si>
  <si>
    <t xml:space="preserve">  1.50 to 1.84</t>
  </si>
  <si>
    <t xml:space="preserve">  1.85 to 1.99</t>
  </si>
  <si>
    <t xml:space="preserve">  2.00 and over</t>
  </si>
  <si>
    <t xml:space="preserve">   Less than $10,000</t>
  </si>
  <si>
    <t xml:space="preserve">   $10,000 to $14,999</t>
  </si>
  <si>
    <t xml:space="preserve">   $15,000 to $24,999</t>
  </si>
  <si>
    <t xml:space="preserve">   $25,000 to $34,999</t>
  </si>
  <si>
    <t xml:space="preserve">   $35,000 to $49,999</t>
  </si>
  <si>
    <t xml:space="preserve">   $50,000 to $74,999</t>
  </si>
  <si>
    <t xml:space="preserve">   $75,000 to $99,999</t>
  </si>
  <si>
    <t xml:space="preserve">   $100,000 to $149,999</t>
  </si>
  <si>
    <t xml:space="preserve">   $150,000 to $199,999</t>
  </si>
  <si>
    <t xml:space="preserve">   $200,000 or more</t>
  </si>
  <si>
    <t xml:space="preserve">   With earnings</t>
  </si>
  <si>
    <t xml:space="preserve">      Mean earnings (dollars)</t>
  </si>
  <si>
    <t xml:space="preserve">   With Social Security</t>
  </si>
  <si>
    <t xml:space="preserve">      Mean Social Security income (dollars)</t>
  </si>
  <si>
    <t xml:space="preserve">   With retirement income</t>
  </si>
  <si>
    <t xml:space="preserve">      Mean retirement income (dollars)</t>
  </si>
  <si>
    <t xml:space="preserve">   With Supplemental Security income</t>
  </si>
  <si>
    <t xml:space="preserve">      Mean Supplemental Security Income (dollars)</t>
  </si>
  <si>
    <t xml:space="preserve">   With cash public assitance income</t>
  </si>
  <si>
    <t xml:space="preserve">      Mean cash public assitance income (dollars)</t>
  </si>
  <si>
    <t xml:space="preserve">   With Food Stamps/SNAP benefits in the past 12 months</t>
  </si>
  <si>
    <t>DP04 Selected Housing Characteristics</t>
  </si>
  <si>
    <t>Total housing units:</t>
  </si>
  <si>
    <t>Homeowner vacancy rate</t>
  </si>
  <si>
    <t>Rental vacancy rate</t>
  </si>
  <si>
    <t>Median  rooms</t>
  </si>
  <si>
    <t>Occupied housing units:</t>
  </si>
  <si>
    <t>Average household size of owner-occupied unit</t>
  </si>
  <si>
    <t>Average household size of renter-occupied unit</t>
  </si>
  <si>
    <t>Owner-occupied units:</t>
  </si>
  <si>
    <t>Median value (dollars)</t>
  </si>
  <si>
    <t>Housing units with a mortgage:</t>
  </si>
  <si>
    <t>Median (dollars)</t>
  </si>
  <si>
    <t>Housing unit without a mortgage:</t>
  </si>
  <si>
    <t>Housing units with a mortgage (excluding units where SMOCAPI cannot be computed):</t>
  </si>
  <si>
    <t>Not computed</t>
  </si>
  <si>
    <t>Housing units without a mortgage (excluding units where SMOCAPI cannot be computed):</t>
  </si>
  <si>
    <t>Occupied units paying rent:</t>
  </si>
  <si>
    <t>Median gross rent (dollars)</t>
  </si>
  <si>
    <t>No cash rent paid:</t>
  </si>
  <si>
    <t>Occupied units paying rent (excluding units where GRAPI cannot be computed):</t>
  </si>
  <si>
    <t xml:space="preserve">   Occupied housing units</t>
  </si>
  <si>
    <t xml:space="preserve">   Vacant housing units</t>
  </si>
  <si>
    <t xml:space="preserve">   1-unit, detached</t>
  </si>
  <si>
    <t xml:space="preserve">   1-unit, attached</t>
  </si>
  <si>
    <t xml:space="preserve">   2 units</t>
  </si>
  <si>
    <t xml:space="preserve">   3 or 4 units</t>
  </si>
  <si>
    <t xml:space="preserve">   5 to 9 units</t>
  </si>
  <si>
    <t xml:space="preserve">   10 to 19 units</t>
  </si>
  <si>
    <t xml:space="preserve">   20 to 49 units</t>
  </si>
  <si>
    <t xml:space="preserve">   50 or more units</t>
  </si>
  <si>
    <t xml:space="preserve">   Mobile home</t>
  </si>
  <si>
    <t xml:space="preserve">   Boat, RV, van, etc.</t>
  </si>
  <si>
    <t xml:space="preserve">   Built 1990 to 1999</t>
  </si>
  <si>
    <t xml:space="preserve">   Built 1980 to 1989</t>
  </si>
  <si>
    <t xml:space="preserve">   Built 1970 to 1979</t>
  </si>
  <si>
    <t xml:space="preserve">   Built 1960 to 1969</t>
  </si>
  <si>
    <t xml:space="preserve">   Built 1950 to 1959</t>
  </si>
  <si>
    <t xml:space="preserve">   Built 1940 to 1949</t>
  </si>
  <si>
    <t xml:space="preserve">   Built 1939 or earlier</t>
  </si>
  <si>
    <t xml:space="preserve">   1 room</t>
  </si>
  <si>
    <t xml:space="preserve">   2 rooms</t>
  </si>
  <si>
    <t xml:space="preserve">   3 rooms</t>
  </si>
  <si>
    <t xml:space="preserve">   4 rooms</t>
  </si>
  <si>
    <t xml:space="preserve">   5 rooms</t>
  </si>
  <si>
    <t xml:space="preserve">   6 rooms</t>
  </si>
  <si>
    <t xml:space="preserve">   7 rooms</t>
  </si>
  <si>
    <t xml:space="preserve">   8 rooms</t>
  </si>
  <si>
    <t xml:space="preserve">   9 or more rooms</t>
  </si>
  <si>
    <t xml:space="preserve">   No bedroom</t>
  </si>
  <si>
    <t xml:space="preserve">   1 bedrooms</t>
  </si>
  <si>
    <t xml:space="preserve">   3 bedrooms</t>
  </si>
  <si>
    <t xml:space="preserve">   2 bedrooms</t>
  </si>
  <si>
    <t xml:space="preserve">   4 bedrooms</t>
  </si>
  <si>
    <t xml:space="preserve">   5 or more bedrooms</t>
  </si>
  <si>
    <t xml:space="preserve">   Owner-occupied</t>
  </si>
  <si>
    <t xml:space="preserve">   Renter-occupied</t>
  </si>
  <si>
    <t xml:space="preserve">   Moved in 1990 to 1999</t>
  </si>
  <si>
    <t xml:space="preserve">   Moved in 1980 to 1989</t>
  </si>
  <si>
    <t xml:space="preserve">   Moved in 1970 to 1979</t>
  </si>
  <si>
    <t xml:space="preserve">   Moved in 1969 or earlier</t>
  </si>
  <si>
    <t xml:space="preserve">   No vehicles available</t>
  </si>
  <si>
    <t xml:space="preserve">   1 vehicle available</t>
  </si>
  <si>
    <t xml:space="preserve">   2 vehicle available</t>
  </si>
  <si>
    <t xml:space="preserve">   3 or more vehicle available</t>
  </si>
  <si>
    <t xml:space="preserve">   Utility gas</t>
  </si>
  <si>
    <t xml:space="preserve">   Bottled, tank, or LP gas</t>
  </si>
  <si>
    <t xml:space="preserve">   Electricity</t>
  </si>
  <si>
    <t xml:space="preserve">   Fuel oil, kerosene, etc.</t>
  </si>
  <si>
    <t xml:space="preserve">   Coal or coke</t>
  </si>
  <si>
    <t xml:space="preserve">   Wood</t>
  </si>
  <si>
    <t xml:space="preserve">   Solar energy</t>
  </si>
  <si>
    <t xml:space="preserve">   No fuel used</t>
  </si>
  <si>
    <t xml:space="preserve">   Other fuel</t>
  </si>
  <si>
    <t xml:space="preserve">   Lacking complete plumbing facilities</t>
  </si>
  <si>
    <t xml:space="preserve">   Lacking complete kitchen facilities</t>
  </si>
  <si>
    <t xml:space="preserve">   No telephone service </t>
  </si>
  <si>
    <t xml:space="preserve">   1.00 or less</t>
  </si>
  <si>
    <t xml:space="preserve">   1.51 or more</t>
  </si>
  <si>
    <t xml:space="preserve">   Less than $50,000</t>
  </si>
  <si>
    <t xml:space="preserve">   $50,000 to $99,999</t>
  </si>
  <si>
    <t xml:space="preserve">   $200,000 to $299,999</t>
  </si>
  <si>
    <t xml:space="preserve">   $300,000 to $499,999</t>
  </si>
  <si>
    <t xml:space="preserve">   $500,000 to $999,999</t>
  </si>
  <si>
    <t xml:space="preserve">   $1,000,000 or more</t>
  </si>
  <si>
    <t xml:space="preserve">   Housing units with a mortgage</t>
  </si>
  <si>
    <t xml:space="preserve">   Housing unit without a mortgage</t>
  </si>
  <si>
    <t xml:space="preserve">   Less than $300</t>
  </si>
  <si>
    <t xml:space="preserve">   $300 to $499</t>
  </si>
  <si>
    <t xml:space="preserve">   $500 to $699</t>
  </si>
  <si>
    <t xml:space="preserve">   $700 to $999</t>
  </si>
  <si>
    <t xml:space="preserve">   $1,000 to $1,499</t>
  </si>
  <si>
    <t xml:space="preserve">   $1,500 to $1,999</t>
  </si>
  <si>
    <t xml:space="preserve">   $2,000 or more</t>
  </si>
  <si>
    <t xml:space="preserve">   Less than $100</t>
  </si>
  <si>
    <t xml:space="preserve">   $100 to $199</t>
  </si>
  <si>
    <t xml:space="preserve">   $200 to $299</t>
  </si>
  <si>
    <t xml:space="preserve">   $300 to $399</t>
  </si>
  <si>
    <t xml:space="preserve">   $400 or more</t>
  </si>
  <si>
    <t xml:space="preserve">   Less than 20.0 percent</t>
  </si>
  <si>
    <t xml:space="preserve">   20.0 to 24.9 percent</t>
  </si>
  <si>
    <t xml:space="preserve">   25.0 to 29.9 percent</t>
  </si>
  <si>
    <t xml:space="preserve">   30.0 to 34.9 percent</t>
  </si>
  <si>
    <t xml:space="preserve">   35.0 percent or more</t>
  </si>
  <si>
    <t xml:space="preserve">   Less than 10.0 percent</t>
  </si>
  <si>
    <t xml:space="preserve">   10.0 to 14.9 percent</t>
  </si>
  <si>
    <t xml:space="preserve">   15.0 to 19.9 percent</t>
  </si>
  <si>
    <t xml:space="preserve">   Less than $200</t>
  </si>
  <si>
    <t xml:space="preserve">   $500 to $749</t>
  </si>
  <si>
    <t xml:space="preserve">   $750 to $999</t>
  </si>
  <si>
    <t xml:space="preserve">   $1,500 or more</t>
  </si>
  <si>
    <t xml:space="preserve">   Less than 15.0 percent</t>
  </si>
  <si>
    <t>HOUSING OCCUPANCY</t>
  </si>
  <si>
    <t>UNITS IN STRUCTURE</t>
  </si>
  <si>
    <t>YEAR STRUCTURE BUILT</t>
  </si>
  <si>
    <t>ROOMS</t>
  </si>
  <si>
    <t>BEDROOMS</t>
  </si>
  <si>
    <t>HOUSING TENURE</t>
  </si>
  <si>
    <t>YEAR HOUSEHOLDER MOVED INTO UNIT</t>
  </si>
  <si>
    <t>VEHICLES AVAILABLE</t>
  </si>
  <si>
    <t>HOUSE HEATING FUEL</t>
  </si>
  <si>
    <t>SELECTED CHARACTERISTICS</t>
  </si>
  <si>
    <t>OCCUPANTS PER ROOM</t>
  </si>
  <si>
    <t>VALUE</t>
  </si>
  <si>
    <t>MORTGAGE STATUS</t>
  </si>
  <si>
    <t>SELECTED MONTHLY OWNER COSTS (SMOC)</t>
  </si>
  <si>
    <t>SELECTED MONTHLYS OWNER COSTS AS A PERCENTAGE OF HOUSEHOLD INCOME (SMOCAPI)</t>
  </si>
  <si>
    <t>GROSS RENT</t>
  </si>
  <si>
    <t>GROSS RENT AS A PERCENTAGE OF HOUSEHOLD INCOME (GRAPI)</t>
  </si>
  <si>
    <t>Notes:</t>
  </si>
  <si>
    <t>DP02 Selected Social Characteristics; DP03 Selected Economic Characteristics; DP04 Selected Housing Characteristics; DP05 Demographic and Housing Estimates.</t>
  </si>
  <si>
    <t xml:space="preserve">DPD has adapted these DP tables for reporting ACS estimates for locally-defined geographies.  The locally defined areas covered in these reports are made up of </t>
  </si>
  <si>
    <t xml:space="preserve">multiple census tracts (except for a few Community Reporting Areas that are made up of only one Census Tract each), therefore estimates shown for these </t>
  </si>
  <si>
    <t>geographies are based on aggregating estimates for multiple census tracts.  For ease of calculation, medians are the average of the medians.</t>
  </si>
  <si>
    <t>¹The ACS is a sample survey and as such, estimates carry sampling error.  Margins of error (MOEs) provide a measure of sampling error</t>
  </si>
  <si>
    <t xml:space="preserve">The MOEs displayed for the aggregated estimates in these reports could only be approximated using the formulas provided by the Census Bureau. These formulas do </t>
  </si>
  <si>
    <t xml:space="preserve">not account for “covariance” (or inter-relationship) between the aggregated estimates, and can understate or—more commonly—overstate the margins of error.  In some </t>
  </si>
  <si>
    <t>cases, actual MOEs may be much different than approximated.</t>
  </si>
  <si>
    <t xml:space="preserve"> </t>
  </si>
  <si>
    <t>MOEs of +/- 0.1 and below are displayed as +/- 0.1 based on Census Bureau convention.</t>
  </si>
  <si>
    <t>² The reliability indicator of High, Moderate, or Low is meant to provide a general sense of an estimate's reliability. Data users will need to use discretion in identifying the</t>
  </si>
  <si>
    <t xml:space="preserve"> level of reliability appropriate for their purposes. </t>
  </si>
  <si>
    <t>“High” reliability: MOE is less than or equal to 20% of the estimate.  Indicates that sampling error is small relative to the size of the estimate. Flagged green.</t>
  </si>
  <si>
    <t>"Moderate” reliability: MOE is between 20% and 66.7% of the estimate.  Flagged yellow to indicate that the estimate should be used with caution.</t>
  </si>
  <si>
    <t>"Low” reliability: MOE is over 66.7% of the estimate. Flagged red to warn that sampling error is large relative to the estimate and that the estimate is very unreliable.</t>
  </si>
  <si>
    <t>"NC": Estimate is 0.  Reliability cannot be calculated.</t>
  </si>
  <si>
    <t xml:space="preserve">Percent Margin of Error "W" value indicates the standard formula for estimating the percent MOE could not be applied (due to negative value under square root).  </t>
  </si>
  <si>
    <t>For more about MOEs, see Census Bureau notes below.  For formulas, see “American Community Survey Multiyear Accuracy of the Data (3-year 2008-2010 and 5-year</t>
  </si>
  <si>
    <t xml:space="preserve">2006-2010),” http://www.census.gov/acs/www/Downloads/data_documentation/Accuracy/MultiyearACSAccuracyofData2010.pdf.) </t>
  </si>
  <si>
    <t>Census Bureau notes:</t>
  </si>
  <si>
    <t xml:space="preserve">Supporting documentation on code lists, subject definitions, data accuracy, and statistical testing can be found on the American Community Survey website in the Data </t>
  </si>
  <si>
    <t>and Documentation section.</t>
  </si>
  <si>
    <t xml:space="preserve">Sample size and data quality measures (including coverage rates, allocation rates, and response rates) can be found on the American Community Survey website in the </t>
  </si>
  <si>
    <t>Methodology section.</t>
  </si>
  <si>
    <t xml:space="preserve">Data are based on a sample and are subject to sampling variability. The degree of uncertainty for an estimate arising from sampling variability is represented through </t>
  </si>
  <si>
    <t xml:space="preserve">the use of a margin of error. The value shown here is the 90 percent margin of error. The margin of error can be interpreted roughly as providing a 90 percent probability </t>
  </si>
  <si>
    <t xml:space="preserve">that the interval defined by the estimate minus the margin of error and the estimate plus the margin of error (the lower and upper confidence bounds) contains the true </t>
  </si>
  <si>
    <t xml:space="preserve">value. In addition to sampling variability, the ACS estimates are subject to nonsampling error (for a discussion of nonsampling variability, see Accuracy of the Data). </t>
  </si>
  <si>
    <t>The effect of nonsampling error is not represented in these tables.</t>
  </si>
  <si>
    <t>Explanation of Symbols:</t>
  </si>
  <si>
    <t>1. An '**' entry in the margin of error column indicates that either no sample observations or too few sample observations were available to compute a standard error and</t>
  </si>
  <si>
    <t xml:space="preserve"> thus the margin of error. A statistical test is not appropriate.</t>
  </si>
  <si>
    <t xml:space="preserve">2. An '-' entry in the estimate column indicates that either no sample observations or too few sample observations were available to compute an estimate, or a ratio of </t>
  </si>
  <si>
    <t>medians cannot be calculated because one or both of the median estimates falls in the lowest interval or upper interval of an open-ended distribution.</t>
  </si>
  <si>
    <t>3. An '-' following a median estimate means the median falls in the lowest interval of an open-ended distribution.</t>
  </si>
  <si>
    <t>4. An '+' following a median estimate means the median falls in the upper interval of an open-ended distribution.</t>
  </si>
  <si>
    <t xml:space="preserve">5. An '***' entry in the margin of error column indicates that the median falls in the lowest interval or upper interval of an open-ended distribution. A statistical test is not </t>
  </si>
  <si>
    <t>appropriate.</t>
  </si>
  <si>
    <t>6. An '*****' entry in the margin of error column indicates that the estimate is controlled. A statistical test for sampling variability is not appropriate.</t>
  </si>
  <si>
    <t xml:space="preserve">7. An 'N' entry in the estimate and margin of error columns indicates that data for this geographic area cannot be displayed because the number of sample cases is too </t>
  </si>
  <si>
    <t>small.</t>
  </si>
  <si>
    <t>8. An '(X)' means that the estimate is not applicable or not available."</t>
  </si>
  <si>
    <t>Workers include members of the Armed Forces and civilians who were at work last week.</t>
  </si>
  <si>
    <t>Census Bureau notes for DP03:</t>
  </si>
  <si>
    <t>Census Bureau notes for DP04:</t>
  </si>
  <si>
    <t>Census Bureau notes for DP05:</t>
  </si>
  <si>
    <t/>
  </si>
  <si>
    <t xml:space="preserve">      Entered 2010 or later</t>
  </si>
  <si>
    <t xml:space="preserve">      Entered 2010 or ater</t>
  </si>
  <si>
    <t>DISABILITY STATUS OF THE CIVILIAN NONINSTITUTIONALIZED POPULATION</t>
  </si>
  <si>
    <t>Total Civilian Noninstitutionalized Population:</t>
  </si>
  <si>
    <t xml:space="preserve">   With a disability</t>
  </si>
  <si>
    <t xml:space="preserve">   Built 2010 or later</t>
  </si>
  <si>
    <t xml:space="preserve">   Built 2000 to 2009</t>
  </si>
  <si>
    <t xml:space="preserve">   Moved in 2010 or later</t>
  </si>
  <si>
    <t xml:space="preserve">   Moved in 2000 to 2009</t>
  </si>
  <si>
    <t xml:space="preserve">   1.01 to 1.50</t>
  </si>
  <si>
    <t>2009-2013 American Community Survey 5-Year Estimates</t>
  </si>
  <si>
    <t>HEALTH INSURANCE COVERAGE</t>
  </si>
  <si>
    <t>Civilian noninstitutionalized population:</t>
  </si>
  <si>
    <t>Civilian noninstitutionalized population under 18 years</t>
  </si>
  <si>
    <t>Civilian noninstitutionalized population 18 to 64 years</t>
  </si>
  <si>
    <t>INCOME AND BENEFITS (IN 2013 INFLATION-ADJUSTED DOLLARS</t>
  </si>
  <si>
    <t xml:space="preserve">  With health insurance coverage</t>
  </si>
  <si>
    <t xml:space="preserve">    With private health insurance</t>
  </si>
  <si>
    <t xml:space="preserve">    With public coverage</t>
  </si>
  <si>
    <t xml:space="preserve">  No health insurance coverage</t>
  </si>
  <si>
    <t xml:space="preserve">  In labor force:</t>
  </si>
  <si>
    <t xml:space="preserve">    Employed:</t>
  </si>
  <si>
    <t xml:space="preserve">      With health insurance coverage</t>
  </si>
  <si>
    <t xml:space="preserve">        With private health insurance</t>
  </si>
  <si>
    <t xml:space="preserve">        With public coverage</t>
  </si>
  <si>
    <t xml:space="preserve">      No health insurance coverage</t>
  </si>
  <si>
    <t xml:space="preserve">    Unemployed:</t>
  </si>
  <si>
    <t xml:space="preserve">  Not in labor force:</t>
  </si>
  <si>
    <t xml:space="preserve">    With health insurance coverage</t>
  </si>
  <si>
    <t xml:space="preserve">    No health insurance coverage</t>
  </si>
  <si>
    <t xml:space="preserve">      With private health insurance</t>
  </si>
  <si>
    <t xml:space="preserve">      With public coverage</t>
  </si>
  <si>
    <t>On the Web at: http:///www.seattle.gov/dpd/cityplanning/populationdemographics/</t>
  </si>
  <si>
    <t xml:space="preserve">These are four reports that have been adapted from the ACS "Data Profile" (DP) Series.  The four DP tables published by the Census Bureau are: </t>
  </si>
  <si>
    <t>Although the American Community Survey (ACS) produces population, demographic and housing unit estimates, it is the Census Bureau's Population</t>
  </si>
  <si>
    <t>Estimates Program that produces and disseminates the official estimates of the population for the nation, states, counties, cities and towns and</t>
  </si>
  <si>
    <t>estimates of housing units for states and counties.</t>
  </si>
  <si>
    <t>While the 2009-2013 American Community Survey (ACS) data generally reflect the December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t>
  </si>
  <si>
    <t>Estimates of urban and rural population, housing units, and characteristics reflect boundaries of urban areas defined based on Census 2010 data.  Boundaries for urban areas have not been updated since Census 2000. As a result, data for urban and rural areas from the ACS do not necessarily reflect the results of ongoing urbanization</t>
  </si>
  <si>
    <t>Fertility data are not available for certain geographic areas due to problems with data collection. See Errata Note #92 for details.</t>
  </si>
  <si>
    <t>Methodological changes to data collection in 2013 may have affected language data for 2013. Users should be aware of these changes when using multi-year data containing data from 2013.</t>
  </si>
  <si>
    <t>The Census Bureau introduced a new set of disability questions in the 2008 ACS questionnaire. Accordingly, comparisons of disability data from 2008</t>
  </si>
  <si>
    <t>or later with data from prior years are not recommended. For more information on these questions and their evaluation in the 2006 ACS Content Test,</t>
  </si>
  <si>
    <t>see the Evaluation Report Covering Disability.</t>
  </si>
  <si>
    <t>Census Bureau notes for DP02:</t>
  </si>
  <si>
    <t>There were changes in the edit between 2009 and 2010 regarding Supplemental Security Income (SSI) and Social Security. The changes in the edit loosened restrictions on disability requirements for receipt of SSI resulting in an increase in the total number of SSI recipients in the American Community Survey. The changes also loosened restrictions on possible reported monthly amounts in Social Security income resulting in higher Social Security aggregate amounts. These results more closely match administrative counts compiled by the Social Security Administration.</t>
  </si>
  <si>
    <t>Census occupation codes are 4-digit codes and are based on the Standard Occupational Classification (SOC). The Census occupation codes for 2010 and later years are based on the 2010 revision of the SOC. To allow for the creation of 2009-2013 tables, occupation data in the multiyear files (2009-2013) were recoded to 2013 Census occupation codes. We recommend using caution when comparing data coded using 2013 Census occupation codes with data coded using Census occupation codes prior to 2010. For more information on the Census occupation code changes, please visit our website at http://www.census.gov/people/io/methodology/.</t>
  </si>
  <si>
    <t>Industry codes are 4-digit codes and are based on the North American Industry Classification System (NAICS). The Census industry codes for 2013 and later years are based on the 2012 revision of the NAICS. To allow for the creation of 2009-2013 and 2011-2013 tables, industry data in the multiyear files (2009-2013 and 2011-2013) were recoded to 2013 Census industry codes. We recommend using caution when comparing data coded using 2013 Census industry codes with data coded using Census industry codes prior to 2013. For more information on the Census industry code changes, please visit our website at http://www.census.gov/people/io/methodology/.</t>
  </si>
  <si>
    <t>The median gross rent excludes no cash renters.</t>
  </si>
  <si>
    <t>In prior years, the universe included all owner-occupied units with/without a mortgage. It is now restricted to include only those units where SMOCAPI is computed, that is, SMOC and household income are valid values.</t>
  </si>
  <si>
    <t>In prior years, the universe included all renter-occupied units. It is now restricted to include only those units where GRAPI is computed, that is, gross rent and household Income are valid values.</t>
  </si>
  <si>
    <t>Median calculations for base table sourcing VAL, MHC, SMOC, and TAX should exclude zero values.</t>
  </si>
  <si>
    <t>Telephone service data are not available for certain geographic areas due to problems with data collection. See Errata Note #93 for details.</t>
  </si>
  <si>
    <t>For more information on understanding race and Hispanic origin data, please see the Census 2010 Brief entitled, Overview of Race and Hispanic Origin: 2010, issued March 2011. (pdf format)</t>
  </si>
  <si>
    <t>The ACS questions on Hispanic origin and race were revised in 2008 to make them consistent with the Census 2010 question wording. Any changes in estimates for 2008 and beyond may be due to demographic changes, as well as factors including questionnaire changes, differences in ACS population controls, and methodological differences in the population estimates, and therefore should be used with caution. For a summary of questionnaire changes see http://www.census.gov/acs/www/methodology/questionnaire_changes/. For more information about changes in the estimates see http://www.census.gov/population/www/socdemo/hispanic/reports.html.</t>
  </si>
  <si>
    <r>
      <t>Source:</t>
    </r>
    <r>
      <rPr>
        <sz val="8"/>
        <color rgb="FF000000"/>
        <rFont val="Arial"/>
        <family val="2"/>
      </rPr>
      <t xml:space="preserve">  U.S. Census Bureau, 2009-2013 5-Year American Community Survey</t>
    </r>
  </si>
  <si>
    <r>
      <t xml:space="preserve">Produced by:  </t>
    </r>
    <r>
      <rPr>
        <sz val="8"/>
        <color rgb="FF000000"/>
        <rFont val="Arial"/>
        <family val="2"/>
      </rPr>
      <t>City of Seattle, Department of Planning and Development (DPD)</t>
    </r>
  </si>
  <si>
    <t>Council District #5</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</si>
</sst>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00"/>
    <numFmt numFmtId="166" formatCode="#,##0.0"/>
    <numFmt numFmtId="167" formatCode="0.0"/>
    <numFmt numFmtId="168" formatCode="\±\ #,##0"/>
    <numFmt numFmtId="169" formatCode="\±\ 0.00"/>
    <numFmt numFmtId="170" formatCode="\±\ 0.0"/>
    <numFmt numFmtId="171" formatCode="\±\ #,##0.0"/>
  </numFmts>
  <fonts count="19" x14ac:knownFonts="1">
    <font>
      <sz val="10"/>
      <name val="MS Sans Serif"/>
    </font>
    <font>
      <sz val="9"/>
      <name val="Arial"/>
      <family val="2"/>
    </font>
    <font>
      <b/>
      <sz val="9"/>
      <name val="Arial"/>
      <family val="2"/>
    </font>
    <font>
      <b/>
      <sz val="16"/>
      <color theme="0"/>
      <name val="Arial"/>
      <family val="2"/>
    </font>
    <font>
      <sz val="16"/>
      <color theme="0"/>
      <name val="Arial"/>
      <family val="2"/>
    </font>
    <font>
      <b/>
      <sz val="10"/>
      <name val="Arial"/>
      <family val="2"/>
    </font>
    <font>
      <b/>
      <sz val="12"/>
      <name val="Arial"/>
      <family val="2"/>
    </font>
    <font>
      <sz val="10"/>
      <color indexed="8"/>
      <name val="Arial"/>
      <family val="2"/>
    </font>
    <font>
      <sz val="9"/>
      <color indexed="8"/>
      <name val="Arial"/>
      <family val="2"/>
    </font>
    <font>
      <sz val="9"/>
      <color rgb="FF000000"/>
      <name val="Calibri"/>
      <family val="2"/>
    </font>
    <font>
      <sz val="9"/>
      <color rgb="FF000000"/>
      <name val="Arial"/>
      <family val="2"/>
    </font>
    <font>
      <sz val="10"/>
      <color indexed="8"/>
      <name val="Arial"/>
      <family val="2"/>
    </font>
    <font>
      <sz val="11"/>
      <color indexed="8"/>
      <name val="Calibri"/>
      <family val="2"/>
    </font>
    <font>
      <b/>
      <sz val="8"/>
      <color rgb="FF000000"/>
      <name val="Arial"/>
      <family val="2"/>
    </font>
    <font>
      <sz val="8"/>
      <color rgb="FF000000"/>
      <name val="Arial"/>
      <family val="2"/>
    </font>
    <font>
      <b/>
      <sz val="8"/>
      <name val="Arial"/>
      <family val="2"/>
    </font>
    <font>
      <sz val="8"/>
      <name val="Arial"/>
      <family val="2"/>
    </font>
    <font>
      <sz val="8"/>
      <name val="MS Sans Serif"/>
      <family val="2"/>
    </font>
    <font>
      <sz val="10"/>
      <color indexed="8"/>
      <name val="Arial"/>
    </font>
  </fonts>
  <fills count="5">
    <fill>
      <patternFill patternType="none"/>
    </fill>
    <fill>
      <patternFill patternType="gray125"/>
    </fill>
    <fill>
      <patternFill patternType="solid">
        <fgColor theme="4" tint="-0.24994659260841701"/>
        <bgColor indexed="64"/>
      </patternFill>
    </fill>
    <fill>
      <patternFill patternType="solid">
        <fgColor theme="0" tint="-0.14999847407452621"/>
        <bgColor indexed="64"/>
      </patternFill>
    </fill>
    <fill>
      <patternFill patternType="solid">
        <fgColor theme="9" tint="0.59999389629810485"/>
        <bgColor indexed="64"/>
      </patternFill>
    </fill>
  </fills>
  <borders count="2">
    <border>
      <left/>
      <right/>
      <top/>
      <bottom/>
      <diagonal/>
    </border>
    <border>
      <left style="thin">
        <color indexed="22"/>
      </left>
      <right style="thin">
        <color indexed="22"/>
      </right>
      <top style="thin">
        <color indexed="22"/>
      </top>
      <bottom style="thin">
        <color indexed="22"/>
      </bottom>
      <diagonal/>
    </border>
  </borders>
  <cellStyleXfs count="3">
    <xf numFmtId="0" fontId="0" fillId="0" borderId="0"/>
    <xf numFmtId="0" fontId="7" fillId="0" borderId="0"/>
    <xf numFmtId="0" fontId="11" fillId="0" borderId="0"/>
  </cellStyleXfs>
  <cellXfs count="104">
    <xf numFmtId="0" fontId="0" fillId="0" borderId="0" xfId="0"/>
    <xf numFmtId="0" fontId="1" fillId="0" borderId="0" xfId="0" applyFont="1"/>
    <xf numFmtId="164" fontId="1" fillId="0" borderId="0" xfId="0" applyNumberFormat="1" applyFont="1"/>
    <xf numFmtId="2" fontId="1" fillId="0" borderId="0" xfId="0" applyNumberFormat="1" applyFont="1"/>
    <xf numFmtId="165" fontId="1" fillId="0" borderId="0" xfId="0" applyNumberFormat="1" applyFont="1"/>
    <xf numFmtId="0" fontId="2" fillId="0" borderId="0" xfId="0" applyFont="1"/>
    <xf numFmtId="164" fontId="2" fillId="0" borderId="0" xfId="0" applyNumberFormat="1" applyFont="1" applyAlignment="1">
      <alignment horizontal="center" wrapText="1"/>
    </xf>
    <xf numFmtId="165" fontId="2" fillId="0" borderId="0" xfId="0" applyNumberFormat="1" applyFont="1" applyAlignment="1">
      <alignment horizontal="center" wrapText="1"/>
    </xf>
    <xf numFmtId="3" fontId="1" fillId="0" borderId="0" xfId="0" applyNumberFormat="1" applyFont="1"/>
    <xf numFmtId="3" fontId="2" fillId="0" borderId="0" xfId="0" applyNumberFormat="1" applyFont="1" applyAlignment="1">
      <alignment horizontal="center" wrapText="1"/>
    </xf>
    <xf numFmtId="0" fontId="1" fillId="0" borderId="0" xfId="0" applyFont="1" applyAlignment="1">
      <alignment horizontal="center"/>
    </xf>
    <xf numFmtId="0" fontId="5" fillId="0" borderId="0" xfId="0" applyFont="1"/>
    <xf numFmtId="166" fontId="1" fillId="0" borderId="0" xfId="0" applyNumberFormat="1" applyFont="1"/>
    <xf numFmtId="0" fontId="6" fillId="0" borderId="0" xfId="0" applyFont="1"/>
    <xf numFmtId="0" fontId="2" fillId="3" borderId="0" xfId="0" applyFont="1" applyFill="1"/>
    <xf numFmtId="3" fontId="2" fillId="3" borderId="0" xfId="0" applyNumberFormat="1" applyFont="1" applyFill="1" applyAlignment="1">
      <alignment horizontal="center" wrapText="1"/>
    </xf>
    <xf numFmtId="164" fontId="2" fillId="3" borderId="0" xfId="0" applyNumberFormat="1" applyFont="1" applyFill="1" applyAlignment="1">
      <alignment horizontal="center" wrapText="1"/>
    </xf>
    <xf numFmtId="165" fontId="2" fillId="3" borderId="0" xfId="0" applyNumberFormat="1" applyFont="1" applyFill="1" applyAlignment="1">
      <alignment horizontal="center" wrapText="1"/>
    </xf>
    <xf numFmtId="0" fontId="1" fillId="3" borderId="0" xfId="0" applyFont="1" applyFill="1"/>
    <xf numFmtId="3" fontId="1" fillId="3" borderId="0" xfId="0" applyNumberFormat="1" applyFont="1" applyFill="1"/>
    <xf numFmtId="164" fontId="1" fillId="3" borderId="0" xfId="0" applyNumberFormat="1" applyFont="1" applyFill="1"/>
    <xf numFmtId="165" fontId="1" fillId="3" borderId="0" xfId="0" applyNumberFormat="1" applyFont="1" applyFill="1"/>
    <xf numFmtId="0" fontId="1" fillId="3" borderId="0" xfId="0" applyFont="1" applyFill="1" applyAlignment="1">
      <alignment horizontal="center"/>
    </xf>
    <xf numFmtId="164" fontId="1" fillId="0" borderId="0" xfId="0" applyNumberFormat="1" applyFont="1" applyAlignment="1">
      <alignment horizontal="right"/>
    </xf>
    <xf numFmtId="2" fontId="1" fillId="0" borderId="0" xfId="0" applyNumberFormat="1" applyFont="1" applyAlignment="1">
      <alignment horizontal="right"/>
    </xf>
    <xf numFmtId="2" fontId="1" fillId="3" borderId="0" xfId="0" applyNumberFormat="1" applyFont="1" applyFill="1" applyAlignment="1">
      <alignment horizontal="right"/>
    </xf>
    <xf numFmtId="0" fontId="1" fillId="0" borderId="0" xfId="0" applyFont="1" applyAlignment="1">
      <alignment wrapText="1"/>
    </xf>
    <xf numFmtId="2" fontId="1" fillId="3" borderId="0" xfId="0" applyNumberFormat="1" applyFont="1" applyFill="1"/>
    <xf numFmtId="4" fontId="1" fillId="0" borderId="0" xfId="0" applyNumberFormat="1" applyFont="1"/>
    <xf numFmtId="167" fontId="1" fillId="0" borderId="0" xfId="0" applyNumberFormat="1" applyFont="1" applyAlignment="1">
      <alignment horizontal="right"/>
    </xf>
    <xf numFmtId="168" fontId="1" fillId="0" borderId="0" xfId="0" applyNumberFormat="1" applyFont="1"/>
    <xf numFmtId="168" fontId="1" fillId="3" borderId="0" xfId="0" applyNumberFormat="1" applyFont="1" applyFill="1"/>
    <xf numFmtId="169" fontId="1" fillId="0" borderId="0" xfId="0" applyNumberFormat="1" applyFont="1"/>
    <xf numFmtId="170" fontId="1" fillId="0" borderId="0" xfId="0" applyNumberFormat="1" applyFont="1"/>
    <xf numFmtId="3" fontId="8" fillId="0" borderId="0" xfId="1" applyNumberFormat="1" applyFont="1" applyFill="1" applyBorder="1" applyAlignment="1">
      <alignment horizontal="right" wrapText="1"/>
    </xf>
    <xf numFmtId="168" fontId="8" fillId="0" borderId="0" xfId="1" applyNumberFormat="1" applyFont="1" applyFill="1" applyBorder="1" applyAlignment="1">
      <alignment horizontal="right" wrapText="1"/>
    </xf>
    <xf numFmtId="0" fontId="9" fillId="0" borderId="0" xfId="0" applyFont="1"/>
    <xf numFmtId="0" fontId="10" fillId="0" borderId="0" xfId="0" applyFont="1"/>
    <xf numFmtId="0" fontId="1" fillId="0" borderId="0" xfId="0" applyFont="1" applyAlignment="1">
      <alignment horizontal="right"/>
    </xf>
    <xf numFmtId="170" fontId="8" fillId="0" borderId="0" xfId="1" applyNumberFormat="1" applyFont="1" applyFill="1" applyBorder="1" applyAlignment="1">
      <alignment horizontal="right" wrapText="1"/>
    </xf>
    <xf numFmtId="170" fontId="1" fillId="0" borderId="0" xfId="0" applyNumberFormat="1" applyFont="1" applyAlignment="1">
      <alignment horizontal="right"/>
    </xf>
    <xf numFmtId="0" fontId="8" fillId="0" borderId="0" xfId="1" applyNumberFormat="1" applyFont="1" applyFill="1" applyBorder="1" applyAlignment="1">
      <alignment horizontal="right" wrapText="1"/>
    </xf>
    <xf numFmtId="166" fontId="8" fillId="0" borderId="0" xfId="1" applyNumberFormat="1" applyFont="1" applyFill="1" applyBorder="1" applyAlignment="1">
      <alignment horizontal="right" wrapText="1"/>
    </xf>
    <xf numFmtId="171" fontId="8" fillId="0" borderId="0" xfId="1" applyNumberFormat="1" applyFont="1" applyFill="1" applyBorder="1" applyAlignment="1">
      <alignment horizontal="right" wrapText="1"/>
    </xf>
    <xf numFmtId="0" fontId="10" fillId="0" borderId="0" xfId="0" applyFont="1" applyAlignment="1">
      <alignment wrapText="1"/>
    </xf>
    <xf numFmtId="4" fontId="8" fillId="0" borderId="1" xfId="2" applyNumberFormat="1" applyFont="1" applyFill="1" applyBorder="1" applyAlignment="1">
      <alignment horizontal="right" wrapText="1"/>
    </xf>
    <xf numFmtId="3" fontId="8" fillId="0" borderId="1" xfId="2" applyNumberFormat="1" applyFont="1" applyFill="1" applyBorder="1" applyAlignment="1">
      <alignment horizontal="right" wrapText="1"/>
    </xf>
    <xf numFmtId="168" fontId="8" fillId="0" borderId="1" xfId="2" applyNumberFormat="1" applyFont="1" applyFill="1" applyBorder="1" applyAlignment="1">
      <alignment horizontal="right" wrapText="1"/>
    </xf>
    <xf numFmtId="166" fontId="8" fillId="0" borderId="1" xfId="2" applyNumberFormat="1" applyFont="1" applyFill="1" applyBorder="1" applyAlignment="1">
      <alignment horizontal="right" wrapText="1"/>
    </xf>
    <xf numFmtId="170" fontId="8" fillId="0" borderId="1" xfId="2" applyNumberFormat="1" applyFont="1" applyFill="1" applyBorder="1" applyAlignment="1">
      <alignment horizontal="right" wrapText="1"/>
    </xf>
    <xf numFmtId="169" fontId="8" fillId="0" borderId="1" xfId="2" applyNumberFormat="1" applyFont="1" applyFill="1" applyBorder="1" applyAlignment="1">
      <alignment horizontal="right" wrapText="1"/>
    </xf>
    <xf numFmtId="3" fontId="2" fillId="0" borderId="0" xfId="0" applyNumberFormat="1" applyFont="1" applyFill="1" applyAlignment="1">
      <alignment horizontal="center" wrapText="1"/>
    </xf>
    <xf numFmtId="0" fontId="2" fillId="0" borderId="0" xfId="0" applyFont="1" applyFill="1"/>
    <xf numFmtId="0" fontId="0" fillId="0" borderId="0" xfId="0" applyFill="1"/>
    <xf numFmtId="0" fontId="0" fillId="0" borderId="0" xfId="0"/>
    <xf numFmtId="0" fontId="1" fillId="0" borderId="0" xfId="0" applyFont="1"/>
    <xf numFmtId="164" fontId="1" fillId="0" borderId="0" xfId="0" applyNumberFormat="1" applyFont="1"/>
    <xf numFmtId="165" fontId="1" fillId="0" borderId="0" xfId="0" applyNumberFormat="1" applyFont="1"/>
    <xf numFmtId="0" fontId="1" fillId="0" borderId="0" xfId="0" applyFont="1" applyAlignment="1">
      <alignment horizontal="center"/>
    </xf>
    <xf numFmtId="0" fontId="2" fillId="3" borderId="0" xfId="0" applyFont="1" applyFill="1"/>
    <xf numFmtId="3" fontId="2" fillId="3" borderId="0" xfId="0" applyNumberFormat="1" applyFont="1" applyFill="1" applyAlignment="1">
      <alignment horizontal="center" wrapText="1"/>
    </xf>
    <xf numFmtId="164" fontId="2" fillId="3" borderId="0" xfId="0" applyNumberFormat="1" applyFont="1" applyFill="1" applyAlignment="1">
      <alignment horizontal="center" wrapText="1"/>
    </xf>
    <xf numFmtId="165" fontId="2" fillId="3" borderId="0" xfId="0" applyNumberFormat="1" applyFont="1" applyFill="1" applyAlignment="1">
      <alignment horizontal="center" wrapText="1"/>
    </xf>
    <xf numFmtId="2" fontId="1" fillId="0" borderId="0" xfId="0" applyNumberFormat="1" applyFont="1" applyAlignment="1">
      <alignment horizontal="right"/>
    </xf>
    <xf numFmtId="168" fontId="1" fillId="0" borderId="0" xfId="0" applyNumberFormat="1" applyFont="1"/>
    <xf numFmtId="3" fontId="8" fillId="0" borderId="0" xfId="1" applyNumberFormat="1" applyFont="1" applyFill="1" applyBorder="1" applyAlignment="1">
      <alignment horizontal="right" wrapText="1"/>
    </xf>
    <xf numFmtId="168" fontId="8" fillId="0" borderId="0" xfId="1" applyNumberFormat="1" applyFont="1" applyFill="1" applyBorder="1" applyAlignment="1">
      <alignment horizontal="right" wrapText="1"/>
    </xf>
    <xf numFmtId="0" fontId="10" fillId="0" borderId="0" xfId="0" applyFont="1"/>
    <xf numFmtId="170" fontId="8" fillId="0" borderId="0" xfId="1" applyNumberFormat="1" applyFont="1" applyFill="1" applyBorder="1" applyAlignment="1">
      <alignment horizontal="right" wrapText="1"/>
    </xf>
    <xf numFmtId="166" fontId="8" fillId="0" borderId="0" xfId="1" applyNumberFormat="1" applyFont="1" applyFill="1" applyBorder="1" applyAlignment="1">
      <alignment horizontal="right" wrapText="1"/>
    </xf>
    <xf numFmtId="164" fontId="2" fillId="0" borderId="0" xfId="0" applyNumberFormat="1" applyFont="1" applyFill="1" applyAlignment="1">
      <alignment horizontal="center" wrapText="1"/>
    </xf>
    <xf numFmtId="165" fontId="2" fillId="0" borderId="0" xfId="0" applyNumberFormat="1" applyFont="1" applyFill="1" applyAlignment="1">
      <alignment horizontal="center" wrapText="1"/>
    </xf>
    <xf numFmtId="0" fontId="10" fillId="0" borderId="0" xfId="0" applyFont="1" applyFill="1"/>
    <xf numFmtId="0" fontId="1" fillId="0" borderId="0" xfId="0" applyFont="1" applyFill="1" applyAlignment="1">
      <alignment horizontal="right"/>
    </xf>
    <xf numFmtId="0" fontId="1" fillId="0" borderId="0" xfId="0" applyFont="1" applyFill="1"/>
    <xf numFmtId="0" fontId="1" fillId="0" borderId="0" xfId="0" applyFont="1" applyFill="1" applyAlignment="1">
      <alignment horizontal="center"/>
    </xf>
    <xf numFmtId="0" fontId="12" fillId="0" borderId="0" xfId="1" applyFont="1" applyFill="1" applyBorder="1" applyAlignment="1">
      <alignment horizontal="right" wrapText="1"/>
    </xf>
    <xf numFmtId="0" fontId="1" fillId="0" borderId="0" xfId="0" applyFont="1" applyBorder="1"/>
    <xf numFmtId="0" fontId="2" fillId="0" borderId="0" xfId="0" applyFont="1" applyBorder="1"/>
    <xf numFmtId="0" fontId="12" fillId="0" borderId="0" xfId="1" applyFont="1" applyFill="1" applyBorder="1" applyAlignment="1">
      <alignment wrapText="1"/>
    </xf>
    <xf numFmtId="0" fontId="1" fillId="0" borderId="0" xfId="0" applyFont="1"/>
    <xf numFmtId="164" fontId="1" fillId="0" borderId="0" xfId="0" applyNumberFormat="1" applyFont="1"/>
    <xf numFmtId="165" fontId="1" fillId="0" borderId="0" xfId="0" applyNumberFormat="1" applyFont="1"/>
    <xf numFmtId="0" fontId="1" fillId="0" borderId="0" xfId="0" applyFont="1" applyAlignment="1">
      <alignment horizontal="center"/>
    </xf>
    <xf numFmtId="0" fontId="1" fillId="3" borderId="0" xfId="0" applyFont="1" applyFill="1"/>
    <xf numFmtId="2" fontId="1" fillId="0" borderId="0" xfId="0" applyNumberFormat="1" applyFont="1" applyAlignment="1">
      <alignment horizontal="right"/>
    </xf>
    <xf numFmtId="0" fontId="0" fillId="0" borderId="0" xfId="0" applyFill="1" applyBorder="1"/>
    <xf numFmtId="4" fontId="12" fillId="0" borderId="0" xfId="1" applyNumberFormat="1" applyFont="1" applyFill="1" applyBorder="1" applyAlignment="1">
      <alignment horizontal="right" wrapText="1"/>
    </xf>
    <xf numFmtId="2" fontId="12" fillId="0" borderId="0" xfId="1" applyNumberFormat="1" applyFont="1" applyFill="1" applyBorder="1" applyAlignment="1">
      <alignment horizontal="right" wrapText="1"/>
    </xf>
    <xf numFmtId="0" fontId="0" fillId="0" borderId="0" xfId="0" applyAlignment="1">
      <alignment wrapText="1"/>
    </xf>
    <xf numFmtId="0" fontId="13" fillId="0" borderId="0" xfId="0" applyFont="1"/>
    <xf numFmtId="0" fontId="14" fillId="0" borderId="0" xfId="0" applyFont="1"/>
    <xf numFmtId="0" fontId="14" fillId="0" borderId="0" xfId="0" applyNumberFormat="1" applyFont="1" applyAlignment="1">
      <alignment wrapText="1"/>
    </xf>
    <xf numFmtId="49" fontId="14" fillId="0" borderId="0" xfId="0" applyNumberFormat="1" applyFont="1" applyAlignment="1">
      <alignment wrapText="1"/>
    </xf>
    <xf numFmtId="0" fontId="16" fillId="0" borderId="0" xfId="0" applyFont="1" applyAlignment="1">
      <alignment wrapText="1"/>
    </xf>
    <xf numFmtId="0" fontId="14" fillId="0" borderId="0" xfId="0" applyFont="1" applyAlignment="1">
      <alignment wrapText="1"/>
    </xf>
    <xf numFmtId="0" fontId="17" fillId="0" borderId="0" xfId="0" applyFont="1" applyAlignment="1">
      <alignment wrapText="1"/>
    </xf>
    <xf numFmtId="0" fontId="17" fillId="0" borderId="0" xfId="0" applyFont="1"/>
    <xf numFmtId="0" fontId="13" fillId="4" borderId="0" xfId="0" applyFont="1" applyFill="1" applyAlignment="1">
      <alignment wrapText="1"/>
    </xf>
    <xf numFmtId="0" fontId="15" fillId="4" borderId="0" xfId="0" applyFont="1" applyFill="1"/>
    <xf numFmtId="0" fontId="13" fillId="4" borderId="0" xfId="0" applyFont="1" applyFill="1"/>
    <xf numFmtId="3" fontId="3" fillId="2" borderId="0" xfId="0" applyNumberFormat="1" applyFont="1" applyFill="1" applyAlignment="1"/>
    <xf numFmtId="0" fontId="4" fillId="2" borderId="0" xfId="0" applyFont="1" applyFill="1" applyAlignment="1"/>
    <xf numFmtId="0" fontId="0" fillId="0" borderId="0" xfId="0" applyAlignment="1"/>
  </cellXfs>
  <cellStyles count="3">
    <cellStyle name="Normal" xfId="0" builtinId="0"/>
    <cellStyle name="Normal_Sheet1" xfId="1"/>
    <cellStyle name="Normal_Sheet2" xfId="2"/>
  </cellStyles>
  <dxfs count="63">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
      <font>
        <color theme="0"/>
      </font>
      <fill>
        <patternFill>
          <bgColor rgb="FFF57373"/>
        </patternFill>
      </fill>
    </dxf>
    <dxf>
      <font>
        <color theme="1"/>
      </font>
      <fill>
        <patternFill>
          <bgColor rgb="FFFFFF99"/>
        </patternFill>
      </fill>
    </dxf>
    <dxf>
      <font>
        <color theme="0"/>
      </font>
      <fill>
        <patternFill>
          <bgColor rgb="FF92D050"/>
        </patternFill>
      </fill>
    </dxf>
  </dxfs>
  <tableStyles count="0" defaultTableStyle="TableStyleMedium9" defaultPivotStyle="PivotStyleLight16"/>
  <colors>
    <mruColors>
      <color rgb="FF51A0C7"/>
      <color rgb="FFF57373"/>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6"/>
  <sheetViews>
    <sheetView workbookViewId="0"/>
  </sheetViews>
  <sheetFormatPr defaultRowHeight="12.75" x14ac:dyDescent="0.2"/>
  <cols>
    <col min="1" max="1" width="113.7109375" style="97" customWidth="1"/>
  </cols>
  <sheetData>
    <row r="1" spans="1:1" x14ac:dyDescent="0.2">
      <c r="A1" s="90" t="s">
        <v>571</v>
      </c>
    </row>
    <row r="2" spans="1:1" x14ac:dyDescent="0.2">
      <c r="A2" s="90" t="s">
        <v>572</v>
      </c>
    </row>
    <row r="3" spans="1:1" x14ac:dyDescent="0.2">
      <c r="A3" s="91" t="s">
        <v>548</v>
      </c>
    </row>
    <row r="4" spans="1:1" s="54" customFormat="1" x14ac:dyDescent="0.2">
      <c r="A4" s="91"/>
    </row>
    <row r="5" spans="1:1" x14ac:dyDescent="0.2">
      <c r="A5" s="100" t="s">
        <v>468</v>
      </c>
    </row>
    <row r="6" spans="1:1" x14ac:dyDescent="0.2">
      <c r="A6" s="91" t="s">
        <v>549</v>
      </c>
    </row>
    <row r="7" spans="1:1" x14ac:dyDescent="0.2">
      <c r="A7" s="91" t="s">
        <v>469</v>
      </c>
    </row>
    <row r="8" spans="1:1" x14ac:dyDescent="0.2">
      <c r="A8" s="91"/>
    </row>
    <row r="9" spans="1:1" x14ac:dyDescent="0.2">
      <c r="A9" s="91" t="s">
        <v>470</v>
      </c>
    </row>
    <row r="10" spans="1:1" x14ac:dyDescent="0.2">
      <c r="A10" s="91" t="s">
        <v>471</v>
      </c>
    </row>
    <row r="11" spans="1:1" x14ac:dyDescent="0.2">
      <c r="A11" s="91" t="s">
        <v>472</v>
      </c>
    </row>
    <row r="12" spans="1:1" x14ac:dyDescent="0.2">
      <c r="A12" s="91" t="s">
        <v>473</v>
      </c>
    </row>
    <row r="13" spans="1:1" x14ac:dyDescent="0.2">
      <c r="A13" s="91"/>
    </row>
    <row r="14" spans="1:1" x14ac:dyDescent="0.2">
      <c r="A14" s="91" t="s">
        <v>474</v>
      </c>
    </row>
    <row r="15" spans="1:1" x14ac:dyDescent="0.2">
      <c r="A15" s="91" t="s">
        <v>475</v>
      </c>
    </row>
    <row r="16" spans="1:1" x14ac:dyDescent="0.2">
      <c r="A16" s="91" t="s">
        <v>476</v>
      </c>
    </row>
    <row r="17" spans="1:1" x14ac:dyDescent="0.2">
      <c r="A17" s="91" t="s">
        <v>477</v>
      </c>
    </row>
    <row r="18" spans="1:1" x14ac:dyDescent="0.2">
      <c r="A18" s="91" t="s">
        <v>478</v>
      </c>
    </row>
    <row r="19" spans="1:1" x14ac:dyDescent="0.2">
      <c r="A19" s="91"/>
    </row>
    <row r="20" spans="1:1" x14ac:dyDescent="0.2">
      <c r="A20" s="91" t="s">
        <v>479</v>
      </c>
    </row>
    <row r="21" spans="1:1" x14ac:dyDescent="0.2">
      <c r="A21" s="91" t="s">
        <v>480</v>
      </c>
    </row>
    <row r="22" spans="1:1" x14ac:dyDescent="0.2">
      <c r="A22" s="91"/>
    </row>
    <row r="23" spans="1:1" x14ac:dyDescent="0.2">
      <c r="A23" s="91" t="s">
        <v>481</v>
      </c>
    </row>
    <row r="24" spans="1:1" x14ac:dyDescent="0.2">
      <c r="A24" s="91" t="s">
        <v>482</v>
      </c>
    </row>
    <row r="25" spans="1:1" x14ac:dyDescent="0.2">
      <c r="A25" s="91" t="s">
        <v>483</v>
      </c>
    </row>
    <row r="26" spans="1:1" x14ac:dyDescent="0.2">
      <c r="A26" s="91" t="s">
        <v>484</v>
      </c>
    </row>
    <row r="27" spans="1:1" x14ac:dyDescent="0.2">
      <c r="A27" s="91"/>
    </row>
    <row r="28" spans="1:1" x14ac:dyDescent="0.2">
      <c r="A28" s="91" t="s">
        <v>485</v>
      </c>
    </row>
    <row r="29" spans="1:1" x14ac:dyDescent="0.2">
      <c r="A29" s="91"/>
    </row>
    <row r="30" spans="1:1" x14ac:dyDescent="0.2">
      <c r="A30" s="91" t="s">
        <v>486</v>
      </c>
    </row>
    <row r="31" spans="1:1" x14ac:dyDescent="0.2">
      <c r="A31" s="91" t="s">
        <v>487</v>
      </c>
    </row>
    <row r="32" spans="1:1" x14ac:dyDescent="0.2">
      <c r="A32" s="91"/>
    </row>
    <row r="33" spans="1:1" x14ac:dyDescent="0.2">
      <c r="A33" s="100" t="s">
        <v>488</v>
      </c>
    </row>
    <row r="34" spans="1:1" x14ac:dyDescent="0.2">
      <c r="A34" s="91" t="s">
        <v>489</v>
      </c>
    </row>
    <row r="35" spans="1:1" x14ac:dyDescent="0.2">
      <c r="A35" s="91" t="s">
        <v>490</v>
      </c>
    </row>
    <row r="36" spans="1:1" x14ac:dyDescent="0.2">
      <c r="A36" s="91"/>
    </row>
    <row r="37" spans="1:1" x14ac:dyDescent="0.2">
      <c r="A37" s="91" t="s">
        <v>491</v>
      </c>
    </row>
    <row r="38" spans="1:1" x14ac:dyDescent="0.2">
      <c r="A38" s="91" t="s">
        <v>492</v>
      </c>
    </row>
    <row r="39" spans="1:1" x14ac:dyDescent="0.2">
      <c r="A39" s="91"/>
    </row>
    <row r="40" spans="1:1" x14ac:dyDescent="0.2">
      <c r="A40" s="91" t="s">
        <v>550</v>
      </c>
    </row>
    <row r="41" spans="1:1" x14ac:dyDescent="0.2">
      <c r="A41" s="91" t="s">
        <v>551</v>
      </c>
    </row>
    <row r="42" spans="1:1" x14ac:dyDescent="0.2">
      <c r="A42" s="91" t="s">
        <v>552</v>
      </c>
    </row>
    <row r="43" spans="1:1" x14ac:dyDescent="0.2">
      <c r="A43" s="91"/>
    </row>
    <row r="44" spans="1:1" x14ac:dyDescent="0.2">
      <c r="A44" s="91" t="s">
        <v>493</v>
      </c>
    </row>
    <row r="45" spans="1:1" x14ac:dyDescent="0.2">
      <c r="A45" s="91" t="s">
        <v>494</v>
      </c>
    </row>
    <row r="46" spans="1:1" x14ac:dyDescent="0.2">
      <c r="A46" s="91" t="s">
        <v>495</v>
      </c>
    </row>
    <row r="47" spans="1:1" x14ac:dyDescent="0.2">
      <c r="A47" s="91" t="s">
        <v>496</v>
      </c>
    </row>
    <row r="48" spans="1:1" x14ac:dyDescent="0.2">
      <c r="A48" s="91" t="s">
        <v>497</v>
      </c>
    </row>
    <row r="49" spans="1:1" s="54" customFormat="1" x14ac:dyDescent="0.2">
      <c r="A49" s="91"/>
    </row>
    <row r="50" spans="1:1" ht="33.75" x14ac:dyDescent="0.2">
      <c r="A50" s="92" t="s">
        <v>553</v>
      </c>
    </row>
    <row r="51" spans="1:1" x14ac:dyDescent="0.2">
      <c r="A51" s="93"/>
    </row>
    <row r="52" spans="1:1" ht="33.75" x14ac:dyDescent="0.2">
      <c r="A52" s="93" t="s">
        <v>554</v>
      </c>
    </row>
    <row r="53" spans="1:1" x14ac:dyDescent="0.2">
      <c r="A53" s="91"/>
    </row>
    <row r="54" spans="1:1" x14ac:dyDescent="0.2">
      <c r="A54" s="91"/>
    </row>
    <row r="55" spans="1:1" x14ac:dyDescent="0.2">
      <c r="A55" s="91" t="s">
        <v>498</v>
      </c>
    </row>
    <row r="56" spans="1:1" x14ac:dyDescent="0.2">
      <c r="A56" s="91" t="s">
        <v>499</v>
      </c>
    </row>
    <row r="57" spans="1:1" x14ac:dyDescent="0.2">
      <c r="A57" s="91" t="s">
        <v>500</v>
      </c>
    </row>
    <row r="58" spans="1:1" x14ac:dyDescent="0.2">
      <c r="A58" s="91" t="s">
        <v>501</v>
      </c>
    </row>
    <row r="59" spans="1:1" x14ac:dyDescent="0.2">
      <c r="A59" s="91" t="s">
        <v>502</v>
      </c>
    </row>
    <row r="60" spans="1:1" x14ac:dyDescent="0.2">
      <c r="A60" s="91" t="s">
        <v>503</v>
      </c>
    </row>
    <row r="61" spans="1:1" x14ac:dyDescent="0.2">
      <c r="A61" s="91" t="s">
        <v>504</v>
      </c>
    </row>
    <row r="62" spans="1:1" x14ac:dyDescent="0.2">
      <c r="A62" s="91" t="s">
        <v>505</v>
      </c>
    </row>
    <row r="63" spans="1:1" x14ac:dyDescent="0.2">
      <c r="A63" s="91" t="s">
        <v>506</v>
      </c>
    </row>
    <row r="64" spans="1:1" x14ac:dyDescent="0.2">
      <c r="A64" s="91" t="s">
        <v>507</v>
      </c>
    </row>
    <row r="65" spans="1:1" x14ac:dyDescent="0.2">
      <c r="A65" s="91" t="s">
        <v>508</v>
      </c>
    </row>
    <row r="66" spans="1:1" x14ac:dyDescent="0.2">
      <c r="A66" s="91" t="s">
        <v>509</v>
      </c>
    </row>
    <row r="67" spans="1:1" x14ac:dyDescent="0.2">
      <c r="A67" s="91" t="s">
        <v>510</v>
      </c>
    </row>
    <row r="69" spans="1:1" s="54" customFormat="1" x14ac:dyDescent="0.2">
      <c r="A69" s="99" t="s">
        <v>560</v>
      </c>
    </row>
    <row r="70" spans="1:1" s="89" customFormat="1" x14ac:dyDescent="0.2">
      <c r="A70" s="94" t="s">
        <v>555</v>
      </c>
    </row>
    <row r="71" spans="1:1" s="89" customFormat="1" x14ac:dyDescent="0.2">
      <c r="A71" s="94"/>
    </row>
    <row r="72" spans="1:1" s="89" customFormat="1" ht="22.5" x14ac:dyDescent="0.2">
      <c r="A72" s="94" t="s">
        <v>556</v>
      </c>
    </row>
    <row r="73" spans="1:1" s="89" customFormat="1" x14ac:dyDescent="0.2">
      <c r="A73" s="94"/>
    </row>
    <row r="74" spans="1:1" s="89" customFormat="1" x14ac:dyDescent="0.2">
      <c r="A74" s="94" t="s">
        <v>557</v>
      </c>
    </row>
    <row r="75" spans="1:1" s="89" customFormat="1" x14ac:dyDescent="0.2">
      <c r="A75" s="94" t="s">
        <v>558</v>
      </c>
    </row>
    <row r="76" spans="1:1" s="89" customFormat="1" x14ac:dyDescent="0.2">
      <c r="A76" s="94" t="s">
        <v>559</v>
      </c>
    </row>
    <row r="77" spans="1:1" s="89" customFormat="1" x14ac:dyDescent="0.2">
      <c r="A77" s="94"/>
    </row>
    <row r="78" spans="1:1" s="89" customFormat="1" x14ac:dyDescent="0.2">
      <c r="A78" s="98" t="s">
        <v>512</v>
      </c>
    </row>
    <row r="79" spans="1:1" s="89" customFormat="1" ht="45" x14ac:dyDescent="0.2">
      <c r="A79" s="95" t="s">
        <v>561</v>
      </c>
    </row>
    <row r="80" spans="1:1" s="89" customFormat="1" x14ac:dyDescent="0.2">
      <c r="A80" s="95"/>
    </row>
    <row r="81" spans="1:1" s="89" customFormat="1" x14ac:dyDescent="0.2">
      <c r="A81" s="95" t="s">
        <v>511</v>
      </c>
    </row>
    <row r="82" spans="1:1" s="89" customFormat="1" x14ac:dyDescent="0.2">
      <c r="A82" s="95"/>
    </row>
    <row r="83" spans="1:1" s="89" customFormat="1" ht="56.25" x14ac:dyDescent="0.2">
      <c r="A83" s="95" t="s">
        <v>562</v>
      </c>
    </row>
    <row r="84" spans="1:1" s="89" customFormat="1" x14ac:dyDescent="0.2">
      <c r="A84" s="95"/>
    </row>
    <row r="85" spans="1:1" s="89" customFormat="1" ht="56.25" x14ac:dyDescent="0.2">
      <c r="A85" s="95" t="s">
        <v>563</v>
      </c>
    </row>
    <row r="86" spans="1:1" s="89" customFormat="1" x14ac:dyDescent="0.2">
      <c r="A86" s="96"/>
    </row>
    <row r="87" spans="1:1" s="89" customFormat="1" x14ac:dyDescent="0.2">
      <c r="A87" s="98" t="s">
        <v>513</v>
      </c>
    </row>
    <row r="88" spans="1:1" s="89" customFormat="1" x14ac:dyDescent="0.2">
      <c r="A88" s="95" t="s">
        <v>564</v>
      </c>
    </row>
    <row r="89" spans="1:1" s="89" customFormat="1" x14ac:dyDescent="0.2">
      <c r="A89" s="95"/>
    </row>
    <row r="90" spans="1:1" s="89" customFormat="1" ht="22.5" x14ac:dyDescent="0.2">
      <c r="A90" s="95" t="s">
        <v>565</v>
      </c>
    </row>
    <row r="91" spans="1:1" s="89" customFormat="1" x14ac:dyDescent="0.2">
      <c r="A91" s="95"/>
    </row>
    <row r="92" spans="1:1" s="89" customFormat="1" ht="22.5" x14ac:dyDescent="0.2">
      <c r="A92" s="95" t="s">
        <v>566</v>
      </c>
    </row>
    <row r="93" spans="1:1" s="89" customFormat="1" x14ac:dyDescent="0.2">
      <c r="A93" s="95"/>
    </row>
    <row r="94" spans="1:1" s="89" customFormat="1" x14ac:dyDescent="0.2">
      <c r="A94" s="95" t="s">
        <v>567</v>
      </c>
    </row>
    <row r="95" spans="1:1" s="89" customFormat="1" x14ac:dyDescent="0.2">
      <c r="A95" s="96"/>
    </row>
    <row r="96" spans="1:1" s="89" customFormat="1" x14ac:dyDescent="0.2">
      <c r="A96" s="94" t="s">
        <v>568</v>
      </c>
    </row>
    <row r="97" spans="1:1" s="89" customFormat="1" x14ac:dyDescent="0.2">
      <c r="A97" s="94"/>
    </row>
    <row r="98" spans="1:1" s="89" customFormat="1" x14ac:dyDescent="0.2">
      <c r="A98" s="98" t="s">
        <v>514</v>
      </c>
    </row>
    <row r="99" spans="1:1" s="89" customFormat="1" ht="22.5" x14ac:dyDescent="0.2">
      <c r="A99" s="95" t="s">
        <v>569</v>
      </c>
    </row>
    <row r="100" spans="1:1" s="89" customFormat="1" x14ac:dyDescent="0.2">
      <c r="A100" s="95"/>
    </row>
    <row r="101" spans="1:1" s="89" customFormat="1" ht="56.25" x14ac:dyDescent="0.2">
      <c r="A101" s="95" t="s">
        <v>570</v>
      </c>
    </row>
    <row r="102" spans="1:1" x14ac:dyDescent="0.2">
      <c r="A102" s="91"/>
    </row>
    <row r="103" spans="1:1" x14ac:dyDescent="0.2">
      <c r="A103" s="91"/>
    </row>
    <row r="104" spans="1:1" x14ac:dyDescent="0.2">
      <c r="A104" s="91"/>
    </row>
    <row r="105" spans="1:1" x14ac:dyDescent="0.2">
      <c r="A105" s="91"/>
    </row>
    <row r="106" spans="1:1" x14ac:dyDescent="0.2">
      <c r="A106" s="9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0"/>
  <sheetViews>
    <sheetView tabSelected="1" workbookViewId="0">
      <selection activeCell="A4" sqref="A4:L4"/>
    </sheetView>
  </sheetViews>
  <sheetFormatPr defaultColWidth="8.85546875" defaultRowHeight="12" x14ac:dyDescent="0.2"/>
  <cols>
    <col min="1" max="1" width="46.85546875" style="1" customWidth="1"/>
    <col min="2" max="2" width="8.85546875" style="8" customWidth="1"/>
    <col min="3" max="3" width="10.85546875" style="8" customWidth="1"/>
    <col min="4" max="4" width="7.140625" style="2" bestFit="1" customWidth="1"/>
    <col min="5" max="6" width="18.42578125" style="4" hidden="1" customWidth="1"/>
    <col min="7" max="7" width="10.85546875" style="3" customWidth="1"/>
    <col min="8" max="8" width="9.28515625" style="1" hidden="1" customWidth="1"/>
    <col min="9" max="9" width="9.7109375" style="1" bestFit="1" customWidth="1"/>
    <col min="10" max="16384" width="8.85546875" style="1"/>
  </cols>
  <sheetData>
    <row r="1" spans="1:15" ht="15.75" x14ac:dyDescent="0.25">
      <c r="A1" s="13" t="s">
        <v>6</v>
      </c>
    </row>
    <row r="2" spans="1:15" ht="12.75" x14ac:dyDescent="0.2">
      <c r="A2" s="11" t="s">
        <v>526</v>
      </c>
    </row>
    <row r="3" spans="1:15" x14ac:dyDescent="0.2">
      <c r="B3" s="1"/>
    </row>
    <row r="4" spans="1:15" ht="20.25" x14ac:dyDescent="0.3">
      <c r="A4" s="101" t="s">
        <v>573</v>
      </c>
      <c r="B4" s="102"/>
      <c r="C4" s="102"/>
      <c r="D4" s="102"/>
      <c r="E4" s="102"/>
      <c r="F4" s="102"/>
      <c r="G4" s="102"/>
      <c r="H4" s="102"/>
      <c r="I4" s="102"/>
      <c r="J4" s="103"/>
      <c r="K4" s="103"/>
      <c r="L4" s="103"/>
    </row>
    <row r="5" spans="1:15" s="5" customFormat="1" ht="36" x14ac:dyDescent="0.2">
      <c r="A5" s="5" t="s">
        <v>5</v>
      </c>
      <c r="B5" s="9" t="s">
        <v>0</v>
      </c>
      <c r="C5" s="9" t="s">
        <v>36</v>
      </c>
      <c r="D5" s="6" t="s">
        <v>1</v>
      </c>
      <c r="E5" s="7"/>
      <c r="F5" s="7"/>
      <c r="G5" s="7" t="s">
        <v>35</v>
      </c>
      <c r="I5" s="5" t="s">
        <v>34</v>
      </c>
      <c r="K5" s="78"/>
    </row>
    <row r="6" spans="1:15" s="5" customFormat="1" x14ac:dyDescent="0.2">
      <c r="A6" s="14" t="s">
        <v>98</v>
      </c>
      <c r="B6" s="15"/>
      <c r="C6" s="15"/>
      <c r="D6" s="16"/>
      <c r="E6" s="17"/>
      <c r="F6" s="17"/>
      <c r="G6" s="17"/>
      <c r="H6" s="14"/>
      <c r="I6" s="14"/>
      <c r="K6" s="78"/>
      <c r="L6" s="78"/>
      <c r="M6" s="78"/>
      <c r="N6" s="78"/>
      <c r="O6" s="78"/>
    </row>
    <row r="7" spans="1:15" ht="15" x14ac:dyDescent="0.25">
      <c r="A7" s="1" t="s">
        <v>92</v>
      </c>
      <c r="B7" s="8">
        <v>43363</v>
      </c>
      <c r="C7" s="30">
        <v>510</v>
      </c>
      <c r="D7" s="2">
        <f>IF(B7&lt;&gt;0,B7/$B$7,0)</f>
        <v>1</v>
      </c>
      <c r="E7" s="4">
        <f>IF(B7&lt;&gt;0,ROUND(((SQRT(POWER(C7,2)-(POWER((B7/$B$7),2)*POWER($C$7,2))))/$B$7),3),0)</f>
        <v>0</v>
      </c>
      <c r="F7" s="4">
        <f>IF(B7=0,0,POWER(C7,2)-(POWER((B7/$B$7),2)*POWER(C$7,2)))</f>
        <v>0</v>
      </c>
      <c r="G7" s="24" t="s">
        <v>16</v>
      </c>
      <c r="H7" s="1">
        <f t="shared" ref="H7:H8" si="0">IF(B7&lt;&gt;0,C7/B7,0)</f>
        <v>1.1761178885224731E-2</v>
      </c>
      <c r="I7" s="10" t="str">
        <f t="shared" ref="I7:I70" si="1">IF(AND(H7&gt;0,H7&lt;=0.2),"High",IF(H7&gt;=0.667,"Low",IF(AND(H7&gt;0.2,H7&lt;0.667),"Moderate","NC")))</f>
        <v>High</v>
      </c>
      <c r="K7" s="76"/>
      <c r="L7" s="76"/>
      <c r="M7" s="76"/>
      <c r="N7" s="77"/>
      <c r="O7" s="77"/>
    </row>
    <row r="8" spans="1:15" ht="15" x14ac:dyDescent="0.25">
      <c r="A8" s="1" t="s">
        <v>140</v>
      </c>
      <c r="B8" s="8">
        <v>21353</v>
      </c>
      <c r="C8" s="30">
        <v>679</v>
      </c>
      <c r="D8" s="2">
        <f t="shared" ref="D8:D20" si="2">IF(B8&lt;&gt;0,B8/$B$7,0)</f>
        <v>0.49242441712981111</v>
      </c>
      <c r="E8" s="4">
        <f>IF(B8&lt;&gt;0,ROUND(((SQRT(POWER(C8,2)-(POWER((B8/$B$7),2)*POWER($C$7,2))))/$B$7),3),0)</f>
        <v>1.4999999999999999E-2</v>
      </c>
      <c r="F8" s="4">
        <f>IF(B8=0,0,POWER(C8,2)-(POWER((B8/$B$7),2)*POWER(C$7,2)))</f>
        <v>397971.48210707656</v>
      </c>
      <c r="G8" s="24" t="str">
        <f>IF(F8&lt;0,"W",IF(B8=0,"± 0.6%",IF((E8*100)&lt;0.01,"± 0.1%","± "&amp; TEXT((E8*100),"#,##0.0")&amp;"%")))</f>
        <v>± 1.5%</v>
      </c>
      <c r="H8" s="1">
        <f t="shared" si="0"/>
        <v>3.1798810471596495E-2</v>
      </c>
      <c r="I8" s="10" t="str">
        <f t="shared" si="1"/>
        <v>High</v>
      </c>
      <c r="K8" s="76"/>
      <c r="L8" s="76"/>
      <c r="M8" s="76"/>
      <c r="N8" s="77"/>
      <c r="O8" s="77"/>
    </row>
    <row r="9" spans="1:15" ht="15" x14ac:dyDescent="0.25">
      <c r="A9" s="1" t="s">
        <v>141</v>
      </c>
      <c r="B9" s="8">
        <v>8794</v>
      </c>
      <c r="C9" s="30">
        <v>482</v>
      </c>
      <c r="D9" s="2">
        <f t="shared" si="2"/>
        <v>0.20279962179738487</v>
      </c>
      <c r="E9" s="4">
        <f t="shared" ref="E9:E20" si="3">IF(B9&lt;&gt;0,ROUND(((SQRT(POWER(C9,2)-(POWER((B9/$B$7),2)*POWER($C$7,2))))/$B$7),3),0)</f>
        <v>1.0999999999999999E-2</v>
      </c>
      <c r="F9" s="4">
        <f t="shared" ref="F9:F20" si="4">IF(B9=0,0,POWER(C9,2)-(POWER((B9/$B$7),2)*POWER(C$7,2)))</f>
        <v>221626.68871503769</v>
      </c>
      <c r="G9" s="24" t="str">
        <f t="shared" ref="G9:G20" si="5">IF(F9&lt;0,"W",IF(B9=0,"± 0.6%",IF((E9*100)&lt;0.01,"± 0.1%","± "&amp; TEXT((E9*100),"#,##0.0")&amp;"%")))</f>
        <v>± 1.1%</v>
      </c>
      <c r="H9" s="1">
        <f t="shared" ref="H9:H20" si="6">IF(B9&lt;&gt;0,C9/B9,0)</f>
        <v>5.4810097793950421E-2</v>
      </c>
      <c r="I9" s="10" t="str">
        <f t="shared" si="1"/>
        <v>High</v>
      </c>
      <c r="K9" s="76"/>
      <c r="L9" s="76"/>
      <c r="M9" s="76"/>
      <c r="N9" s="77"/>
      <c r="O9" s="77"/>
    </row>
    <row r="10" spans="1:15" ht="15" x14ac:dyDescent="0.25">
      <c r="A10" s="1" t="s">
        <v>142</v>
      </c>
      <c r="B10" s="8">
        <v>16663</v>
      </c>
      <c r="C10" s="30">
        <v>643</v>
      </c>
      <c r="D10" s="2">
        <f t="shared" si="2"/>
        <v>0.38426769365588176</v>
      </c>
      <c r="E10" s="4">
        <f t="shared" si="3"/>
        <v>1.4E-2</v>
      </c>
      <c r="F10" s="4">
        <f t="shared" si="4"/>
        <v>375042.20213318249</v>
      </c>
      <c r="G10" s="24" t="str">
        <f t="shared" si="5"/>
        <v>± 1.4%</v>
      </c>
      <c r="H10" s="1">
        <f t="shared" si="6"/>
        <v>3.8588489467682889E-2</v>
      </c>
      <c r="I10" s="10" t="str">
        <f t="shared" si="1"/>
        <v>High</v>
      </c>
      <c r="K10" s="76"/>
      <c r="L10" s="76"/>
      <c r="M10" s="76"/>
      <c r="N10" s="77"/>
      <c r="O10" s="77"/>
    </row>
    <row r="11" spans="1:15" ht="15" x14ac:dyDescent="0.25">
      <c r="A11" s="1" t="s">
        <v>141</v>
      </c>
      <c r="B11" s="8">
        <v>6649</v>
      </c>
      <c r="C11" s="30">
        <v>411</v>
      </c>
      <c r="D11" s="2">
        <f t="shared" si="2"/>
        <v>0.1533334870742338</v>
      </c>
      <c r="E11" s="4">
        <f t="shared" si="3"/>
        <v>8.9999999999999993E-3</v>
      </c>
      <c r="F11" s="4">
        <f t="shared" si="4"/>
        <v>162805.74773700465</v>
      </c>
      <c r="G11" s="24" t="str">
        <f t="shared" si="5"/>
        <v>± 0.9%</v>
      </c>
      <c r="H11" s="1">
        <f t="shared" si="6"/>
        <v>6.1813806587456763E-2</v>
      </c>
      <c r="I11" s="10" t="str">
        <f t="shared" si="1"/>
        <v>High</v>
      </c>
      <c r="K11" s="76"/>
      <c r="L11" s="76"/>
      <c r="M11" s="76"/>
      <c r="N11" s="77"/>
      <c r="O11" s="77"/>
    </row>
    <row r="12" spans="1:15" ht="15" x14ac:dyDescent="0.25">
      <c r="A12" s="1" t="s">
        <v>143</v>
      </c>
      <c r="B12" s="8">
        <v>1195</v>
      </c>
      <c r="C12" s="30">
        <v>256</v>
      </c>
      <c r="D12" s="2">
        <f t="shared" si="2"/>
        <v>2.7558056407536381E-2</v>
      </c>
      <c r="E12" s="4">
        <f t="shared" si="3"/>
        <v>6.0000000000000001E-3</v>
      </c>
      <c r="F12" s="4">
        <f t="shared" si="4"/>
        <v>65338.467972382852</v>
      </c>
      <c r="G12" s="24" t="str">
        <f t="shared" si="5"/>
        <v>± 0.6%</v>
      </c>
      <c r="H12" s="1">
        <f t="shared" si="6"/>
        <v>0.21422594142259413</v>
      </c>
      <c r="I12" s="10" t="str">
        <f t="shared" si="1"/>
        <v>Moderate</v>
      </c>
      <c r="K12" s="76"/>
      <c r="L12" s="76"/>
      <c r="M12" s="76"/>
      <c r="N12" s="77"/>
      <c r="O12" s="77"/>
    </row>
    <row r="13" spans="1:15" ht="15" x14ac:dyDescent="0.25">
      <c r="A13" s="1" t="s">
        <v>141</v>
      </c>
      <c r="B13" s="8">
        <v>468</v>
      </c>
      <c r="C13" s="30">
        <v>177</v>
      </c>
      <c r="D13" s="2">
        <f t="shared" si="2"/>
        <v>1.0792611212323871E-2</v>
      </c>
      <c r="E13" s="4">
        <f t="shared" si="3"/>
        <v>4.0000000000000001E-3</v>
      </c>
      <c r="F13" s="4">
        <f t="shared" si="4"/>
        <v>31298.703433191422</v>
      </c>
      <c r="G13" s="24" t="str">
        <f t="shared" si="5"/>
        <v>± 0.4%</v>
      </c>
      <c r="H13" s="1">
        <f t="shared" si="6"/>
        <v>0.37820512820512819</v>
      </c>
      <c r="I13" s="10" t="str">
        <f t="shared" si="1"/>
        <v>Moderate</v>
      </c>
      <c r="K13" s="76"/>
      <c r="L13" s="76"/>
      <c r="M13" s="76"/>
      <c r="N13" s="77"/>
      <c r="O13" s="77"/>
    </row>
    <row r="14" spans="1:15" ht="15" x14ac:dyDescent="0.25">
      <c r="A14" s="1" t="s">
        <v>144</v>
      </c>
      <c r="B14" s="8">
        <v>3495</v>
      </c>
      <c r="C14" s="30">
        <v>428</v>
      </c>
      <c r="D14" s="2">
        <f t="shared" si="2"/>
        <v>8.0598667066393001E-2</v>
      </c>
      <c r="E14" s="4">
        <f t="shared" si="3"/>
        <v>0.01</v>
      </c>
      <c r="F14" s="4">
        <f t="shared" si="4"/>
        <v>181494.35265093809</v>
      </c>
      <c r="G14" s="24" t="str">
        <f t="shared" si="5"/>
        <v>± 1.0%</v>
      </c>
      <c r="H14" s="1">
        <f t="shared" si="6"/>
        <v>0.12246065808297568</v>
      </c>
      <c r="I14" s="10" t="str">
        <f t="shared" si="1"/>
        <v>High</v>
      </c>
      <c r="K14" s="76"/>
      <c r="L14" s="76"/>
      <c r="M14" s="76"/>
      <c r="N14" s="77"/>
      <c r="O14" s="77"/>
    </row>
    <row r="15" spans="1:15" ht="15" x14ac:dyDescent="0.25">
      <c r="A15" s="1" t="s">
        <v>141</v>
      </c>
      <c r="B15" s="8">
        <v>1677</v>
      </c>
      <c r="C15" s="30">
        <v>307</v>
      </c>
      <c r="D15" s="2">
        <f t="shared" si="2"/>
        <v>3.8673523510827201E-2</v>
      </c>
      <c r="E15" s="4">
        <f t="shared" si="3"/>
        <v>7.0000000000000001E-3</v>
      </c>
      <c r="F15" s="4">
        <f t="shared" si="4"/>
        <v>93859.983666464876</v>
      </c>
      <c r="G15" s="24" t="str">
        <f t="shared" si="5"/>
        <v>± 0.7%</v>
      </c>
      <c r="H15" s="1">
        <f t="shared" si="6"/>
        <v>0.18306499701848539</v>
      </c>
      <c r="I15" s="10" t="str">
        <f t="shared" si="1"/>
        <v>High</v>
      </c>
      <c r="K15" s="76"/>
      <c r="L15" s="76"/>
      <c r="M15" s="76"/>
      <c r="N15" s="77"/>
      <c r="O15" s="77"/>
    </row>
    <row r="16" spans="1:15" ht="15" x14ac:dyDescent="0.25">
      <c r="A16" s="1" t="s">
        <v>145</v>
      </c>
      <c r="B16" s="8">
        <v>22010</v>
      </c>
      <c r="C16" s="30">
        <v>747</v>
      </c>
      <c r="D16" s="2">
        <f t="shared" si="2"/>
        <v>0.50757558287018889</v>
      </c>
      <c r="E16" s="4">
        <f t="shared" si="3"/>
        <v>1.6E-2</v>
      </c>
      <c r="F16" s="4">
        <f t="shared" si="4"/>
        <v>490998.66389800428</v>
      </c>
      <c r="G16" s="24" t="str">
        <f t="shared" si="5"/>
        <v>± 1.6%</v>
      </c>
      <c r="H16" s="1">
        <f t="shared" si="6"/>
        <v>3.393911858246252E-2</v>
      </c>
      <c r="I16" s="10" t="str">
        <f t="shared" si="1"/>
        <v>High</v>
      </c>
      <c r="K16" s="76"/>
      <c r="L16" s="76"/>
      <c r="M16" s="76"/>
      <c r="N16" s="77"/>
      <c r="O16" s="77"/>
    </row>
    <row r="17" spans="1:15" ht="15" x14ac:dyDescent="0.25">
      <c r="A17" s="1" t="s">
        <v>146</v>
      </c>
      <c r="B17" s="8">
        <v>17029</v>
      </c>
      <c r="C17" s="30">
        <v>722</v>
      </c>
      <c r="D17" s="2">
        <f t="shared" si="2"/>
        <v>0.39270806909116068</v>
      </c>
      <c r="E17" s="4">
        <f t="shared" si="3"/>
        <v>1.6E-2</v>
      </c>
      <c r="F17" s="4">
        <f t="shared" si="4"/>
        <v>481171.474879627</v>
      </c>
      <c r="G17" s="24" t="str">
        <f t="shared" si="5"/>
        <v>± 1.6%</v>
      </c>
      <c r="H17" s="1">
        <f t="shared" si="6"/>
        <v>4.2398261788713372E-2</v>
      </c>
      <c r="I17" s="10" t="str">
        <f t="shared" si="1"/>
        <v>High</v>
      </c>
      <c r="K17" s="76"/>
      <c r="L17" s="76"/>
      <c r="M17" s="76"/>
      <c r="N17" s="77"/>
      <c r="O17" s="77"/>
    </row>
    <row r="18" spans="1:15" ht="15" x14ac:dyDescent="0.25">
      <c r="A18" s="1" t="s">
        <v>147</v>
      </c>
      <c r="B18" s="8">
        <v>5087</v>
      </c>
      <c r="C18" s="30">
        <v>415</v>
      </c>
      <c r="D18" s="2">
        <f t="shared" si="2"/>
        <v>0.11731199409634942</v>
      </c>
      <c r="E18" s="4">
        <f t="shared" si="3"/>
        <v>8.9999999999999993E-3</v>
      </c>
      <c r="F18" s="4">
        <f t="shared" si="4"/>
        <v>168645.47676030002</v>
      </c>
      <c r="G18" s="24" t="str">
        <f t="shared" si="5"/>
        <v>± 0.9%</v>
      </c>
      <c r="H18" s="1">
        <f t="shared" si="6"/>
        <v>8.1580499311971699E-2</v>
      </c>
      <c r="I18" s="10" t="str">
        <f t="shared" si="1"/>
        <v>High</v>
      </c>
      <c r="K18" s="76"/>
      <c r="L18" s="76"/>
      <c r="M18" s="76"/>
      <c r="N18" s="77"/>
      <c r="O18" s="77"/>
    </row>
    <row r="19" spans="1:15" ht="15" x14ac:dyDescent="0.25">
      <c r="A19" s="1" t="s">
        <v>94</v>
      </c>
      <c r="B19" s="8">
        <v>9313</v>
      </c>
      <c r="C19" s="30">
        <v>483</v>
      </c>
      <c r="D19" s="2">
        <f t="shared" si="2"/>
        <v>0.21476835089823121</v>
      </c>
      <c r="E19" s="4">
        <f t="shared" si="3"/>
        <v>1.0999999999999999E-2</v>
      </c>
      <c r="F19" s="4">
        <f t="shared" si="4"/>
        <v>221291.77187318334</v>
      </c>
      <c r="G19" s="24" t="str">
        <f t="shared" si="5"/>
        <v>± 1.1%</v>
      </c>
      <c r="H19" s="1">
        <f t="shared" si="6"/>
        <v>5.1862987222162565E-2</v>
      </c>
      <c r="I19" s="10" t="str">
        <f t="shared" si="1"/>
        <v>High</v>
      </c>
      <c r="K19" s="76"/>
      <c r="L19" s="76"/>
      <c r="M19" s="76"/>
      <c r="N19" s="77"/>
      <c r="O19" s="77"/>
    </row>
    <row r="20" spans="1:15" ht="15" x14ac:dyDescent="0.25">
      <c r="A20" s="1" t="s">
        <v>93</v>
      </c>
      <c r="B20" s="8">
        <v>9345</v>
      </c>
      <c r="C20" s="30">
        <v>415</v>
      </c>
      <c r="D20" s="2">
        <f t="shared" si="2"/>
        <v>0.2155063072204414</v>
      </c>
      <c r="E20" s="4">
        <f t="shared" si="3"/>
        <v>8.9999999999999993E-3</v>
      </c>
      <c r="F20" s="4">
        <f t="shared" si="4"/>
        <v>160145.1839056891</v>
      </c>
      <c r="G20" s="24" t="str">
        <f t="shared" si="5"/>
        <v>± 0.9%</v>
      </c>
      <c r="H20" s="1">
        <f t="shared" si="6"/>
        <v>4.4408774745853398E-2</v>
      </c>
      <c r="I20" s="10" t="str">
        <f t="shared" si="1"/>
        <v>High</v>
      </c>
      <c r="K20" s="76"/>
      <c r="L20" s="76"/>
      <c r="M20" s="76"/>
      <c r="N20" s="77"/>
      <c r="O20" s="77"/>
    </row>
    <row r="21" spans="1:15" ht="15" x14ac:dyDescent="0.25">
      <c r="A21" s="1" t="s">
        <v>95</v>
      </c>
      <c r="B21" s="28">
        <v>2.11</v>
      </c>
      <c r="C21" s="32">
        <v>0.04</v>
      </c>
      <c r="D21" s="23" t="s">
        <v>16</v>
      </c>
      <c r="E21" s="4">
        <f t="shared" ref="E21:E51" si="7">IF(B21&lt;&gt;0,ROUND(((SQRT(POWER(C21,2)-(POWER((B21/$B$7),2)*POWER($C$7,2))))/$B$7),3),0)</f>
        <v>0</v>
      </c>
      <c r="F21" s="4">
        <f t="shared" ref="F21:F51" si="8">IF(B21=0,0,POWER(C21,2)-(POWER((B21/$B$7),2)*POWER(C$7,2)))</f>
        <v>9.8416180378194324E-4</v>
      </c>
      <c r="G21" s="24" t="s">
        <v>16</v>
      </c>
      <c r="H21" s="1">
        <f t="shared" ref="H21:H94" si="9">IF(B21&lt;&gt;0,C21/B21,0)</f>
        <v>1.8957345971563982E-2</v>
      </c>
      <c r="I21" s="10" t="str">
        <f t="shared" si="1"/>
        <v>High</v>
      </c>
      <c r="K21" s="76"/>
      <c r="L21" s="76"/>
      <c r="M21" s="76"/>
      <c r="N21" s="77"/>
      <c r="O21" s="77"/>
    </row>
    <row r="22" spans="1:15" ht="15" x14ac:dyDescent="0.25">
      <c r="A22" s="1" t="s">
        <v>96</v>
      </c>
      <c r="B22" s="28">
        <v>2.81</v>
      </c>
      <c r="C22" s="32">
        <v>0.04</v>
      </c>
      <c r="D22" s="23" t="s">
        <v>16</v>
      </c>
      <c r="E22" s="4">
        <f t="shared" si="7"/>
        <v>0</v>
      </c>
      <c r="F22" s="4">
        <f t="shared" si="8"/>
        <v>5.0776937149718104E-4</v>
      </c>
      <c r="G22" s="24" t="s">
        <v>16</v>
      </c>
      <c r="H22" s="1">
        <f t="shared" si="9"/>
        <v>1.4234875444839857E-2</v>
      </c>
      <c r="I22" s="10" t="str">
        <f t="shared" si="1"/>
        <v>High</v>
      </c>
      <c r="K22" s="76"/>
      <c r="L22" s="76"/>
      <c r="M22" s="76"/>
      <c r="N22" s="77"/>
      <c r="O22" s="77"/>
    </row>
    <row r="23" spans="1:15" ht="15" x14ac:dyDescent="0.25">
      <c r="A23" s="14" t="s">
        <v>97</v>
      </c>
      <c r="B23" s="19" t="s">
        <v>515</v>
      </c>
      <c r="C23" s="31" t="s">
        <v>515</v>
      </c>
      <c r="D23" s="20"/>
      <c r="E23" s="21"/>
      <c r="F23" s="21"/>
      <c r="G23" s="25"/>
      <c r="H23" s="18"/>
      <c r="I23" s="22"/>
      <c r="K23" s="79"/>
      <c r="L23" s="79"/>
      <c r="M23" s="76"/>
      <c r="N23" s="77"/>
      <c r="O23" s="77"/>
    </row>
    <row r="24" spans="1:15" ht="15" x14ac:dyDescent="0.25">
      <c r="A24" s="1" t="s">
        <v>99</v>
      </c>
      <c r="B24" s="8">
        <v>91553</v>
      </c>
      <c r="C24" s="30">
        <v>1655</v>
      </c>
      <c r="D24" s="2">
        <f>IF(B24&lt;&gt;0,B24/$B$24,0)</f>
        <v>1</v>
      </c>
      <c r="E24" s="4">
        <f>IF(B24&lt;&gt;0,ROUND(((SQRT(POWER(C24,2)-(POWER((B24/$B$24),2)*POWER($C$24,2))))/$B$24),3),0)</f>
        <v>0</v>
      </c>
      <c r="F24" s="4">
        <f>IF(B24=0,0,POWER(C24,2)-(POWER((B24/$B$24),2)*POWER(C$24,2)))</f>
        <v>0</v>
      </c>
      <c r="G24" s="24" t="s">
        <v>16</v>
      </c>
      <c r="H24" s="1">
        <f t="shared" si="9"/>
        <v>1.8076960886044151E-2</v>
      </c>
      <c r="I24" s="10" t="str">
        <f t="shared" si="1"/>
        <v>High</v>
      </c>
      <c r="K24" s="76"/>
      <c r="L24" s="76"/>
      <c r="M24" s="79"/>
      <c r="N24" s="77"/>
      <c r="O24" s="77"/>
    </row>
    <row r="25" spans="1:15" ht="15" x14ac:dyDescent="0.25">
      <c r="A25" s="1" t="s">
        <v>149</v>
      </c>
      <c r="B25" s="8">
        <v>43363</v>
      </c>
      <c r="C25" s="30">
        <v>510</v>
      </c>
      <c r="D25" s="2">
        <f t="shared" ref="D25:D30" si="10">IF(B25&lt;&gt;0,B25/$B$24,0)</f>
        <v>0.47363822048430965</v>
      </c>
      <c r="E25" s="4" t="e">
        <f t="shared" ref="E25:E30" si="11">IF(B25&lt;&gt;0,ROUND(((SQRT(POWER(C25,2)-(POWER((B25/$B$24),2)*POWER($C$24,2))))/$B$24),3),0)</f>
        <v>#NUM!</v>
      </c>
      <c r="F25" s="4">
        <f t="shared" ref="F25:F30" si="12">IF(B25=0,0,POWER(C25,2)-(POWER((B25/$B$24),2)*POWER(C$24,2)))</f>
        <v>-354354.14426090324</v>
      </c>
      <c r="G25" s="24" t="str">
        <f t="shared" ref="G25:G94" si="13">IF(F25&lt;0,"W",IF(B25=0,"± 0.6%",IF((E25*100)&lt;0.01,"± 0.1%","± "&amp; TEXT((E25*100),"#,##0.0")&amp;"%")))</f>
        <v>W</v>
      </c>
      <c r="H25" s="1">
        <f t="shared" si="9"/>
        <v>1.1761178885224731E-2</v>
      </c>
      <c r="I25" s="10" t="str">
        <f t="shared" si="1"/>
        <v>High</v>
      </c>
      <c r="K25" s="76"/>
      <c r="L25" s="76"/>
      <c r="M25" s="76"/>
      <c r="N25" s="77"/>
      <c r="O25" s="77"/>
    </row>
    <row r="26" spans="1:15" ht="15" x14ac:dyDescent="0.25">
      <c r="A26" s="1" t="s">
        <v>150</v>
      </c>
      <c r="B26" s="8">
        <v>16682</v>
      </c>
      <c r="C26" s="30">
        <v>634</v>
      </c>
      <c r="D26" s="2">
        <f t="shared" si="10"/>
        <v>0.18221139667733444</v>
      </c>
      <c r="E26" s="4">
        <f t="shared" si="11"/>
        <v>6.0000000000000001E-3</v>
      </c>
      <c r="F26" s="4">
        <f t="shared" si="12"/>
        <v>311017.64993150462</v>
      </c>
      <c r="G26" s="24" t="str">
        <f t="shared" si="13"/>
        <v>± 0.6%</v>
      </c>
      <c r="H26" s="1">
        <f t="shared" si="9"/>
        <v>3.8005035367461935E-2</v>
      </c>
      <c r="I26" s="10" t="str">
        <f t="shared" si="1"/>
        <v>High</v>
      </c>
      <c r="K26" s="76"/>
      <c r="L26" s="76"/>
      <c r="M26" s="76"/>
      <c r="N26" s="77"/>
      <c r="O26" s="77"/>
    </row>
    <row r="27" spans="1:15" ht="15" x14ac:dyDescent="0.25">
      <c r="A27" s="1" t="s">
        <v>151</v>
      </c>
      <c r="B27" s="8">
        <v>18739</v>
      </c>
      <c r="C27" s="30">
        <v>943</v>
      </c>
      <c r="D27" s="2">
        <f t="shared" si="10"/>
        <v>0.20467925682391619</v>
      </c>
      <c r="E27" s="4">
        <f t="shared" si="11"/>
        <v>0.01</v>
      </c>
      <c r="F27" s="4">
        <f t="shared" si="12"/>
        <v>774501.38726148533</v>
      </c>
      <c r="G27" s="24" t="str">
        <f t="shared" si="13"/>
        <v>± 1.0%</v>
      </c>
      <c r="H27" s="1">
        <f t="shared" si="9"/>
        <v>5.0322856075564332E-2</v>
      </c>
      <c r="I27" s="10" t="str">
        <f t="shared" si="1"/>
        <v>High</v>
      </c>
      <c r="K27" s="76"/>
      <c r="L27" s="76"/>
      <c r="M27" s="76"/>
      <c r="N27" s="77"/>
      <c r="O27" s="77"/>
    </row>
    <row r="28" spans="1:15" ht="15" x14ac:dyDescent="0.25">
      <c r="A28" s="1" t="s">
        <v>152</v>
      </c>
      <c r="B28" s="8">
        <v>3186</v>
      </c>
      <c r="C28" s="30">
        <v>470</v>
      </c>
      <c r="D28" s="2">
        <f t="shared" si="10"/>
        <v>3.4799515035007042E-2</v>
      </c>
      <c r="E28" s="4">
        <f t="shared" si="11"/>
        <v>5.0000000000000001E-3</v>
      </c>
      <c r="F28" s="4">
        <f t="shared" si="12"/>
        <v>217583.02361521008</v>
      </c>
      <c r="G28" s="24" t="str">
        <f t="shared" si="13"/>
        <v>± 0.5%</v>
      </c>
      <c r="H28" s="1">
        <f t="shared" si="9"/>
        <v>0.14752040175768991</v>
      </c>
      <c r="I28" s="10" t="str">
        <f t="shared" si="1"/>
        <v>High</v>
      </c>
      <c r="K28" s="76"/>
      <c r="L28" s="76"/>
      <c r="M28" s="76"/>
      <c r="N28" s="77"/>
      <c r="O28" s="77"/>
    </row>
    <row r="29" spans="1:15" ht="15" x14ac:dyDescent="0.25">
      <c r="A29" s="1" t="s">
        <v>153</v>
      </c>
      <c r="B29" s="8">
        <v>9583</v>
      </c>
      <c r="C29" s="30">
        <v>975</v>
      </c>
      <c r="D29" s="2">
        <f t="shared" si="10"/>
        <v>0.10467161097943267</v>
      </c>
      <c r="E29" s="4">
        <f t="shared" si="11"/>
        <v>0.01</v>
      </c>
      <c r="F29" s="4">
        <f t="shared" si="12"/>
        <v>920615.8418051101</v>
      </c>
      <c r="G29" s="24" t="str">
        <f t="shared" si="13"/>
        <v>± 1.0%</v>
      </c>
      <c r="H29" s="1">
        <f t="shared" si="9"/>
        <v>0.10174266931023687</v>
      </c>
      <c r="I29" s="10" t="str">
        <f t="shared" si="1"/>
        <v>High</v>
      </c>
      <c r="K29" s="76"/>
      <c r="L29" s="76"/>
      <c r="M29" s="76"/>
      <c r="N29" s="77"/>
      <c r="O29" s="77"/>
    </row>
    <row r="30" spans="1:15" ht="15" x14ac:dyDescent="0.25">
      <c r="A30" s="1" t="s">
        <v>148</v>
      </c>
      <c r="B30" s="8">
        <v>3150</v>
      </c>
      <c r="C30" s="30">
        <v>389</v>
      </c>
      <c r="D30" s="2">
        <f t="shared" si="10"/>
        <v>3.4406300175854422E-2</v>
      </c>
      <c r="E30" s="4">
        <f t="shared" si="11"/>
        <v>4.0000000000000001E-3</v>
      </c>
      <c r="F30" s="4">
        <f t="shared" si="12"/>
        <v>148078.56003114715</v>
      </c>
      <c r="G30" s="24" t="str">
        <f t="shared" si="13"/>
        <v>± 0.4%</v>
      </c>
      <c r="H30" s="1">
        <f t="shared" si="9"/>
        <v>0.12349206349206349</v>
      </c>
      <c r="I30" s="10" t="str">
        <f t="shared" si="1"/>
        <v>High</v>
      </c>
      <c r="K30" s="76"/>
      <c r="L30" s="76"/>
      <c r="M30" s="76"/>
      <c r="N30" s="77"/>
      <c r="O30" s="77"/>
    </row>
    <row r="31" spans="1:15" ht="15" x14ac:dyDescent="0.25">
      <c r="A31" s="14" t="s">
        <v>100</v>
      </c>
      <c r="B31" s="19" t="s">
        <v>515</v>
      </c>
      <c r="C31" s="31" t="s">
        <v>515</v>
      </c>
      <c r="D31" s="20"/>
      <c r="E31" s="21"/>
      <c r="F31" s="21"/>
      <c r="G31" s="25"/>
      <c r="H31" s="18"/>
      <c r="I31" s="22"/>
      <c r="K31" s="79"/>
      <c r="L31" s="79"/>
      <c r="M31" s="76"/>
      <c r="N31" s="77"/>
      <c r="O31" s="77"/>
    </row>
    <row r="32" spans="1:15" ht="15" x14ac:dyDescent="0.25">
      <c r="A32" s="1" t="s">
        <v>154</v>
      </c>
      <c r="B32" s="8">
        <v>38563</v>
      </c>
      <c r="C32" s="30">
        <v>1058</v>
      </c>
      <c r="D32" s="2">
        <f>IF(B32&lt;&gt;0,B32/$B$32,0)</f>
        <v>1</v>
      </c>
      <c r="E32" s="4">
        <f>IF(B32&lt;&gt;0,ROUND(((SQRT(POWER(C32,2)-(POWER((B32/$B$32),2)*POWER($C$32,2))))/$B$32),3),0)</f>
        <v>0</v>
      </c>
      <c r="F32" s="4">
        <f>IF(B32=0,0,POWER(C32,2)-(POWER((B32/$B$32),2)*POWER(C$32,2)))</f>
        <v>0</v>
      </c>
      <c r="G32" s="24" t="s">
        <v>16</v>
      </c>
      <c r="H32" s="1">
        <f t="shared" si="9"/>
        <v>2.7435624821720302E-2</v>
      </c>
      <c r="I32" s="10" t="str">
        <f t="shared" si="1"/>
        <v>High</v>
      </c>
      <c r="K32" s="76"/>
      <c r="L32" s="76"/>
      <c r="M32" s="76"/>
      <c r="N32" s="77"/>
      <c r="O32" s="77"/>
    </row>
    <row r="33" spans="1:15" ht="15" x14ac:dyDescent="0.25">
      <c r="A33" s="1" t="s">
        <v>156</v>
      </c>
      <c r="B33" s="8">
        <v>15666</v>
      </c>
      <c r="C33" s="30">
        <v>986</v>
      </c>
      <c r="D33" s="2">
        <f t="shared" ref="D33:D37" si="14">IF(B33&lt;&gt;0,B33/$B$32,0)</f>
        <v>0.40624432746414957</v>
      </c>
      <c r="E33" s="4">
        <f t="shared" ref="E33:E37" si="15">IF(B33&lt;&gt;0,ROUND(((SQRT(POWER(C33,2)-(POWER((B33/$B$32),2)*POWER($C$32,2))))/$B$32),3),0)</f>
        <v>2.3E-2</v>
      </c>
      <c r="F33" s="4">
        <f t="shared" ref="F33:F37" si="16">IF(B33=0,0,POWER(C33,2)-(POWER((B33/$B$32),2)*POWER(C$32,2)))</f>
        <v>787462.37388407253</v>
      </c>
      <c r="G33" s="24" t="str">
        <f t="shared" si="13"/>
        <v>± 2.3%</v>
      </c>
      <c r="H33" s="1">
        <f t="shared" si="9"/>
        <v>6.2938848461636665E-2</v>
      </c>
      <c r="I33" s="10" t="str">
        <f t="shared" si="1"/>
        <v>High</v>
      </c>
      <c r="K33" s="76"/>
      <c r="L33" s="76"/>
      <c r="M33" s="79"/>
      <c r="N33" s="77"/>
      <c r="O33" s="77"/>
    </row>
    <row r="34" spans="1:15" ht="15" x14ac:dyDescent="0.25">
      <c r="A34" s="1" t="s">
        <v>157</v>
      </c>
      <c r="B34" s="8">
        <v>17823</v>
      </c>
      <c r="C34" s="30">
        <v>656</v>
      </c>
      <c r="D34" s="2">
        <f t="shared" si="14"/>
        <v>0.46217877239841298</v>
      </c>
      <c r="E34" s="4">
        <f t="shared" si="15"/>
        <v>1.0999999999999999E-2</v>
      </c>
      <c r="F34" s="4">
        <f t="shared" si="16"/>
        <v>191229.5316880405</v>
      </c>
      <c r="G34" s="24" t="str">
        <f t="shared" si="13"/>
        <v>± 1.1%</v>
      </c>
      <c r="H34" s="1">
        <f t="shared" si="9"/>
        <v>3.6806373786680134E-2</v>
      </c>
      <c r="I34" s="10" t="str">
        <f t="shared" si="1"/>
        <v>High</v>
      </c>
      <c r="K34" s="76"/>
      <c r="L34" s="76"/>
      <c r="M34" s="76"/>
      <c r="N34" s="77"/>
      <c r="O34" s="77"/>
    </row>
    <row r="35" spans="1:15" ht="15" x14ac:dyDescent="0.25">
      <c r="A35" s="1" t="s">
        <v>158</v>
      </c>
      <c r="B35" s="8">
        <v>611</v>
      </c>
      <c r="C35" s="30">
        <v>202</v>
      </c>
      <c r="D35" s="2">
        <f t="shared" si="14"/>
        <v>1.584420299250577E-2</v>
      </c>
      <c r="E35" s="4">
        <f t="shared" si="15"/>
        <v>5.0000000000000001E-3</v>
      </c>
      <c r="F35" s="4">
        <f t="shared" si="16"/>
        <v>40522.99623997289</v>
      </c>
      <c r="G35" s="24" t="str">
        <f t="shared" si="13"/>
        <v>± 0.5%</v>
      </c>
      <c r="H35" s="1">
        <f t="shared" si="9"/>
        <v>0.33060556464811786</v>
      </c>
      <c r="I35" s="10" t="str">
        <f t="shared" si="1"/>
        <v>Moderate</v>
      </c>
      <c r="K35" s="76"/>
      <c r="L35" s="76"/>
      <c r="M35" s="76"/>
      <c r="N35" s="77"/>
      <c r="O35" s="77"/>
    </row>
    <row r="36" spans="1:15" ht="15" x14ac:dyDescent="0.25">
      <c r="A36" s="1" t="s">
        <v>159</v>
      </c>
      <c r="B36" s="8">
        <v>825</v>
      </c>
      <c r="C36" s="30">
        <v>187</v>
      </c>
      <c r="D36" s="2">
        <f t="shared" si="14"/>
        <v>2.1393563778751654E-2</v>
      </c>
      <c r="E36" s="4">
        <f t="shared" si="15"/>
        <v>5.0000000000000001E-3</v>
      </c>
      <c r="F36" s="4">
        <f t="shared" si="16"/>
        <v>34456.68436769308</v>
      </c>
      <c r="G36" s="24" t="str">
        <f t="shared" si="13"/>
        <v>± 0.5%</v>
      </c>
      <c r="H36" s="1">
        <f t="shared" si="9"/>
        <v>0.22666666666666666</v>
      </c>
      <c r="I36" s="10" t="str">
        <f t="shared" si="1"/>
        <v>Moderate</v>
      </c>
      <c r="K36" s="76"/>
      <c r="L36" s="76"/>
      <c r="M36" s="76"/>
      <c r="N36" s="77"/>
      <c r="O36" s="77"/>
    </row>
    <row r="37" spans="1:15" ht="15" x14ac:dyDescent="0.25">
      <c r="A37" s="1" t="s">
        <v>160</v>
      </c>
      <c r="B37" s="8">
        <v>3638</v>
      </c>
      <c r="C37" s="30">
        <v>408</v>
      </c>
      <c r="D37" s="2">
        <f t="shared" si="14"/>
        <v>9.4339133366180022E-2</v>
      </c>
      <c r="E37" s="4">
        <f t="shared" si="15"/>
        <v>0.01</v>
      </c>
      <c r="F37" s="4">
        <f t="shared" si="16"/>
        <v>156501.80358424986</v>
      </c>
      <c r="G37" s="24" t="str">
        <f t="shared" si="13"/>
        <v>± 1.0%</v>
      </c>
      <c r="H37" s="1">
        <f t="shared" si="9"/>
        <v>0.11214953271028037</v>
      </c>
      <c r="I37" s="10" t="str">
        <f t="shared" si="1"/>
        <v>High</v>
      </c>
      <c r="K37" s="76"/>
      <c r="L37" s="76"/>
      <c r="M37" s="76"/>
      <c r="N37" s="77"/>
      <c r="O37" s="77"/>
    </row>
    <row r="38" spans="1:15" ht="15" x14ac:dyDescent="0.25">
      <c r="A38" s="1" t="s">
        <v>155</v>
      </c>
      <c r="B38" s="8">
        <v>41457</v>
      </c>
      <c r="C38" s="30">
        <v>989</v>
      </c>
      <c r="D38" s="2">
        <f>IF(B38&lt;&gt;0,B38/$B$38,0)</f>
        <v>1</v>
      </c>
      <c r="E38" s="4">
        <f>IF(B38&lt;&gt;0,ROUND(((SQRT(POWER(C38,2)-(POWER((B38/$B$38),2)*POWER($C$38,2))))/$B$38),3),0)</f>
        <v>0</v>
      </c>
      <c r="F38" s="4">
        <f>IF(B38=0,0,POWER(C38,2)-(POWER((B38/$B$38),2)*POWER(C$38,2)))</f>
        <v>0</v>
      </c>
      <c r="G38" s="24" t="s">
        <v>16</v>
      </c>
      <c r="H38" s="1">
        <f t="shared" si="9"/>
        <v>2.385604361145283E-2</v>
      </c>
      <c r="I38" s="10" t="str">
        <f t="shared" si="1"/>
        <v>High</v>
      </c>
      <c r="K38" s="76"/>
      <c r="L38" s="76"/>
      <c r="M38" s="76"/>
      <c r="N38" s="77"/>
      <c r="O38" s="77"/>
    </row>
    <row r="39" spans="1:15" ht="15" x14ac:dyDescent="0.25">
      <c r="A39" s="1" t="s">
        <v>156</v>
      </c>
      <c r="B39" s="8">
        <v>14041</v>
      </c>
      <c r="C39" s="30">
        <v>823</v>
      </c>
      <c r="D39" s="2">
        <f t="shared" ref="D39:D43" si="17">IF(B39&lt;&gt;0,B39/$B$38,0)</f>
        <v>0.33868827942205176</v>
      </c>
      <c r="E39" s="4">
        <f t="shared" ref="E39:E43" si="18">IF(B39&lt;&gt;0,ROUND(((SQRT(POWER(C39,2)-(POWER((B39/$B$38),2)*POWER($C$38,2))))/$B$38),3),0)</f>
        <v>1.7999999999999999E-2</v>
      </c>
      <c r="F39" s="4">
        <f t="shared" ref="F39:F43" si="19">IF(B39=0,0,POWER(C39,2)-(POWER((B39/$B$38),2)*POWER(C$38,2)))</f>
        <v>565128.98401589855</v>
      </c>
      <c r="G39" s="24" t="str">
        <f t="shared" si="13"/>
        <v>± 1.8%</v>
      </c>
      <c r="H39" s="1">
        <f t="shared" si="9"/>
        <v>5.8614058827718821E-2</v>
      </c>
      <c r="I39" s="10" t="str">
        <f t="shared" si="1"/>
        <v>High</v>
      </c>
      <c r="K39" s="76"/>
      <c r="L39" s="76"/>
      <c r="M39" s="76"/>
      <c r="N39" s="77"/>
      <c r="O39" s="77"/>
    </row>
    <row r="40" spans="1:15" ht="15" x14ac:dyDescent="0.25">
      <c r="A40" s="1" t="s">
        <v>157</v>
      </c>
      <c r="B40" s="8">
        <v>17624</v>
      </c>
      <c r="C40" s="30">
        <v>658</v>
      </c>
      <c r="D40" s="2">
        <f t="shared" si="17"/>
        <v>0.42511517958366501</v>
      </c>
      <c r="E40" s="4">
        <f t="shared" si="18"/>
        <v>1.2E-2</v>
      </c>
      <c r="F40" s="4">
        <f t="shared" si="19"/>
        <v>256195.12076479677</v>
      </c>
      <c r="G40" s="24" t="str">
        <f t="shared" si="13"/>
        <v>± 1.2%</v>
      </c>
      <c r="H40" s="1">
        <f t="shared" si="9"/>
        <v>3.7335451656831595E-2</v>
      </c>
      <c r="I40" s="10" t="str">
        <f t="shared" si="1"/>
        <v>High</v>
      </c>
      <c r="K40" s="76"/>
      <c r="L40" s="76"/>
      <c r="M40" s="79"/>
      <c r="N40" s="77"/>
      <c r="O40" s="77"/>
    </row>
    <row r="41" spans="1:15" ht="15" x14ac:dyDescent="0.25">
      <c r="A41" s="1" t="s">
        <v>158</v>
      </c>
      <c r="B41" s="8">
        <v>599</v>
      </c>
      <c r="C41" s="30">
        <v>196</v>
      </c>
      <c r="D41" s="2">
        <f t="shared" si="17"/>
        <v>1.444870588802856E-2</v>
      </c>
      <c r="E41" s="4">
        <f t="shared" si="18"/>
        <v>5.0000000000000001E-3</v>
      </c>
      <c r="F41" s="4">
        <f t="shared" si="19"/>
        <v>38211.802469824375</v>
      </c>
      <c r="G41" s="24" t="str">
        <f t="shared" si="13"/>
        <v>± 0.5%</v>
      </c>
      <c r="H41" s="1">
        <f t="shared" si="9"/>
        <v>0.32721202003338901</v>
      </c>
      <c r="I41" s="10" t="str">
        <f t="shared" si="1"/>
        <v>Moderate</v>
      </c>
      <c r="K41" s="76"/>
      <c r="L41" s="76"/>
      <c r="M41" s="76"/>
      <c r="N41" s="77"/>
      <c r="O41" s="77"/>
    </row>
    <row r="42" spans="1:15" ht="15" x14ac:dyDescent="0.25">
      <c r="A42" s="1" t="s">
        <v>159</v>
      </c>
      <c r="B42" s="8">
        <v>3610</v>
      </c>
      <c r="C42" s="30">
        <v>407</v>
      </c>
      <c r="D42" s="2">
        <f t="shared" si="17"/>
        <v>8.7078177388619532E-2</v>
      </c>
      <c r="E42" s="4">
        <f t="shared" si="18"/>
        <v>0.01</v>
      </c>
      <c r="F42" s="4">
        <f t="shared" si="19"/>
        <v>158232.29092449098</v>
      </c>
      <c r="G42" s="24" t="str">
        <f t="shared" si="13"/>
        <v>± 1.0%</v>
      </c>
      <c r="H42" s="1">
        <f t="shared" si="9"/>
        <v>0.11274238227146814</v>
      </c>
      <c r="I42" s="10" t="str">
        <f t="shared" si="1"/>
        <v>High</v>
      </c>
      <c r="K42" s="76"/>
      <c r="L42" s="76"/>
      <c r="M42" s="76"/>
      <c r="N42" s="77"/>
      <c r="O42" s="77"/>
    </row>
    <row r="43" spans="1:15" ht="15" x14ac:dyDescent="0.25">
      <c r="A43" s="1" t="s">
        <v>160</v>
      </c>
      <c r="B43" s="8">
        <v>5583</v>
      </c>
      <c r="C43" s="30">
        <v>525</v>
      </c>
      <c r="D43" s="2">
        <f t="shared" si="17"/>
        <v>0.13466965771763514</v>
      </c>
      <c r="E43" s="4">
        <f t="shared" si="18"/>
        <v>1.2E-2</v>
      </c>
      <c r="F43" s="4">
        <f t="shared" si="19"/>
        <v>257885.87901190837</v>
      </c>
      <c r="G43" s="24" t="str">
        <f t="shared" si="13"/>
        <v>± 1.2%</v>
      </c>
      <c r="H43" s="1">
        <f t="shared" si="9"/>
        <v>9.4035464803868887E-2</v>
      </c>
      <c r="I43" s="10" t="str">
        <f t="shared" si="1"/>
        <v>High</v>
      </c>
      <c r="K43" s="76"/>
      <c r="L43" s="76"/>
      <c r="M43" s="76"/>
      <c r="N43" s="77"/>
      <c r="O43" s="77"/>
    </row>
    <row r="44" spans="1:15" ht="15" x14ac:dyDescent="0.25">
      <c r="A44" s="14" t="s">
        <v>101</v>
      </c>
      <c r="B44" s="19" t="s">
        <v>515</v>
      </c>
      <c r="C44" s="31" t="s">
        <v>515</v>
      </c>
      <c r="D44" s="20"/>
      <c r="E44" s="21"/>
      <c r="F44" s="21"/>
      <c r="G44" s="25"/>
      <c r="H44" s="18"/>
      <c r="I44" s="22"/>
      <c r="K44" s="79"/>
      <c r="L44" s="79"/>
      <c r="M44" s="76"/>
      <c r="N44" s="77"/>
      <c r="O44" s="77"/>
    </row>
    <row r="45" spans="1:15" ht="24.75" x14ac:dyDescent="0.25">
      <c r="A45" s="26" t="s">
        <v>161</v>
      </c>
      <c r="B45" s="8">
        <v>1044</v>
      </c>
      <c r="C45" s="30">
        <v>241</v>
      </c>
      <c r="D45" s="2">
        <f>IF(B45&lt;&gt;0,B45/$B$45,0)</f>
        <v>1</v>
      </c>
      <c r="E45" s="4">
        <f>IF(B45&lt;&gt;0,ROUND(((SQRT(POWER(C45,2)-(POWER((B45/$B$45),2)*POWER($C$45,2))))/$B$45),3),0)</f>
        <v>0</v>
      </c>
      <c r="F45" s="4">
        <f>IF(B45=0,0,POWER(C45,2)-(POWER((B45/$B$45),2)*POWER(C$45,2)))</f>
        <v>0</v>
      </c>
      <c r="G45" s="24" t="s">
        <v>16</v>
      </c>
      <c r="H45" s="1">
        <f t="shared" si="9"/>
        <v>0.23084291187739464</v>
      </c>
      <c r="I45" s="10" t="str">
        <f t="shared" si="1"/>
        <v>Moderate</v>
      </c>
      <c r="K45" s="76"/>
      <c r="L45" s="76"/>
      <c r="M45" s="76"/>
      <c r="N45" s="77"/>
      <c r="O45" s="77"/>
    </row>
    <row r="46" spans="1:15" ht="24.75" x14ac:dyDescent="0.25">
      <c r="A46" s="26" t="s">
        <v>162</v>
      </c>
      <c r="B46" s="8">
        <v>223</v>
      </c>
      <c r="C46" s="30">
        <v>152</v>
      </c>
      <c r="D46" s="2">
        <f>IF(B46&lt;&gt;0,B46/$B$45,0)</f>
        <v>0.21360153256704981</v>
      </c>
      <c r="E46" s="4">
        <f>IF(B46&lt;&gt;0,ROUND(((SQRT(POWER(C46,2)-(POWER((B46/$B$45),2)*POWER($C$45,2))))/$B$45),3),0)</f>
        <v>0.13700000000000001</v>
      </c>
      <c r="F46" s="4">
        <f>IF(B46=0,0,POWER(C46,2)-(POWER((B46/$B$45),2)*POWER(C$45,2)))</f>
        <v>20454.018671738522</v>
      </c>
      <c r="G46" s="24" t="str">
        <f t="shared" si="13"/>
        <v>± 13.7%</v>
      </c>
      <c r="H46" s="1">
        <f t="shared" si="9"/>
        <v>0.68161434977578472</v>
      </c>
      <c r="I46" s="10" t="str">
        <f t="shared" si="1"/>
        <v>Low</v>
      </c>
      <c r="K46" s="76"/>
      <c r="L46" s="76"/>
      <c r="M46" s="76"/>
      <c r="N46" s="77"/>
      <c r="O46" s="77"/>
    </row>
    <row r="47" spans="1:15" ht="15" x14ac:dyDescent="0.25">
      <c r="A47" s="1" t="s">
        <v>163</v>
      </c>
      <c r="B47" s="8">
        <v>16</v>
      </c>
      <c r="C47" s="30">
        <v>297</v>
      </c>
      <c r="D47" s="23" t="s">
        <v>16</v>
      </c>
      <c r="E47" s="4">
        <f t="shared" si="7"/>
        <v>7.0000000000000001E-3</v>
      </c>
      <c r="F47" s="4">
        <f t="shared" si="8"/>
        <v>88208.96458871584</v>
      </c>
      <c r="G47" s="24" t="s">
        <v>16</v>
      </c>
      <c r="H47" s="1">
        <f t="shared" si="9"/>
        <v>18.5625</v>
      </c>
      <c r="I47" s="10" t="str">
        <f t="shared" si="1"/>
        <v>Low</v>
      </c>
      <c r="K47" s="76"/>
      <c r="L47" s="76"/>
      <c r="M47" s="76"/>
      <c r="N47" s="77"/>
      <c r="O47" s="77"/>
    </row>
    <row r="48" spans="1:15" ht="15" x14ac:dyDescent="0.25">
      <c r="A48" s="1" t="s">
        <v>164</v>
      </c>
      <c r="B48" s="8">
        <v>72</v>
      </c>
      <c r="C48" s="30">
        <v>202</v>
      </c>
      <c r="D48" s="23" t="s">
        <v>16</v>
      </c>
      <c r="E48" s="4">
        <f t="shared" si="7"/>
        <v>5.0000000000000001E-3</v>
      </c>
      <c r="F48" s="4">
        <f t="shared" si="8"/>
        <v>40803.282921495658</v>
      </c>
      <c r="G48" s="24" t="s">
        <v>16</v>
      </c>
      <c r="H48" s="1">
        <f t="shared" si="9"/>
        <v>2.8055555555555554</v>
      </c>
      <c r="I48" s="10" t="str">
        <f t="shared" si="1"/>
        <v>Low</v>
      </c>
      <c r="K48" s="76"/>
      <c r="L48" s="76"/>
      <c r="M48" s="76"/>
      <c r="N48" s="77"/>
      <c r="O48" s="77"/>
    </row>
    <row r="49" spans="1:15" ht="15" x14ac:dyDescent="0.25">
      <c r="A49" s="1" t="s">
        <v>165</v>
      </c>
      <c r="B49" s="8">
        <v>5</v>
      </c>
      <c r="C49" s="30">
        <v>1622</v>
      </c>
      <c r="D49" s="23" t="s">
        <v>16</v>
      </c>
      <c r="E49" s="4">
        <f t="shared" si="7"/>
        <v>3.6999999999999998E-2</v>
      </c>
      <c r="F49" s="4">
        <f t="shared" si="8"/>
        <v>2630883.9965418666</v>
      </c>
      <c r="G49" s="24" t="s">
        <v>16</v>
      </c>
      <c r="H49" s="1">
        <f t="shared" si="9"/>
        <v>324.39999999999998</v>
      </c>
      <c r="I49" s="10" t="str">
        <f t="shared" si="1"/>
        <v>Low</v>
      </c>
      <c r="K49" s="76"/>
      <c r="L49" s="76"/>
      <c r="M49" s="76"/>
      <c r="N49" s="77"/>
      <c r="O49" s="77"/>
    </row>
    <row r="50" spans="1:15" ht="15" x14ac:dyDescent="0.25">
      <c r="A50" s="1" t="s">
        <v>166</v>
      </c>
      <c r="B50" s="8">
        <v>59</v>
      </c>
      <c r="C50" s="30">
        <v>515</v>
      </c>
      <c r="D50" s="23" t="s">
        <v>16</v>
      </c>
      <c r="E50" s="4">
        <f t="shared" si="7"/>
        <v>1.2E-2</v>
      </c>
      <c r="F50" s="4">
        <f t="shared" si="8"/>
        <v>265224.51848953054</v>
      </c>
      <c r="G50" s="24" t="s">
        <v>16</v>
      </c>
      <c r="H50" s="1">
        <f t="shared" si="9"/>
        <v>8.7288135593220346</v>
      </c>
      <c r="I50" s="10" t="str">
        <f t="shared" si="1"/>
        <v>Low</v>
      </c>
      <c r="K50" s="76"/>
      <c r="L50" s="76"/>
      <c r="M50" s="76"/>
      <c r="N50" s="77"/>
      <c r="O50" s="77"/>
    </row>
    <row r="51" spans="1:15" ht="15" x14ac:dyDescent="0.25">
      <c r="A51" s="1" t="s">
        <v>167</v>
      </c>
      <c r="B51" s="8">
        <v>30</v>
      </c>
      <c r="C51" s="30">
        <v>321</v>
      </c>
      <c r="D51" s="23" t="s">
        <v>16</v>
      </c>
      <c r="E51" s="4">
        <f t="shared" si="7"/>
        <v>7.0000000000000001E-3</v>
      </c>
      <c r="F51" s="4">
        <f t="shared" si="8"/>
        <v>103040.87550720411</v>
      </c>
      <c r="G51" s="24" t="s">
        <v>16</v>
      </c>
      <c r="H51" s="1">
        <f t="shared" si="9"/>
        <v>10.7</v>
      </c>
      <c r="I51" s="10" t="str">
        <f t="shared" si="1"/>
        <v>Low</v>
      </c>
      <c r="K51" s="76"/>
      <c r="L51" s="76"/>
      <c r="M51" s="76"/>
      <c r="N51" s="77"/>
      <c r="O51" s="77"/>
    </row>
    <row r="52" spans="1:15" ht="15" x14ac:dyDescent="0.25">
      <c r="A52" s="14" t="s">
        <v>102</v>
      </c>
      <c r="B52" s="19" t="s">
        <v>515</v>
      </c>
      <c r="C52" s="31" t="s">
        <v>515</v>
      </c>
      <c r="D52" s="20"/>
      <c r="E52" s="21"/>
      <c r="F52" s="21"/>
      <c r="G52" s="25"/>
      <c r="H52" s="18"/>
      <c r="I52" s="22"/>
      <c r="K52" s="79"/>
      <c r="L52" s="79"/>
      <c r="M52" s="76"/>
      <c r="N52" s="77"/>
      <c r="O52" s="77"/>
    </row>
    <row r="53" spans="1:15" ht="24.75" x14ac:dyDescent="0.25">
      <c r="A53" s="26" t="s">
        <v>168</v>
      </c>
      <c r="B53" s="8">
        <v>844</v>
      </c>
      <c r="C53" s="30">
        <v>219</v>
      </c>
      <c r="D53" s="2">
        <f>IF(B53&lt;&gt;0,B53/$B$53,0)</f>
        <v>1</v>
      </c>
      <c r="E53" s="4">
        <f>IF(B53&lt;&gt;0,ROUND(((SQRT(POWER(C53,2)-(POWER((B53/$B$53),2)*POWER($C$53,2))))/$B$53),3),0)</f>
        <v>0</v>
      </c>
      <c r="F53" s="4">
        <f>IF(B53=0,0,POWER(C53,2)-(POWER((B53/$B$53),2)*POWER(C$53,2)))</f>
        <v>0</v>
      </c>
      <c r="G53" s="24" t="s">
        <v>16</v>
      </c>
      <c r="H53" s="1">
        <f t="shared" si="9"/>
        <v>0.25947867298578198</v>
      </c>
      <c r="I53" s="10" t="str">
        <f t="shared" si="1"/>
        <v>Moderate</v>
      </c>
      <c r="K53" s="76"/>
      <c r="L53" s="76"/>
      <c r="M53" s="76"/>
      <c r="N53" s="77"/>
      <c r="O53" s="77"/>
    </row>
    <row r="54" spans="1:15" ht="15" x14ac:dyDescent="0.25">
      <c r="A54" s="1" t="s">
        <v>169</v>
      </c>
      <c r="B54" s="8">
        <v>183</v>
      </c>
      <c r="C54" s="30">
        <v>103</v>
      </c>
      <c r="D54" s="2">
        <f t="shared" ref="D54:D58" si="20">IF(B54&lt;&gt;0,B54/$B$53,0)</f>
        <v>0.21682464454976302</v>
      </c>
      <c r="E54" s="4">
        <f t="shared" ref="E54:E58" si="21">IF(B54&lt;&gt;0,ROUND(((SQRT(POWER(C54,2)-(POWER((B54/$B$53),2)*POWER($C$53,2))))/$B$53),3),0)</f>
        <v>0.108</v>
      </c>
      <c r="F54" s="4">
        <f t="shared" ref="F54:F58" si="22">IF(B54=0,0,POWER(C54,2)-(POWER((B54/$B$53),2)*POWER(C$53,2)))</f>
        <v>8354.2130328945896</v>
      </c>
      <c r="G54" s="24" t="str">
        <f t="shared" si="13"/>
        <v>± 10.8%</v>
      </c>
      <c r="H54" s="1">
        <f t="shared" si="9"/>
        <v>0.56284153005464477</v>
      </c>
      <c r="I54" s="10" t="str">
        <f t="shared" si="1"/>
        <v>Moderate</v>
      </c>
      <c r="K54" s="76"/>
      <c r="L54" s="76"/>
      <c r="M54" s="76"/>
      <c r="N54" s="77"/>
      <c r="O54" s="77"/>
    </row>
    <row r="55" spans="1:15" ht="15" x14ac:dyDescent="0.25">
      <c r="A55" s="1" t="s">
        <v>170</v>
      </c>
      <c r="B55" s="8">
        <v>41</v>
      </c>
      <c r="C55" s="30">
        <v>86</v>
      </c>
      <c r="D55" s="2">
        <f t="shared" si="20"/>
        <v>4.8578199052132703E-2</v>
      </c>
      <c r="E55" s="4">
        <f t="shared" si="21"/>
        <v>0.10100000000000001</v>
      </c>
      <c r="F55" s="4">
        <f t="shared" si="22"/>
        <v>7282.819645504369</v>
      </c>
      <c r="G55" s="24" t="str">
        <f t="shared" si="13"/>
        <v>± 10.1%</v>
      </c>
      <c r="H55" s="1">
        <f t="shared" si="9"/>
        <v>2.0975609756097562</v>
      </c>
      <c r="I55" s="10" t="str">
        <f t="shared" si="1"/>
        <v>Low</v>
      </c>
      <c r="K55" s="76"/>
      <c r="L55" s="76"/>
      <c r="M55" s="79"/>
      <c r="N55" s="77"/>
      <c r="O55" s="77"/>
    </row>
    <row r="56" spans="1:15" ht="15" x14ac:dyDescent="0.25">
      <c r="A56" s="1" t="s">
        <v>171</v>
      </c>
      <c r="B56" s="8">
        <v>49</v>
      </c>
      <c r="C56" s="30">
        <v>70</v>
      </c>
      <c r="D56" s="2">
        <f t="shared" si="20"/>
        <v>5.8056872037914695E-2</v>
      </c>
      <c r="E56" s="4">
        <f t="shared" si="21"/>
        <v>8.2000000000000003E-2</v>
      </c>
      <c r="F56" s="4">
        <f t="shared" si="22"/>
        <v>4738.3426346555561</v>
      </c>
      <c r="G56" s="24" t="str">
        <f t="shared" si="13"/>
        <v>± 8.2%</v>
      </c>
      <c r="H56" s="1">
        <f t="shared" si="9"/>
        <v>1.4285714285714286</v>
      </c>
      <c r="I56" s="10" t="str">
        <f t="shared" si="1"/>
        <v>Low</v>
      </c>
      <c r="K56" s="76"/>
      <c r="L56" s="76"/>
      <c r="M56" s="76"/>
      <c r="N56" s="77"/>
      <c r="O56" s="77"/>
    </row>
    <row r="57" spans="1:15" ht="15" x14ac:dyDescent="0.25">
      <c r="A57" s="1" t="s">
        <v>172</v>
      </c>
      <c r="B57" s="8">
        <v>55</v>
      </c>
      <c r="C57" s="30">
        <v>74</v>
      </c>
      <c r="D57" s="2">
        <f t="shared" si="20"/>
        <v>6.5165876777251192E-2</v>
      </c>
      <c r="E57" s="4">
        <f t="shared" si="21"/>
        <v>8.5999999999999993E-2</v>
      </c>
      <c r="F57" s="4">
        <f t="shared" si="22"/>
        <v>5272.329225253251</v>
      </c>
      <c r="G57" s="24" t="str">
        <f t="shared" si="13"/>
        <v>± 8.6%</v>
      </c>
      <c r="H57" s="1">
        <f t="shared" si="9"/>
        <v>1.3454545454545455</v>
      </c>
      <c r="I57" s="10" t="str">
        <f t="shared" si="1"/>
        <v>Low</v>
      </c>
      <c r="K57" s="76"/>
      <c r="L57" s="76"/>
      <c r="M57" s="76"/>
      <c r="N57" s="77"/>
      <c r="O57" s="77"/>
    </row>
    <row r="58" spans="1:15" ht="15" x14ac:dyDescent="0.25">
      <c r="A58" s="1" t="s">
        <v>173</v>
      </c>
      <c r="B58" s="8">
        <v>38</v>
      </c>
      <c r="C58" s="30">
        <v>72</v>
      </c>
      <c r="D58" s="2">
        <f t="shared" si="20"/>
        <v>4.5023696682464455E-2</v>
      </c>
      <c r="E58" s="4">
        <f t="shared" si="21"/>
        <v>8.5000000000000006E-2</v>
      </c>
      <c r="F58" s="4">
        <f t="shared" si="22"/>
        <v>5086.7766615754363</v>
      </c>
      <c r="G58" s="24" t="str">
        <f t="shared" si="13"/>
        <v>± 8.5%</v>
      </c>
      <c r="H58" s="1">
        <f t="shared" si="9"/>
        <v>1.8947368421052631</v>
      </c>
      <c r="I58" s="10" t="str">
        <f t="shared" si="1"/>
        <v>Low</v>
      </c>
      <c r="K58" s="76"/>
      <c r="L58" s="76"/>
      <c r="M58" s="76"/>
      <c r="N58" s="77"/>
      <c r="O58" s="77"/>
    </row>
    <row r="59" spans="1:15" ht="24.75" x14ac:dyDescent="0.25">
      <c r="A59" s="26" t="s">
        <v>174</v>
      </c>
      <c r="B59" s="8">
        <v>183</v>
      </c>
      <c r="C59" s="30">
        <v>103</v>
      </c>
      <c r="D59" s="2">
        <f>IF(B59&lt;&gt;0,B59/$B$59,0)</f>
        <v>1</v>
      </c>
      <c r="E59" s="4">
        <f>IF(B59&lt;&gt;0,ROUND(((SQRT(POWER(C59,2)-(POWER((B59/$B$59),2)*POWER($C$59,2))))/$B$59),3),0)</f>
        <v>0</v>
      </c>
      <c r="F59" s="4">
        <f>IF(B59=0,0,POWER(C59,2)-(POWER((B59/$B$59),2)*POWER(C$59,2)))</f>
        <v>0</v>
      </c>
      <c r="G59" s="24" t="s">
        <v>16</v>
      </c>
      <c r="H59" s="1">
        <f t="shared" ref="H59" si="23">IF(B59&lt;&gt;0,C59/B59,0)</f>
        <v>0.56284153005464477</v>
      </c>
      <c r="I59" s="10" t="str">
        <f t="shared" si="1"/>
        <v>Moderate</v>
      </c>
      <c r="K59" s="76"/>
      <c r="L59" s="76"/>
      <c r="M59" s="76"/>
      <c r="N59" s="77"/>
      <c r="O59" s="77"/>
    </row>
    <row r="60" spans="1:15" ht="15" x14ac:dyDescent="0.25">
      <c r="A60" s="1" t="s">
        <v>175</v>
      </c>
      <c r="B60" s="8">
        <v>123</v>
      </c>
      <c r="C60" s="30">
        <v>80</v>
      </c>
      <c r="D60" s="2">
        <f t="shared" ref="D60:D61" si="24">IF(B60&lt;&gt;0,B60/$B$59,0)</f>
        <v>0.67213114754098358</v>
      </c>
      <c r="E60" s="4">
        <f t="shared" ref="E60:E61" si="25">IF(B60&lt;&gt;0,ROUND(((SQRT(POWER(C60,2)-(POWER((B60/$B$59),2)*POWER($C$59,2))))/$B$59),3),0)</f>
        <v>0.219</v>
      </c>
      <c r="F60" s="4">
        <f t="shared" ref="F60:F61" si="26">IF(B60=0,0,POWER(C60,2)-(POWER((B60/$B$59),2)*POWER(C$59,2)))</f>
        <v>1607.2751948400974</v>
      </c>
      <c r="G60" s="24" t="str">
        <f t="shared" si="13"/>
        <v>± 21.9%</v>
      </c>
      <c r="H60" s="1">
        <f t="shared" si="9"/>
        <v>0.65040650406504064</v>
      </c>
      <c r="I60" s="10" t="str">
        <f t="shared" si="1"/>
        <v>Moderate</v>
      </c>
      <c r="K60" s="76"/>
      <c r="L60" s="76"/>
      <c r="M60" s="76"/>
      <c r="N60" s="77"/>
      <c r="O60" s="77"/>
    </row>
    <row r="61" spans="1:15" ht="15" x14ac:dyDescent="0.25">
      <c r="A61" s="1" t="s">
        <v>176</v>
      </c>
      <c r="B61" s="8">
        <v>111</v>
      </c>
      <c r="C61" s="30">
        <v>93</v>
      </c>
      <c r="D61" s="2">
        <f t="shared" si="24"/>
        <v>0.60655737704918034</v>
      </c>
      <c r="E61" s="4">
        <f t="shared" si="25"/>
        <v>0.376</v>
      </c>
      <c r="F61" s="4">
        <f t="shared" si="26"/>
        <v>4745.823165815641</v>
      </c>
      <c r="G61" s="24" t="str">
        <f t="shared" si="13"/>
        <v>± 37.6%</v>
      </c>
      <c r="H61" s="1">
        <f t="shared" si="9"/>
        <v>0.83783783783783783</v>
      </c>
      <c r="I61" s="10" t="str">
        <f t="shared" si="1"/>
        <v>Low</v>
      </c>
      <c r="K61" s="76"/>
      <c r="L61" s="79"/>
      <c r="M61" s="79"/>
      <c r="N61" s="77"/>
      <c r="O61" s="77"/>
    </row>
    <row r="62" spans="1:15" ht="15" x14ac:dyDescent="0.25">
      <c r="A62" s="14" t="s">
        <v>103</v>
      </c>
      <c r="B62" s="19" t="s">
        <v>515</v>
      </c>
      <c r="C62" s="31" t="s">
        <v>515</v>
      </c>
      <c r="D62" s="20"/>
      <c r="E62" s="21"/>
      <c r="F62" s="21"/>
      <c r="G62" s="25"/>
      <c r="H62" s="18"/>
      <c r="I62" s="22"/>
      <c r="K62" s="79"/>
      <c r="L62" s="76"/>
      <c r="M62" s="76"/>
      <c r="N62" s="77"/>
      <c r="O62" s="77"/>
    </row>
    <row r="63" spans="1:15" ht="15" x14ac:dyDescent="0.25">
      <c r="A63" s="1" t="s">
        <v>177</v>
      </c>
      <c r="B63" s="8">
        <v>20225</v>
      </c>
      <c r="C63" s="30">
        <v>1078</v>
      </c>
      <c r="D63" s="2">
        <f>IF(B63&lt;&gt;0,B63/$B$63,0)</f>
        <v>1</v>
      </c>
      <c r="E63" s="4">
        <f>IF(B63&lt;&gt;0,ROUND(((SQRT(POWER(C63,2)-(POWER((B63/$B$63),2)*POWER($C$63,2))))/$B$63),3),0)</f>
        <v>0</v>
      </c>
      <c r="F63" s="4">
        <f>IF(B63=0,0,POWER(C63,2)-(POWER((B63/$B$63),2)*POWER(C$63,2)))</f>
        <v>0</v>
      </c>
      <c r="G63" s="24" t="s">
        <v>16</v>
      </c>
      <c r="H63" s="1">
        <f t="shared" si="9"/>
        <v>5.3300370828182939E-2</v>
      </c>
      <c r="I63" s="10" t="str">
        <f t="shared" si="1"/>
        <v>High</v>
      </c>
      <c r="K63" s="76"/>
      <c r="L63" s="76"/>
      <c r="M63" s="76"/>
      <c r="N63" s="77"/>
      <c r="O63" s="77"/>
    </row>
    <row r="64" spans="1:15" ht="15" x14ac:dyDescent="0.25">
      <c r="A64" s="1" t="s">
        <v>178</v>
      </c>
      <c r="B64" s="8">
        <v>1604</v>
      </c>
      <c r="C64" s="30">
        <v>266</v>
      </c>
      <c r="D64" s="2">
        <f t="shared" ref="D64:D68" si="27">IF(B64&lt;&gt;0,B64/$B$63,0)</f>
        <v>7.9307787391841786E-2</v>
      </c>
      <c r="E64" s="4">
        <f t="shared" ref="E64:E68" si="28">IF(B64&lt;&gt;0,ROUND(((SQRT(POWER(C64,2)-(POWER((B64/$B$63),2)*POWER($C$63,2))))/$B$63),3),0)</f>
        <v>1.2E-2</v>
      </c>
      <c r="F64" s="4">
        <f t="shared" ref="F64:F68" si="29">IF(B64=0,0,POWER(C64,2)-(POWER((B64/$B$63),2)*POWER(C$63,2)))</f>
        <v>63446.811049258264</v>
      </c>
      <c r="G64" s="24" t="str">
        <f t="shared" si="13"/>
        <v>± 1.2%</v>
      </c>
      <c r="H64" s="1">
        <f t="shared" si="9"/>
        <v>0.16583541147132169</v>
      </c>
      <c r="I64" s="10" t="str">
        <f t="shared" si="1"/>
        <v>High</v>
      </c>
      <c r="K64" s="76"/>
      <c r="L64" s="76"/>
      <c r="M64" s="76"/>
      <c r="N64" s="77"/>
      <c r="O64" s="77"/>
    </row>
    <row r="65" spans="1:15" ht="15" x14ac:dyDescent="0.25">
      <c r="A65" s="1" t="s">
        <v>179</v>
      </c>
      <c r="B65" s="8">
        <v>970</v>
      </c>
      <c r="C65" s="30">
        <v>182</v>
      </c>
      <c r="D65" s="2">
        <f t="shared" si="27"/>
        <v>4.7960444993819532E-2</v>
      </c>
      <c r="E65" s="4">
        <f t="shared" si="28"/>
        <v>8.9999999999999993E-3</v>
      </c>
      <c r="F65" s="4">
        <f t="shared" si="29"/>
        <v>30450.969404826115</v>
      </c>
      <c r="G65" s="24" t="str">
        <f t="shared" si="13"/>
        <v>± 0.9%</v>
      </c>
      <c r="H65" s="1">
        <f t="shared" si="9"/>
        <v>0.18762886597938144</v>
      </c>
      <c r="I65" s="10" t="str">
        <f t="shared" si="1"/>
        <v>High</v>
      </c>
      <c r="K65" s="76"/>
      <c r="L65" s="76"/>
      <c r="M65" s="76"/>
      <c r="N65" s="77"/>
      <c r="O65" s="77"/>
    </row>
    <row r="66" spans="1:15" ht="15" x14ac:dyDescent="0.25">
      <c r="A66" s="1" t="s">
        <v>180</v>
      </c>
      <c r="B66" s="8">
        <v>6113</v>
      </c>
      <c r="C66" s="30">
        <v>552</v>
      </c>
      <c r="D66" s="2">
        <f t="shared" si="27"/>
        <v>0.30224969097651422</v>
      </c>
      <c r="E66" s="4">
        <f t="shared" si="28"/>
        <v>2.1999999999999999E-2</v>
      </c>
      <c r="F66" s="4">
        <f t="shared" si="29"/>
        <v>198541.96063238871</v>
      </c>
      <c r="G66" s="24" t="str">
        <f t="shared" si="13"/>
        <v>± 2.2%</v>
      </c>
      <c r="H66" s="1">
        <f t="shared" si="9"/>
        <v>9.0299362015377069E-2</v>
      </c>
      <c r="I66" s="10" t="str">
        <f t="shared" si="1"/>
        <v>High</v>
      </c>
      <c r="K66" s="76"/>
      <c r="L66" s="76"/>
      <c r="M66" s="76"/>
      <c r="N66" s="77"/>
      <c r="O66" s="77"/>
    </row>
    <row r="67" spans="1:15" ht="15" x14ac:dyDescent="0.25">
      <c r="A67" s="1" t="s">
        <v>181</v>
      </c>
      <c r="B67" s="8">
        <v>2657</v>
      </c>
      <c r="C67" s="30">
        <v>373</v>
      </c>
      <c r="D67" s="2">
        <f t="shared" si="27"/>
        <v>0.13137206427688505</v>
      </c>
      <c r="E67" s="4">
        <f t="shared" si="28"/>
        <v>1.7000000000000001E-2</v>
      </c>
      <c r="F67" s="4">
        <f t="shared" si="29"/>
        <v>119073.03468148716</v>
      </c>
      <c r="G67" s="24" t="str">
        <f t="shared" si="13"/>
        <v>± 1.7%</v>
      </c>
      <c r="H67" s="1">
        <f t="shared" si="9"/>
        <v>0.14038389160707565</v>
      </c>
      <c r="I67" s="10" t="str">
        <f t="shared" si="1"/>
        <v>High</v>
      </c>
      <c r="K67" s="76"/>
      <c r="L67" s="76"/>
      <c r="M67" s="76"/>
      <c r="N67" s="77"/>
      <c r="O67" s="77"/>
    </row>
    <row r="68" spans="1:15" ht="15" x14ac:dyDescent="0.25">
      <c r="A68" s="1" t="s">
        <v>182</v>
      </c>
      <c r="B68" s="8">
        <v>8881</v>
      </c>
      <c r="C68" s="30">
        <v>753</v>
      </c>
      <c r="D68" s="2">
        <f t="shared" si="27"/>
        <v>0.43911001236093944</v>
      </c>
      <c r="E68" s="4">
        <f t="shared" si="28"/>
        <v>2.9000000000000001E-2</v>
      </c>
      <c r="F68" s="4">
        <f t="shared" si="29"/>
        <v>342938.74868691619</v>
      </c>
      <c r="G68" s="24" t="str">
        <f t="shared" si="13"/>
        <v>± 2.9%</v>
      </c>
      <c r="H68" s="1">
        <f t="shared" si="9"/>
        <v>8.4787749127350528E-2</v>
      </c>
      <c r="I68" s="10" t="str">
        <f t="shared" si="1"/>
        <v>High</v>
      </c>
      <c r="K68" s="76"/>
      <c r="L68" s="79"/>
      <c r="M68" s="76"/>
      <c r="N68" s="77"/>
      <c r="O68" s="77"/>
    </row>
    <row r="69" spans="1:15" ht="15" x14ac:dyDescent="0.25">
      <c r="A69" s="14" t="s">
        <v>104</v>
      </c>
      <c r="B69" s="19" t="s">
        <v>515</v>
      </c>
      <c r="C69" s="31" t="s">
        <v>515</v>
      </c>
      <c r="D69" s="20"/>
      <c r="E69" s="21"/>
      <c r="F69" s="21"/>
      <c r="G69" s="25"/>
      <c r="H69" s="18"/>
      <c r="I69" s="22"/>
      <c r="K69" s="79"/>
      <c r="L69" s="76"/>
      <c r="M69" s="76"/>
      <c r="N69" s="77"/>
      <c r="O69" s="77"/>
    </row>
    <row r="70" spans="1:15" ht="15" x14ac:dyDescent="0.25">
      <c r="A70" s="1" t="s">
        <v>184</v>
      </c>
      <c r="B70" s="8">
        <v>69837</v>
      </c>
      <c r="C70" s="30">
        <v>1228</v>
      </c>
      <c r="D70" s="2">
        <f>IF(B70&lt;&gt;0,B70/$B$70,0)</f>
        <v>1</v>
      </c>
      <c r="E70" s="4">
        <f>IF(B70&lt;&gt;0,ROUND(((SQRT(POWER(C70,2)-(POWER((B70/$B$70),2)*POWER($C$70,2))))/$B$70),3),0)</f>
        <v>0</v>
      </c>
      <c r="F70" s="4">
        <f>IF(B70=0,0,POWER(C70,2)-(POWER((B70/$B$70),2)*POWER(C$70,2)))</f>
        <v>0</v>
      </c>
      <c r="G70" s="24" t="s">
        <v>16</v>
      </c>
      <c r="H70" s="1">
        <f t="shared" si="9"/>
        <v>1.7583802282457723E-2</v>
      </c>
      <c r="I70" s="10" t="str">
        <f t="shared" si="1"/>
        <v>High</v>
      </c>
      <c r="K70" s="76"/>
      <c r="L70" s="76"/>
      <c r="M70" s="76"/>
      <c r="N70" s="77"/>
      <c r="O70" s="77"/>
    </row>
    <row r="71" spans="1:15" ht="15" x14ac:dyDescent="0.25">
      <c r="A71" s="1" t="s">
        <v>185</v>
      </c>
      <c r="B71" s="8">
        <v>1661</v>
      </c>
      <c r="C71" s="30">
        <v>366</v>
      </c>
      <c r="D71" s="2">
        <f t="shared" ref="D71:D77" si="30">IF(B71&lt;&gt;0,B71/$B$70,0)</f>
        <v>2.3783954064464395E-2</v>
      </c>
      <c r="E71" s="4">
        <f t="shared" ref="E71:E77" si="31">IF(B71&lt;&gt;0,ROUND(((SQRT(POWER(C71,2)-(POWER((B71/$B$70),2)*POWER($C$70,2))))/$B$70),3),0)</f>
        <v>5.0000000000000001E-3</v>
      </c>
      <c r="F71" s="4">
        <f t="shared" ref="F71:F77" si="32">IF(B71=0,0,POWER(C71,2)-(POWER((B71/$B$70),2)*POWER(C$70,2)))</f>
        <v>133102.96893264519</v>
      </c>
      <c r="G71" s="24" t="str">
        <f t="shared" si="13"/>
        <v>± 0.5%</v>
      </c>
      <c r="H71" s="1">
        <f t="shared" si="9"/>
        <v>0.22034918723660446</v>
      </c>
      <c r="I71" s="10" t="str">
        <f t="shared" ref="I71:I143" si="33">IF(AND(H71&gt;0,H71&lt;=0.2),"High",IF(H71&gt;=0.667,"Low",IF(AND(H71&gt;0.2,H71&lt;0.667),"Moderate","NC")))</f>
        <v>Moderate</v>
      </c>
      <c r="K71" s="76"/>
      <c r="L71" s="76"/>
      <c r="M71" s="76"/>
      <c r="N71" s="77"/>
      <c r="O71" s="77"/>
    </row>
    <row r="72" spans="1:15" ht="15" x14ac:dyDescent="0.25">
      <c r="A72" s="1" t="s">
        <v>186</v>
      </c>
      <c r="B72" s="8">
        <v>2972</v>
      </c>
      <c r="C72" s="30">
        <v>447</v>
      </c>
      <c r="D72" s="2">
        <f t="shared" si="30"/>
        <v>4.2556238097283677E-2</v>
      </c>
      <c r="E72" s="4">
        <f t="shared" si="31"/>
        <v>6.0000000000000001E-3</v>
      </c>
      <c r="F72" s="4">
        <f t="shared" si="32"/>
        <v>197077.99060783742</v>
      </c>
      <c r="G72" s="24" t="str">
        <f t="shared" si="13"/>
        <v>± 0.6%</v>
      </c>
      <c r="H72" s="1">
        <f t="shared" si="9"/>
        <v>0.15040376850605652</v>
      </c>
      <c r="I72" s="10" t="str">
        <f t="shared" si="33"/>
        <v>High</v>
      </c>
      <c r="K72" s="76"/>
      <c r="L72" s="76"/>
      <c r="M72" s="76"/>
      <c r="N72" s="77"/>
      <c r="O72" s="77"/>
    </row>
    <row r="73" spans="1:15" ht="15" x14ac:dyDescent="0.25">
      <c r="A73" s="1" t="s">
        <v>187</v>
      </c>
      <c r="B73" s="8">
        <v>9825</v>
      </c>
      <c r="C73" s="30">
        <v>833</v>
      </c>
      <c r="D73" s="2">
        <f t="shared" si="30"/>
        <v>0.14068473731689504</v>
      </c>
      <c r="E73" s="4">
        <f t="shared" si="31"/>
        <v>1.2E-2</v>
      </c>
      <c r="F73" s="4">
        <f t="shared" si="32"/>
        <v>664042.68614172796</v>
      </c>
      <c r="G73" s="24" t="str">
        <f t="shared" si="13"/>
        <v>± 1.2%</v>
      </c>
      <c r="H73" s="1">
        <f t="shared" si="9"/>
        <v>8.4783715012722652E-2</v>
      </c>
      <c r="I73" s="10" t="str">
        <f t="shared" si="33"/>
        <v>High</v>
      </c>
      <c r="K73" s="76"/>
      <c r="L73" s="76"/>
      <c r="M73" s="76"/>
      <c r="N73" s="77"/>
      <c r="O73" s="77"/>
    </row>
    <row r="74" spans="1:15" ht="15" x14ac:dyDescent="0.25">
      <c r="A74" s="1" t="s">
        <v>188</v>
      </c>
      <c r="B74" s="8">
        <v>13410</v>
      </c>
      <c r="C74" s="30">
        <v>840</v>
      </c>
      <c r="D74" s="2">
        <f t="shared" si="30"/>
        <v>0.19201855749817431</v>
      </c>
      <c r="E74" s="4">
        <f t="shared" si="31"/>
        <v>1.2E-2</v>
      </c>
      <c r="F74" s="4">
        <f t="shared" si="32"/>
        <v>649998.93129111384</v>
      </c>
      <c r="G74" s="24" t="str">
        <f t="shared" si="13"/>
        <v>± 1.2%</v>
      </c>
      <c r="H74" s="1">
        <f t="shared" si="9"/>
        <v>6.2639821029082776E-2</v>
      </c>
      <c r="I74" s="10" t="str">
        <f t="shared" si="33"/>
        <v>High</v>
      </c>
      <c r="K74" s="76"/>
      <c r="L74" s="76"/>
      <c r="M74" s="76"/>
      <c r="N74" s="77"/>
      <c r="O74" s="77"/>
    </row>
    <row r="75" spans="1:15" ht="15" x14ac:dyDescent="0.25">
      <c r="A75" s="1" t="s">
        <v>189</v>
      </c>
      <c r="B75" s="8">
        <v>5495</v>
      </c>
      <c r="C75" s="30">
        <v>549</v>
      </c>
      <c r="D75" s="2">
        <f t="shared" si="30"/>
        <v>7.8683219496828327E-2</v>
      </c>
      <c r="E75" s="4">
        <f t="shared" si="31"/>
        <v>8.0000000000000002E-3</v>
      </c>
      <c r="F75" s="4">
        <f t="shared" si="32"/>
        <v>292064.99711896229</v>
      </c>
      <c r="G75" s="24" t="str">
        <f t="shared" si="13"/>
        <v>± 0.8%</v>
      </c>
      <c r="H75" s="1">
        <f t="shared" si="9"/>
        <v>9.990900818926296E-2</v>
      </c>
      <c r="I75" s="10" t="str">
        <f t="shared" si="33"/>
        <v>High</v>
      </c>
      <c r="K75" s="76"/>
      <c r="L75" s="76"/>
      <c r="M75" s="76"/>
      <c r="N75" s="77"/>
      <c r="O75" s="77"/>
    </row>
    <row r="76" spans="1:15" ht="15" x14ac:dyDescent="0.25">
      <c r="A76" s="1" t="s">
        <v>190</v>
      </c>
      <c r="B76" s="8">
        <v>21836</v>
      </c>
      <c r="C76" s="30">
        <v>966</v>
      </c>
      <c r="D76" s="2">
        <f t="shared" si="30"/>
        <v>0.31267093374572219</v>
      </c>
      <c r="E76" s="4">
        <f t="shared" si="31"/>
        <v>1.2999999999999999E-2</v>
      </c>
      <c r="F76" s="4">
        <f t="shared" si="32"/>
        <v>785730.79009319691</v>
      </c>
      <c r="G76" s="24" t="str">
        <f t="shared" si="13"/>
        <v>± 1.3%</v>
      </c>
      <c r="H76" s="1">
        <f t="shared" si="9"/>
        <v>4.4238871588202965E-2</v>
      </c>
      <c r="I76" s="10" t="str">
        <f t="shared" si="33"/>
        <v>High</v>
      </c>
      <c r="K76" s="76"/>
      <c r="L76" s="76"/>
      <c r="M76" s="76"/>
      <c r="N76" s="77"/>
      <c r="O76" s="77"/>
    </row>
    <row r="77" spans="1:15" ht="15" x14ac:dyDescent="0.25">
      <c r="A77" s="1" t="s">
        <v>191</v>
      </c>
      <c r="B77" s="8">
        <v>14638</v>
      </c>
      <c r="C77" s="30">
        <v>798</v>
      </c>
      <c r="D77" s="2">
        <f t="shared" si="30"/>
        <v>0.20960235978063205</v>
      </c>
      <c r="E77" s="4">
        <f t="shared" si="31"/>
        <v>1.0999999999999999E-2</v>
      </c>
      <c r="F77" s="4">
        <f t="shared" si="32"/>
        <v>570553.51389816846</v>
      </c>
      <c r="G77" s="24" t="str">
        <f t="shared" si="13"/>
        <v>± 1.1%</v>
      </c>
      <c r="H77" s="1">
        <f t="shared" si="9"/>
        <v>5.4515644213690394E-2</v>
      </c>
      <c r="I77" s="10" t="str">
        <f t="shared" si="33"/>
        <v>High</v>
      </c>
      <c r="K77" s="76"/>
      <c r="L77" s="76"/>
      <c r="M77" s="76"/>
      <c r="N77" s="77"/>
      <c r="O77" s="77"/>
    </row>
    <row r="78" spans="1:15" ht="15" x14ac:dyDescent="0.25">
      <c r="A78" s="1" t="s">
        <v>183</v>
      </c>
      <c r="B78" s="29">
        <v>93.4</v>
      </c>
      <c r="C78" s="40">
        <v>0.8</v>
      </c>
      <c r="D78" s="29" t="s">
        <v>16</v>
      </c>
      <c r="E78" s="4" t="e">
        <f>IF(B78&lt;&gt;0,ROUND(((SQRT(POWER(C78,2)-(POWER((B78/$B$70),2)*POWER($C$70,2))))/$B$70),3),0)</f>
        <v>#NUM!</v>
      </c>
      <c r="F78" s="4">
        <f>IF(B78=0,0,POWER(C78,2)-(POWER((B78/$B$70),2)*POWER(C$70,2)))</f>
        <v>-2.0572384123843332</v>
      </c>
      <c r="G78" s="40" t="s">
        <v>16</v>
      </c>
      <c r="H78" s="1">
        <f>IF(B78&lt;&gt;0,C78/B78,0)</f>
        <v>8.5653104925053538E-3</v>
      </c>
      <c r="I78" s="10" t="str">
        <f t="shared" si="33"/>
        <v>High</v>
      </c>
      <c r="K78" s="76"/>
      <c r="L78" s="76"/>
      <c r="M78" s="76"/>
      <c r="N78" s="77"/>
      <c r="O78" s="77"/>
    </row>
    <row r="79" spans="1:15" ht="15" x14ac:dyDescent="0.25">
      <c r="A79" s="1" t="s">
        <v>192</v>
      </c>
      <c r="B79" s="29">
        <v>52.2</v>
      </c>
      <c r="C79" s="40">
        <v>1.5</v>
      </c>
      <c r="D79" s="29" t="s">
        <v>16</v>
      </c>
      <c r="E79" s="4">
        <f>IF(B79&lt;&gt;0,ROUND(((SQRT(POWER(C79,2)-(POWER((B79/$B$70),2)*POWER($C$70,2))))/$B$70),3),0)</f>
        <v>0</v>
      </c>
      <c r="F79" s="4">
        <f>IF(B79=0,0,POWER(C79,2)-(POWER((B79/$B$70),2)*POWER(C$70,2)))</f>
        <v>1.4075064405355926</v>
      </c>
      <c r="G79" s="40" t="s">
        <v>16</v>
      </c>
      <c r="H79" s="1">
        <f>IF(B79&lt;&gt;0,C79/B79,0)</f>
        <v>2.8735632183908046E-2</v>
      </c>
      <c r="I79" s="10" t="str">
        <f t="shared" si="33"/>
        <v>High</v>
      </c>
      <c r="K79" s="76"/>
      <c r="L79" s="79"/>
      <c r="M79" s="76"/>
      <c r="N79" s="77"/>
      <c r="O79" s="77"/>
    </row>
    <row r="80" spans="1:15" ht="15" x14ac:dyDescent="0.25">
      <c r="A80" s="14" t="s">
        <v>105</v>
      </c>
      <c r="B80" s="19" t="s">
        <v>515</v>
      </c>
      <c r="C80" s="31" t="s">
        <v>515</v>
      </c>
      <c r="D80" s="20"/>
      <c r="E80" s="21"/>
      <c r="F80" s="21"/>
      <c r="G80" s="25"/>
      <c r="H80" s="18"/>
      <c r="I80" s="22"/>
      <c r="K80" s="79"/>
      <c r="L80" s="76"/>
      <c r="M80" s="76"/>
      <c r="N80" s="77"/>
      <c r="O80" s="77"/>
    </row>
    <row r="81" spans="1:15" ht="15" x14ac:dyDescent="0.25">
      <c r="A81" s="1" t="s">
        <v>193</v>
      </c>
      <c r="B81" s="8">
        <v>77785</v>
      </c>
      <c r="C81" s="30">
        <v>1316</v>
      </c>
      <c r="D81" s="2">
        <f>IF(B81&lt;&gt;0,B81/$B$81,0)</f>
        <v>1</v>
      </c>
      <c r="E81" s="4">
        <f>IF(B81&lt;&gt;0,ROUND(((SQRT(POWER(C81,2)-(POWER((B81/$B$81),2)*POWER($C$81,2))))/$B$81),3),0)</f>
        <v>0</v>
      </c>
      <c r="F81" s="4">
        <f>IF(B81=0,0,POWER(C81,2)-(POWER((B81/$B$81),2)*POWER(C$81,2)))</f>
        <v>0</v>
      </c>
      <c r="G81" s="24" t="s">
        <v>16</v>
      </c>
      <c r="H81" s="1">
        <f t="shared" si="9"/>
        <v>1.6918429003021148E-2</v>
      </c>
      <c r="I81" s="10" t="str">
        <f t="shared" si="33"/>
        <v>High</v>
      </c>
      <c r="K81" s="76"/>
      <c r="L81" s="76"/>
      <c r="M81" s="76"/>
      <c r="N81" s="77"/>
      <c r="O81" s="77"/>
    </row>
    <row r="82" spans="1:15" ht="15" x14ac:dyDescent="0.25">
      <c r="A82" s="1" t="s">
        <v>194</v>
      </c>
      <c r="B82" s="8">
        <v>5622</v>
      </c>
      <c r="C82" s="30">
        <v>503</v>
      </c>
      <c r="D82" s="2">
        <f>IF(B82&lt;&gt;0,B82/$B$81,0)</f>
        <v>7.2276145786462687E-2</v>
      </c>
      <c r="E82" s="4">
        <f>IF(B82&lt;&gt;0,ROUND(((SQRT(POWER(C82,2)-(POWER((B82/$B$81),2)*POWER($C$81,2))))/$B$81),3),0)</f>
        <v>6.0000000000000001E-3</v>
      </c>
      <c r="F82" s="4">
        <f>IF(B82=0,0,POWER(C82,2)-(POWER((B82/$B$81),2)*POWER(C$81,2)))</f>
        <v>243962.05918857988</v>
      </c>
      <c r="G82" s="24" t="str">
        <f t="shared" si="13"/>
        <v>± 0.6%</v>
      </c>
      <c r="H82" s="1">
        <f t="shared" si="9"/>
        <v>8.9469939523301317E-2</v>
      </c>
      <c r="I82" s="10" t="str">
        <f t="shared" si="33"/>
        <v>High</v>
      </c>
      <c r="K82" s="76"/>
      <c r="L82" s="79"/>
      <c r="M82" s="76"/>
      <c r="N82" s="77"/>
      <c r="O82" s="77"/>
    </row>
    <row r="83" spans="1:15" ht="15" x14ac:dyDescent="0.25">
      <c r="A83" s="14" t="s">
        <v>518</v>
      </c>
      <c r="B83" s="19" t="s">
        <v>515</v>
      </c>
      <c r="C83" s="31" t="s">
        <v>515</v>
      </c>
      <c r="D83" s="20"/>
      <c r="E83" s="21"/>
      <c r="F83" s="21"/>
      <c r="G83" s="25"/>
      <c r="H83" s="18"/>
      <c r="I83" s="22"/>
      <c r="K83" s="79"/>
      <c r="L83" s="76"/>
      <c r="M83" s="76"/>
      <c r="N83" s="77"/>
      <c r="O83" s="77"/>
    </row>
    <row r="84" spans="1:15" ht="15" x14ac:dyDescent="0.25">
      <c r="A84" s="1" t="s">
        <v>519</v>
      </c>
      <c r="B84" s="8">
        <v>92173</v>
      </c>
      <c r="C84" s="64">
        <v>1679</v>
      </c>
      <c r="D84" s="2">
        <f>IF(B84&lt;&gt;0,B84/$B$84,0)</f>
        <v>1</v>
      </c>
      <c r="E84" s="4">
        <f>IF(B84&lt;&gt;0,ROUND(((SQRT(POWER(C84,2)-(POWER((B84/$B$84),2)*POWER($C$84,2))))/$B$84),3),0)</f>
        <v>0</v>
      </c>
      <c r="F84" s="4">
        <f>IF(B84=0,0,POWER(C84,2)-(POWER((B84/$B$84),2)*POWER(C$84,2)))</f>
        <v>0</v>
      </c>
      <c r="G84" s="24" t="s">
        <v>16</v>
      </c>
      <c r="H84" s="1">
        <f t="shared" ref="H84:H91" si="34">IF(B84&lt;&gt;0,C84/B84,0)</f>
        <v>1.8215746476733966E-2</v>
      </c>
      <c r="I84" s="10" t="str">
        <f t="shared" ref="I84:I91" si="35">IF(AND(H84&gt;0,H84&lt;=0.2),"High",IF(H84&gt;=0.667,"Low",IF(AND(H84&gt;0.2,H84&lt;0.667),"Moderate","NC")))</f>
        <v>High</v>
      </c>
      <c r="K84" s="76"/>
      <c r="L84" s="76"/>
      <c r="M84" s="76"/>
      <c r="N84" s="77"/>
      <c r="O84" s="77"/>
    </row>
    <row r="85" spans="1:15" ht="15" x14ac:dyDescent="0.25">
      <c r="A85" s="1" t="s">
        <v>520</v>
      </c>
      <c r="B85" s="8">
        <v>9624</v>
      </c>
      <c r="C85" s="64">
        <v>693</v>
      </c>
      <c r="D85" s="2">
        <f>IF(B85&lt;&gt;0,B85/$B$84,0)</f>
        <v>0.10441235502804509</v>
      </c>
      <c r="E85" s="82">
        <f>IF(B85&lt;&gt;0,ROUND(((SQRT(POWER(C85,2)-(POWER((B85/$B$84),2)*POWER($C$84,2))))/$B$84),3),0)</f>
        <v>7.0000000000000001E-3</v>
      </c>
      <c r="F85" s="82">
        <f>IF(B85=0,0,POWER(C85,2)-(POWER((B85/$B$84),2)*POWER(C$84,2)))</f>
        <v>449515.98449169018</v>
      </c>
      <c r="G85" s="24" t="str">
        <f t="shared" ref="G85:G91" si="36">IF(F85&lt;0,"W",IF(B85=0,"± 0.6%",IF((E85*100)&lt;0.01,"± 0.1%","± "&amp; TEXT((E85*100),"#,##0.0")&amp;"%")))</f>
        <v>± 0.7%</v>
      </c>
      <c r="H85" s="1">
        <f t="shared" si="34"/>
        <v>7.2007481296758102E-2</v>
      </c>
      <c r="I85" s="10" t="str">
        <f t="shared" si="35"/>
        <v>High</v>
      </c>
      <c r="K85" s="76"/>
      <c r="L85" s="76"/>
      <c r="M85" s="76"/>
      <c r="N85" s="77"/>
      <c r="O85" s="77"/>
    </row>
    <row r="86" spans="1:15" ht="15" x14ac:dyDescent="0.25">
      <c r="A86" s="1" t="s">
        <v>236</v>
      </c>
      <c r="B86" s="8">
        <v>14878</v>
      </c>
      <c r="C86" s="64">
        <v>777</v>
      </c>
      <c r="D86" s="2">
        <f>IF(B86&lt;&gt;0,B86/$B$86,0)</f>
        <v>1</v>
      </c>
      <c r="E86" s="4">
        <f>IF(B86&lt;&gt;0,ROUND(((SQRT(POWER(C86,2)-(POWER((B86/$B$86),2)*POWER($C$86,2))))/$B$86),3),0)</f>
        <v>0</v>
      </c>
      <c r="F86" s="4">
        <f>IF(B86=0,0,POWER(C86,2)-(POWER((B86/$B$86),2)*POWER(C$86,2)))</f>
        <v>0</v>
      </c>
      <c r="G86" s="24" t="s">
        <v>16</v>
      </c>
      <c r="H86" s="1">
        <f t="shared" si="34"/>
        <v>5.2224761392660302E-2</v>
      </c>
      <c r="I86" s="10" t="str">
        <f t="shared" si="35"/>
        <v>High</v>
      </c>
      <c r="K86" s="76"/>
      <c r="L86" s="76"/>
      <c r="M86" s="76"/>
      <c r="N86" s="77"/>
      <c r="O86" s="77"/>
    </row>
    <row r="87" spans="1:15" ht="15" x14ac:dyDescent="0.25">
      <c r="A87" s="1" t="s">
        <v>520</v>
      </c>
      <c r="B87" s="8">
        <v>346</v>
      </c>
      <c r="C87" s="64">
        <v>150</v>
      </c>
      <c r="D87" s="2">
        <f>IF(B87&lt;&gt;0,B87/$B$86,0)</f>
        <v>2.3255813953488372E-2</v>
      </c>
      <c r="E87" s="82">
        <f>IF(B87&lt;&gt;0,ROUND(((SQRT(POWER(C87,2)-(POWER((B87/$B$86),2)*POWER($C$86,2))))/$B$86),3),0)</f>
        <v>0.01</v>
      </c>
      <c r="F87" s="82">
        <f>IF(B87=0,0,POWER(C87,2)-(POWER((B87/$B$86),2)*POWER(C$86,2)))</f>
        <v>22173.483504597079</v>
      </c>
      <c r="G87" s="24" t="str">
        <f t="shared" si="36"/>
        <v>± 1.0%</v>
      </c>
      <c r="H87" s="1">
        <f t="shared" si="34"/>
        <v>0.43352601156069365</v>
      </c>
      <c r="I87" s="10" t="str">
        <f t="shared" si="35"/>
        <v>Moderate</v>
      </c>
      <c r="J87" s="80"/>
      <c r="K87" s="83"/>
      <c r="L87" s="76"/>
      <c r="M87" s="76"/>
      <c r="N87" s="77"/>
      <c r="O87" s="77"/>
    </row>
    <row r="88" spans="1:15" ht="15" x14ac:dyDescent="0.25">
      <c r="A88" s="1" t="s">
        <v>237</v>
      </c>
      <c r="B88" s="8">
        <v>65214</v>
      </c>
      <c r="C88" s="64">
        <v>1300</v>
      </c>
      <c r="D88" s="2">
        <f>IF(B88&lt;&gt;0,B88/$B$88,0)</f>
        <v>1</v>
      </c>
      <c r="E88" s="4">
        <f>IF(B88&lt;&gt;0,ROUND(((SQRT(POWER(C88,2)-(POWER((B88/$B$88),2)*POWER($C$88,2))))/$B$88),3),0)</f>
        <v>0</v>
      </c>
      <c r="F88" s="4">
        <f>IF(B88=0,0,POWER(C88,2)-(POWER((B88/$B$88),2)*POWER(C$88,2)))</f>
        <v>0</v>
      </c>
      <c r="G88" s="24" t="s">
        <v>16</v>
      </c>
      <c r="H88" s="1">
        <f t="shared" si="34"/>
        <v>1.9934369920569205E-2</v>
      </c>
      <c r="I88" s="10" t="str">
        <f t="shared" si="35"/>
        <v>High</v>
      </c>
      <c r="J88" s="80"/>
      <c r="K88" s="83"/>
      <c r="L88" s="76"/>
      <c r="M88" s="76"/>
      <c r="N88" s="77"/>
      <c r="O88" s="77"/>
    </row>
    <row r="89" spans="1:15" ht="15" x14ac:dyDescent="0.25">
      <c r="A89" s="1" t="s">
        <v>520</v>
      </c>
      <c r="B89" s="8">
        <v>4491</v>
      </c>
      <c r="C89" s="64">
        <v>502</v>
      </c>
      <c r="D89" s="2">
        <f>IF(B89&lt;&gt;0,B89/$B$88,0)</f>
        <v>6.8865581010212534E-2</v>
      </c>
      <c r="E89" s="82">
        <f>IF(B89&lt;&gt;0,ROUND(((SQRT(POWER(C89,2)-(POWER((B89/$B$88),2)*POWER($C$88,2))))/$B$88),3),0)</f>
        <v>8.0000000000000002E-3</v>
      </c>
      <c r="F89" s="82">
        <f>IF(B89=0,0,POWER(C89,2)-(POWER((B89/$B$88),2)*POWER(C$88,2)))</f>
        <v>243989.2286610927</v>
      </c>
      <c r="G89" s="24" t="str">
        <f t="shared" si="36"/>
        <v>± 0.8%</v>
      </c>
      <c r="H89" s="1">
        <f t="shared" si="34"/>
        <v>0.1117791137831218</v>
      </c>
      <c r="I89" s="10" t="str">
        <f t="shared" si="35"/>
        <v>High</v>
      </c>
      <c r="J89" s="80"/>
      <c r="K89" s="83"/>
      <c r="L89" s="76"/>
      <c r="M89" s="76"/>
      <c r="N89" s="77"/>
      <c r="O89" s="77"/>
    </row>
    <row r="90" spans="1:15" ht="15" x14ac:dyDescent="0.25">
      <c r="A90" s="1" t="s">
        <v>263</v>
      </c>
      <c r="B90" s="8">
        <v>12081</v>
      </c>
      <c r="C90" s="64">
        <v>533</v>
      </c>
      <c r="D90" s="2">
        <f>IF(B90&lt;&gt;0,B90/$B$90,0)</f>
        <v>1</v>
      </c>
      <c r="E90" s="4">
        <f>IF(B90&lt;&gt;0,ROUND(((SQRT(POWER(C90,2)-(POWER((B90/$B$90),2)*POWER($C$90,2))))/$B$90),3),0)</f>
        <v>0</v>
      </c>
      <c r="F90" s="4">
        <f>IF(B90=0,0,POWER(C90,2)-(POWER((B90/$B$90),2)*POWER(C$90,2)))</f>
        <v>0</v>
      </c>
      <c r="G90" s="24" t="s">
        <v>16</v>
      </c>
      <c r="H90" s="1">
        <f t="shared" si="34"/>
        <v>4.4118864332422812E-2</v>
      </c>
      <c r="I90" s="10" t="str">
        <f t="shared" si="35"/>
        <v>High</v>
      </c>
      <c r="J90" s="80"/>
      <c r="K90" s="83"/>
      <c r="L90" s="76"/>
      <c r="M90" s="76"/>
      <c r="N90" s="77"/>
      <c r="O90" s="77"/>
    </row>
    <row r="91" spans="1:15" ht="15" x14ac:dyDescent="0.25">
      <c r="A91" s="1" t="s">
        <v>520</v>
      </c>
      <c r="B91" s="8">
        <v>4787</v>
      </c>
      <c r="C91" s="64">
        <v>429</v>
      </c>
      <c r="D91" s="2">
        <f>IF(B91&lt;&gt;0,B91/$B$90,0)</f>
        <v>0.39624203294429267</v>
      </c>
      <c r="E91" s="82">
        <f>IF(B91&lt;&gt;0,ROUND(((SQRT(POWER(C91,2)-(POWER((B91/$B$90),2)*POWER($C$90,2))))/$B$90),3),0)</f>
        <v>3.1E-2</v>
      </c>
      <c r="F91" s="82">
        <f>IF(B91=0,0,POWER(C91,2)-(POWER((B91/$B$90),2)*POWER(C$90,2)))</f>
        <v>139436.82568756965</v>
      </c>
      <c r="G91" s="24" t="str">
        <f t="shared" si="36"/>
        <v>± 3.1%</v>
      </c>
      <c r="H91" s="1">
        <f t="shared" si="34"/>
        <v>8.9617714643827034E-2</v>
      </c>
      <c r="I91" s="10" t="str">
        <f t="shared" si="35"/>
        <v>High</v>
      </c>
      <c r="J91" s="80"/>
      <c r="K91" s="83"/>
      <c r="L91" s="79"/>
      <c r="M91" s="76"/>
      <c r="N91" s="77"/>
      <c r="O91" s="77"/>
    </row>
    <row r="92" spans="1:15" ht="15" x14ac:dyDescent="0.25">
      <c r="A92" s="14" t="s">
        <v>106</v>
      </c>
      <c r="B92" s="19" t="s">
        <v>515</v>
      </c>
      <c r="C92" s="31" t="s">
        <v>515</v>
      </c>
      <c r="D92" s="20"/>
      <c r="E92" s="21"/>
      <c r="F92" s="21"/>
      <c r="G92" s="25"/>
      <c r="H92" s="18"/>
      <c r="I92" s="22"/>
      <c r="K92" s="79"/>
      <c r="L92" s="76"/>
      <c r="M92" s="76"/>
      <c r="N92" s="77"/>
      <c r="O92" s="77"/>
    </row>
    <row r="93" spans="1:15" ht="15" x14ac:dyDescent="0.25">
      <c r="A93" s="1" t="s">
        <v>195</v>
      </c>
      <c r="B93" s="8">
        <v>91858</v>
      </c>
      <c r="C93" s="30">
        <v>1663</v>
      </c>
      <c r="D93" s="2">
        <f>IF(B93&lt;&gt;0,B93/$B$93,0)</f>
        <v>1</v>
      </c>
      <c r="E93" s="4">
        <f>IF(B93&lt;&gt;0,ROUND(((SQRT(POWER(C93,2)-(POWER((B93/$B$93),2)*POWER($C$93,2))))/$B$93),3),0)</f>
        <v>0</v>
      </c>
      <c r="F93" s="4">
        <f>IF(B93=0,0,POWER(C93,2)-(POWER((B93/$B$93),2)*POWER(C$93,2)))</f>
        <v>0</v>
      </c>
      <c r="G93" s="24" t="s">
        <v>16</v>
      </c>
      <c r="H93" s="1">
        <f t="shared" si="9"/>
        <v>1.8104030133466873E-2</v>
      </c>
      <c r="I93" s="10" t="str">
        <f t="shared" si="33"/>
        <v>High</v>
      </c>
      <c r="K93" s="76"/>
      <c r="L93" s="76"/>
      <c r="M93" s="76"/>
      <c r="N93" s="77"/>
      <c r="O93" s="77"/>
    </row>
    <row r="94" spans="1:15" ht="15" x14ac:dyDescent="0.25">
      <c r="A94" s="1" t="s">
        <v>196</v>
      </c>
      <c r="B94" s="8">
        <v>74230</v>
      </c>
      <c r="C94" s="30">
        <v>1693</v>
      </c>
      <c r="D94" s="2">
        <f t="shared" ref="D94:D100" si="37">IF(B94&lt;&gt;0,B94/$B$93,0)</f>
        <v>0.80809510331163315</v>
      </c>
      <c r="E94" s="4">
        <f t="shared" ref="E94:E100" si="38">IF(B94&lt;&gt;0,ROUND(((SQRT(POWER(C94,2)-(POWER((B94/$B$93),2)*POWER($C$93,2))))/$B$93),3),0)</f>
        <v>1.0999999999999999E-2</v>
      </c>
      <c r="F94" s="4">
        <f t="shared" ref="F94:F100" si="39">IF(B94=0,0,POWER(C94,2)-(POWER((B94/$B$93),2)*POWER(C$93,2)))</f>
        <v>1060283.5035013771</v>
      </c>
      <c r="G94" s="24" t="str">
        <f t="shared" si="13"/>
        <v>± 1.1%</v>
      </c>
      <c r="H94" s="1">
        <f t="shared" si="9"/>
        <v>2.2807490233059408E-2</v>
      </c>
      <c r="I94" s="10" t="str">
        <f t="shared" si="33"/>
        <v>High</v>
      </c>
      <c r="K94" s="76"/>
      <c r="L94" s="76"/>
      <c r="M94" s="76"/>
      <c r="N94" s="77"/>
      <c r="O94" s="77"/>
    </row>
    <row r="95" spans="1:15" ht="15" x14ac:dyDescent="0.25">
      <c r="A95" s="1" t="s">
        <v>197</v>
      </c>
      <c r="B95" s="8">
        <v>16564</v>
      </c>
      <c r="C95" s="30">
        <v>1289</v>
      </c>
      <c r="D95" s="2">
        <f t="shared" si="37"/>
        <v>0.18032180104073678</v>
      </c>
      <c r="E95" s="4">
        <f t="shared" si="38"/>
        <v>1.4E-2</v>
      </c>
      <c r="F95" s="4">
        <f t="shared" si="39"/>
        <v>1571595.8913353113</v>
      </c>
      <c r="G95" s="24" t="str">
        <f t="shared" ref="G95:G141" si="40">IF(F95&lt;0,"W",IF(B95=0,"± 0.6%",IF((E95*100)&lt;0.01,"± 0.1%","± "&amp; TEXT((E95*100),"#,##0.0")&amp;"%")))</f>
        <v>± 1.4%</v>
      </c>
      <c r="H95" s="1">
        <f t="shared" ref="H95:H158" si="41">IF(B95&lt;&gt;0,C95/B95,0)</f>
        <v>7.7819367302583917E-2</v>
      </c>
      <c r="I95" s="10" t="str">
        <f t="shared" si="33"/>
        <v>High</v>
      </c>
      <c r="K95" s="76"/>
      <c r="L95" s="76"/>
      <c r="M95" s="76"/>
      <c r="N95" s="77"/>
      <c r="O95" s="77"/>
    </row>
    <row r="96" spans="1:15" ht="15" x14ac:dyDescent="0.25">
      <c r="A96" s="1" t="s">
        <v>198</v>
      </c>
      <c r="B96" s="8">
        <v>10908</v>
      </c>
      <c r="C96" s="30">
        <v>1066</v>
      </c>
      <c r="D96" s="2">
        <f t="shared" si="37"/>
        <v>0.11874850312438764</v>
      </c>
      <c r="E96" s="4">
        <f t="shared" si="38"/>
        <v>1.0999999999999999E-2</v>
      </c>
      <c r="F96" s="4">
        <f t="shared" si="39"/>
        <v>1097358.1390740285</v>
      </c>
      <c r="G96" s="24" t="str">
        <f t="shared" si="40"/>
        <v>± 1.1%</v>
      </c>
      <c r="H96" s="1">
        <f t="shared" si="41"/>
        <v>9.7726439310597726E-2</v>
      </c>
      <c r="I96" s="10" t="str">
        <f t="shared" si="33"/>
        <v>High</v>
      </c>
      <c r="K96" s="76"/>
      <c r="L96" s="76"/>
      <c r="M96" s="76"/>
      <c r="N96" s="77"/>
      <c r="O96" s="77"/>
    </row>
    <row r="97" spans="1:15" ht="15" x14ac:dyDescent="0.25">
      <c r="A97" s="1" t="s">
        <v>199</v>
      </c>
      <c r="B97" s="8">
        <v>5656</v>
      </c>
      <c r="C97" s="30">
        <v>700</v>
      </c>
      <c r="D97" s="2">
        <f t="shared" si="37"/>
        <v>6.1573297916349148E-2</v>
      </c>
      <c r="E97" s="4">
        <f t="shared" si="38"/>
        <v>8.0000000000000002E-3</v>
      </c>
      <c r="F97" s="4">
        <f t="shared" si="39"/>
        <v>479514.97840673471</v>
      </c>
      <c r="G97" s="24" t="str">
        <f t="shared" si="40"/>
        <v>± 0.8%</v>
      </c>
      <c r="H97" s="1">
        <f t="shared" si="41"/>
        <v>0.12376237623762376</v>
      </c>
      <c r="I97" s="10" t="str">
        <f t="shared" si="33"/>
        <v>High</v>
      </c>
      <c r="K97" s="76"/>
      <c r="L97" s="76"/>
      <c r="M97" s="76"/>
      <c r="N97" s="77"/>
      <c r="O97" s="77"/>
    </row>
    <row r="98" spans="1:15" ht="15" x14ac:dyDescent="0.25">
      <c r="A98" s="1" t="s">
        <v>200</v>
      </c>
      <c r="B98" s="8">
        <v>3298</v>
      </c>
      <c r="C98" s="30">
        <v>545</v>
      </c>
      <c r="D98" s="2">
        <f t="shared" si="37"/>
        <v>3.5903241960417165E-2</v>
      </c>
      <c r="E98" s="4">
        <f t="shared" si="38"/>
        <v>6.0000000000000001E-3</v>
      </c>
      <c r="F98" s="4">
        <f t="shared" si="39"/>
        <v>293460.0632389196</v>
      </c>
      <c r="G98" s="24" t="str">
        <f t="shared" si="40"/>
        <v>± 0.6%</v>
      </c>
      <c r="H98" s="1">
        <f t="shared" si="41"/>
        <v>0.16525166767738023</v>
      </c>
      <c r="I98" s="10" t="str">
        <f t="shared" si="33"/>
        <v>High</v>
      </c>
      <c r="K98" s="76"/>
      <c r="L98" s="76"/>
      <c r="M98" s="76"/>
      <c r="N98" s="77"/>
      <c r="O98" s="77"/>
    </row>
    <row r="99" spans="1:15" ht="15" x14ac:dyDescent="0.25">
      <c r="A99" s="1" t="s">
        <v>201</v>
      </c>
      <c r="B99" s="8">
        <v>2358</v>
      </c>
      <c r="C99" s="30">
        <v>464</v>
      </c>
      <c r="D99" s="2">
        <f t="shared" si="37"/>
        <v>2.5670055955931984E-2</v>
      </c>
      <c r="E99" s="4">
        <f t="shared" si="38"/>
        <v>5.0000000000000001E-3</v>
      </c>
      <c r="F99" s="4">
        <f t="shared" si="39"/>
        <v>213473.6234047027</v>
      </c>
      <c r="G99" s="24" t="str">
        <f t="shared" si="40"/>
        <v>± 0.5%</v>
      </c>
      <c r="H99" s="1">
        <f t="shared" si="41"/>
        <v>0.19677692960135709</v>
      </c>
      <c r="I99" s="10" t="str">
        <f t="shared" si="33"/>
        <v>High</v>
      </c>
      <c r="K99" s="76"/>
      <c r="L99" s="76"/>
      <c r="M99" s="76"/>
      <c r="N99" s="77"/>
      <c r="O99" s="77"/>
    </row>
    <row r="100" spans="1:15" ht="15" x14ac:dyDescent="0.25">
      <c r="A100" s="1" t="s">
        <v>202</v>
      </c>
      <c r="B100" s="8">
        <v>1064</v>
      </c>
      <c r="C100" s="30">
        <v>333</v>
      </c>
      <c r="D100" s="2">
        <f t="shared" si="37"/>
        <v>1.1583095647630038E-2</v>
      </c>
      <c r="E100" s="4">
        <f t="shared" si="38"/>
        <v>4.0000000000000001E-3</v>
      </c>
      <c r="F100" s="4">
        <f t="shared" si="39"/>
        <v>110517.94884862575</v>
      </c>
      <c r="G100" s="24" t="str">
        <f t="shared" si="40"/>
        <v>± 0.4%</v>
      </c>
      <c r="H100" s="1">
        <f t="shared" si="41"/>
        <v>0.31296992481203006</v>
      </c>
      <c r="I100" s="10" t="str">
        <f t="shared" si="33"/>
        <v>Moderate</v>
      </c>
      <c r="K100" s="76"/>
      <c r="L100" s="79"/>
      <c r="M100" s="76"/>
      <c r="N100" s="77"/>
      <c r="O100" s="77"/>
    </row>
    <row r="101" spans="1:15" ht="15" x14ac:dyDescent="0.25">
      <c r="A101" s="14" t="s">
        <v>107</v>
      </c>
      <c r="B101" s="19" t="s">
        <v>515</v>
      </c>
      <c r="C101" s="31" t="s">
        <v>515</v>
      </c>
      <c r="D101" s="20"/>
      <c r="E101" s="21"/>
      <c r="F101" s="21"/>
      <c r="G101" s="25"/>
      <c r="I101" s="22"/>
      <c r="K101" s="79"/>
      <c r="L101" s="76"/>
      <c r="M101" s="76"/>
      <c r="N101" s="77"/>
      <c r="O101" s="77"/>
    </row>
    <row r="102" spans="1:15" ht="15" x14ac:dyDescent="0.25">
      <c r="A102" s="1" t="s">
        <v>7</v>
      </c>
      <c r="B102" s="8">
        <v>92818</v>
      </c>
      <c r="C102" s="30">
        <v>1684</v>
      </c>
      <c r="D102" s="2">
        <f>IF(B102&lt;&gt;0,B102/$B$102,0)</f>
        <v>1</v>
      </c>
      <c r="E102" s="4">
        <f>IF(B102&lt;&gt;0,ROUND(((SQRT(POWER(C102,2)-(POWER((B102/$B$102),2)*POWER($C$102,2))))/$B$102),3),0)</f>
        <v>0</v>
      </c>
      <c r="F102" s="4">
        <f>IF(B102=0,0,POWER(C102,2)-(POWER((B102/$B$102),2)*POWER(C$102,2)))</f>
        <v>0</v>
      </c>
      <c r="G102" s="24" t="s">
        <v>16</v>
      </c>
      <c r="H102" s="1">
        <f t="shared" si="41"/>
        <v>1.8143032601435065E-2</v>
      </c>
      <c r="I102" s="10" t="str">
        <f t="shared" si="33"/>
        <v>High</v>
      </c>
      <c r="K102" s="76"/>
      <c r="L102" s="76"/>
      <c r="M102" s="76"/>
      <c r="N102" s="77"/>
      <c r="O102" s="77"/>
    </row>
    <row r="103" spans="1:15" ht="15" x14ac:dyDescent="0.25">
      <c r="A103" s="1" t="s">
        <v>203</v>
      </c>
      <c r="B103" s="8">
        <v>75286</v>
      </c>
      <c r="C103" s="30">
        <v>1559</v>
      </c>
      <c r="D103" s="2">
        <f t="shared" ref="D103:D108" si="42">IF(B103&lt;&gt;0,B103/$B$102,0)</f>
        <v>0.81111422353422824</v>
      </c>
      <c r="E103" s="4">
        <f t="shared" ref="E103:E108" si="43">IF(B103&lt;&gt;0,ROUND(((SQRT(POWER(C103,2)-(POWER((B103/$B$102),2)*POWER($C$102,2))))/$B$102),3),0)</f>
        <v>8.0000000000000002E-3</v>
      </c>
      <c r="F103" s="4">
        <f t="shared" ref="F103:F108" si="44">IF(B103=0,0,POWER(C103,2)-(POWER((B103/$B$102),2)*POWER(C$102,2)))</f>
        <v>564753.51815984282</v>
      </c>
      <c r="G103" s="24" t="str">
        <f>IF(F103&lt;0,"W",IF(B103=0,"± 0.6%",IF((E103*100)&lt;0.01,"± 0.1%","± "&amp; TEXT((E103*100),"#,##0.0")&amp;"%")))</f>
        <v>± 0.8%</v>
      </c>
      <c r="H103" s="1">
        <f t="shared" si="41"/>
        <v>2.0707701299046304E-2</v>
      </c>
      <c r="I103" s="10" t="str">
        <f t="shared" si="33"/>
        <v>High</v>
      </c>
      <c r="K103" s="76"/>
      <c r="L103" s="76"/>
      <c r="M103" s="76"/>
      <c r="N103" s="77"/>
      <c r="O103" s="77"/>
    </row>
    <row r="104" spans="1:15" ht="15" x14ac:dyDescent="0.25">
      <c r="A104" s="1" t="s">
        <v>204</v>
      </c>
      <c r="B104" s="8">
        <v>73308</v>
      </c>
      <c r="C104" s="30">
        <v>1520</v>
      </c>
      <c r="D104" s="2">
        <f t="shared" si="42"/>
        <v>0.78980370186817217</v>
      </c>
      <c r="E104" s="4">
        <f t="shared" si="43"/>
        <v>8.0000000000000002E-3</v>
      </c>
      <c r="F104" s="4">
        <f t="shared" si="44"/>
        <v>541421.70483727776</v>
      </c>
      <c r="G104" s="24" t="str">
        <f t="shared" si="40"/>
        <v>± 0.8%</v>
      </c>
      <c r="H104" s="1">
        <f t="shared" si="41"/>
        <v>2.0734435532274786E-2</v>
      </c>
      <c r="I104" s="10" t="str">
        <f t="shared" si="33"/>
        <v>High</v>
      </c>
      <c r="K104" s="76"/>
      <c r="L104" s="76"/>
      <c r="M104" s="76"/>
      <c r="N104" s="77"/>
      <c r="O104" s="77"/>
    </row>
    <row r="105" spans="1:15" ht="15" x14ac:dyDescent="0.25">
      <c r="A105" s="1" t="s">
        <v>207</v>
      </c>
      <c r="B105" s="8">
        <v>39320</v>
      </c>
      <c r="C105" s="30">
        <v>1394</v>
      </c>
      <c r="D105" s="2">
        <f t="shared" si="42"/>
        <v>0.4236247279622487</v>
      </c>
      <c r="E105" s="4">
        <f t="shared" si="43"/>
        <v>1.2999999999999999E-2</v>
      </c>
      <c r="F105" s="4">
        <f t="shared" si="44"/>
        <v>1434319.2087789313</v>
      </c>
      <c r="G105" s="24" t="str">
        <f t="shared" si="40"/>
        <v>± 1.3%</v>
      </c>
      <c r="H105" s="1">
        <f t="shared" si="41"/>
        <v>3.5452695829094612E-2</v>
      </c>
      <c r="I105" s="10" t="str">
        <f t="shared" si="33"/>
        <v>High</v>
      </c>
      <c r="K105" s="76"/>
      <c r="L105" s="76"/>
      <c r="M105" s="76"/>
      <c r="N105" s="77"/>
      <c r="O105" s="77"/>
    </row>
    <row r="106" spans="1:15" ht="15" x14ac:dyDescent="0.25">
      <c r="A106" s="1" t="s">
        <v>208</v>
      </c>
      <c r="B106" s="8">
        <v>33988</v>
      </c>
      <c r="C106" s="30">
        <v>1288</v>
      </c>
      <c r="D106" s="2">
        <f t="shared" si="42"/>
        <v>0.36617897390592341</v>
      </c>
      <c r="E106" s="4">
        <f t="shared" si="43"/>
        <v>1.2E-2</v>
      </c>
      <c r="F106" s="4">
        <f t="shared" si="44"/>
        <v>1278692.4604541596</v>
      </c>
      <c r="G106" s="24" t="str">
        <f t="shared" si="40"/>
        <v>± 1.2%</v>
      </c>
      <c r="H106" s="1">
        <f t="shared" si="41"/>
        <v>3.7895727903966107E-2</v>
      </c>
      <c r="I106" s="10" t="str">
        <f t="shared" si="33"/>
        <v>High</v>
      </c>
      <c r="K106" s="76"/>
      <c r="L106" s="76"/>
      <c r="M106" s="79"/>
      <c r="N106" s="77"/>
      <c r="O106" s="77"/>
    </row>
    <row r="107" spans="1:15" ht="24.75" x14ac:dyDescent="0.25">
      <c r="A107" s="26" t="s">
        <v>206</v>
      </c>
      <c r="B107" s="8">
        <v>1978</v>
      </c>
      <c r="C107" s="30">
        <v>336</v>
      </c>
      <c r="D107" s="2">
        <f t="shared" si="42"/>
        <v>2.1310521666056154E-2</v>
      </c>
      <c r="E107" s="4">
        <f t="shared" si="43"/>
        <v>4.0000000000000001E-3</v>
      </c>
      <c r="F107" s="4">
        <f t="shared" si="44"/>
        <v>111608.12908160513</v>
      </c>
      <c r="G107" s="24" t="str">
        <f t="shared" si="40"/>
        <v>± 0.4%</v>
      </c>
      <c r="H107" s="1">
        <f t="shared" si="41"/>
        <v>0.1698685540950455</v>
      </c>
      <c r="I107" s="10" t="str">
        <f t="shared" si="33"/>
        <v>High</v>
      </c>
      <c r="K107" s="76"/>
      <c r="L107" s="76"/>
      <c r="M107" s="76"/>
      <c r="N107" s="77"/>
      <c r="O107" s="77"/>
    </row>
    <row r="108" spans="1:15" ht="15" x14ac:dyDescent="0.25">
      <c r="A108" s="1" t="s">
        <v>205</v>
      </c>
      <c r="B108" s="8">
        <v>17532</v>
      </c>
      <c r="C108" s="30">
        <v>1216</v>
      </c>
      <c r="D108" s="2">
        <f t="shared" si="42"/>
        <v>0.18888577646577173</v>
      </c>
      <c r="E108" s="4">
        <f t="shared" si="43"/>
        <v>1.2999999999999999E-2</v>
      </c>
      <c r="F108" s="4">
        <f t="shared" si="44"/>
        <v>1377478.7931496077</v>
      </c>
      <c r="G108" s="24" t="str">
        <f t="shared" si="40"/>
        <v>± 1.3%</v>
      </c>
      <c r="H108" s="1">
        <f t="shared" si="41"/>
        <v>6.935888660734657E-2</v>
      </c>
      <c r="I108" s="10" t="str">
        <f t="shared" si="33"/>
        <v>High</v>
      </c>
      <c r="K108" s="76"/>
      <c r="L108" s="79"/>
      <c r="M108" s="76"/>
      <c r="N108" s="77"/>
      <c r="O108" s="77"/>
    </row>
    <row r="109" spans="1:15" ht="15" x14ac:dyDescent="0.25">
      <c r="A109" s="14" t="s">
        <v>108</v>
      </c>
      <c r="B109" s="19" t="s">
        <v>515</v>
      </c>
      <c r="C109" s="31" t="s">
        <v>515</v>
      </c>
      <c r="D109" s="20"/>
      <c r="E109" s="21"/>
      <c r="F109" s="21"/>
      <c r="G109" s="25"/>
      <c r="I109" s="22"/>
      <c r="K109" s="79"/>
      <c r="L109" s="76"/>
      <c r="M109" s="76"/>
      <c r="N109" s="77"/>
      <c r="O109" s="77"/>
    </row>
    <row r="110" spans="1:15" ht="15" x14ac:dyDescent="0.25">
      <c r="A110" s="1" t="s">
        <v>209</v>
      </c>
      <c r="B110" s="8">
        <v>17532</v>
      </c>
      <c r="C110" s="30">
        <v>1216</v>
      </c>
      <c r="D110" s="2">
        <f>IF(B110&lt;&gt;0,B110/$B$110,0)</f>
        <v>1</v>
      </c>
      <c r="E110" s="4">
        <f>IF(B110&lt;&gt;0,ROUND(((SQRT(POWER(C110,2)-(POWER((B110/$B$110),2)*POWER($C$110,2))))/$B$110),3),0)</f>
        <v>0</v>
      </c>
      <c r="F110" s="4">
        <f>IF(B110=0,0,POWER(C110,2)-(POWER((B110/$B$110),2)*POWER(C$110,2)))</f>
        <v>0</v>
      </c>
      <c r="G110" s="24" t="s">
        <v>16</v>
      </c>
      <c r="H110" s="1">
        <f t="shared" si="41"/>
        <v>6.935888660734657E-2</v>
      </c>
      <c r="I110" s="10" t="str">
        <f t="shared" si="33"/>
        <v>High</v>
      </c>
      <c r="K110" s="76"/>
      <c r="L110" s="76"/>
      <c r="M110" s="76"/>
      <c r="N110" s="77"/>
      <c r="O110" s="77"/>
    </row>
    <row r="111" spans="1:15" ht="15" x14ac:dyDescent="0.25">
      <c r="A111" s="1" t="s">
        <v>210</v>
      </c>
      <c r="B111" s="8">
        <v>9186</v>
      </c>
      <c r="C111" s="30">
        <v>726</v>
      </c>
      <c r="D111" s="2">
        <f t="shared" ref="D111:D112" si="45">IF(B111&lt;&gt;0,B111/$B$110,0)</f>
        <v>0.52395619438740593</v>
      </c>
      <c r="E111" s="4">
        <f t="shared" ref="E111:E112" si="46">IF(B111&lt;&gt;0,ROUND(((SQRT(POWER(C111,2)-(POWER((B111/$B$110),2)*POWER($C$110,2))))/$B$110),3),0)</f>
        <v>0.02</v>
      </c>
      <c r="F111" s="4">
        <f t="shared" ref="F111:F112" si="47">IF(B111=0,0,POWER(C111,2)-(POWER((B111/$B$110),2)*POWER(C$110,2)))</f>
        <v>121140.42986318708</v>
      </c>
      <c r="G111" s="24" t="str">
        <f t="shared" si="40"/>
        <v>± 2.0%</v>
      </c>
      <c r="H111" s="1">
        <f t="shared" si="41"/>
        <v>7.9033311561071198E-2</v>
      </c>
      <c r="I111" s="10" t="str">
        <f t="shared" si="33"/>
        <v>High</v>
      </c>
      <c r="K111" s="76"/>
      <c r="L111" s="76"/>
      <c r="M111" s="76"/>
      <c r="N111" s="77"/>
      <c r="O111" s="77"/>
    </row>
    <row r="112" spans="1:15" ht="15" x14ac:dyDescent="0.25">
      <c r="A112" s="1" t="s">
        <v>211</v>
      </c>
      <c r="B112" s="8">
        <v>8346</v>
      </c>
      <c r="C112" s="30">
        <v>968</v>
      </c>
      <c r="D112" s="2">
        <f t="shared" si="45"/>
        <v>0.47604380561259413</v>
      </c>
      <c r="E112" s="4">
        <f t="shared" si="46"/>
        <v>4.3999999999999997E-2</v>
      </c>
      <c r="F112" s="4">
        <f t="shared" si="47"/>
        <v>601934.37099939515</v>
      </c>
      <c r="G112" s="24" t="str">
        <f t="shared" si="40"/>
        <v>± 4.4%</v>
      </c>
      <c r="H112" s="1">
        <f t="shared" si="41"/>
        <v>0.1159837047687515</v>
      </c>
      <c r="I112" s="10" t="str">
        <f t="shared" si="33"/>
        <v>High</v>
      </c>
      <c r="K112" s="76"/>
      <c r="L112" s="79"/>
      <c r="M112" s="76"/>
      <c r="N112" s="77"/>
      <c r="O112" s="77"/>
    </row>
    <row r="113" spans="1:15" ht="15" x14ac:dyDescent="0.25">
      <c r="A113" s="14" t="s">
        <v>109</v>
      </c>
      <c r="B113" s="19" t="s">
        <v>515</v>
      </c>
      <c r="C113" s="31" t="s">
        <v>515</v>
      </c>
      <c r="D113" s="20"/>
      <c r="E113" s="21"/>
      <c r="F113" s="21"/>
      <c r="G113" s="25"/>
      <c r="H113" s="84"/>
      <c r="I113" s="22"/>
      <c r="K113" s="79"/>
      <c r="L113" s="76"/>
      <c r="M113" s="76"/>
      <c r="N113" s="77"/>
      <c r="O113" s="77"/>
    </row>
    <row r="114" spans="1:15" ht="15" x14ac:dyDescent="0.25">
      <c r="A114" s="1" t="s">
        <v>212</v>
      </c>
      <c r="B114" s="8">
        <v>19510</v>
      </c>
      <c r="C114" s="30">
        <v>1249</v>
      </c>
      <c r="D114" s="2">
        <f>IF(B114&lt;&gt;0,B114/$B$114,0)</f>
        <v>1</v>
      </c>
      <c r="E114" s="4">
        <f>IF(B114&lt;&gt;0,ROUND(((SQRT(POWER(C114,2)-(POWER((B114/$B$114),2)*POWER($C$114,2))))/$B$114),3),0)</f>
        <v>0</v>
      </c>
      <c r="F114" s="4">
        <f>IF(B114=0,0,POWER(C114,2)-(POWER((B114/$B$114),2)*POWER(C$114,2)))</f>
        <v>0</v>
      </c>
      <c r="G114" s="24" t="s">
        <v>16</v>
      </c>
      <c r="H114" s="1">
        <f t="shared" si="41"/>
        <v>6.4018452075858531E-2</v>
      </c>
      <c r="I114" s="10" t="str">
        <f t="shared" si="33"/>
        <v>High</v>
      </c>
      <c r="K114" s="76"/>
      <c r="L114" s="76"/>
      <c r="M114" s="76"/>
      <c r="N114" s="77"/>
      <c r="O114" s="77"/>
    </row>
    <row r="115" spans="1:15" ht="15" x14ac:dyDescent="0.25">
      <c r="A115" s="1" t="s">
        <v>213</v>
      </c>
      <c r="B115" s="8">
        <v>1978</v>
      </c>
      <c r="C115" s="30">
        <v>336</v>
      </c>
      <c r="D115" s="2">
        <f>IF(B115&lt;&gt;0,B115/$B$115,0)</f>
        <v>1</v>
      </c>
      <c r="E115" s="4">
        <f>IF(B115&lt;&gt;0,ROUND(((SQRT(POWER(C115,2)-(POWER((B115/$B$115),2)*POWER($C$115,2))))/$B$115),3),0)</f>
        <v>0</v>
      </c>
      <c r="F115" s="4">
        <f>IF(B115=0,0,POWER(C115,2)-(POWER((B115/$B$115),2)*POWER(C$114,2)))</f>
        <v>-1447105</v>
      </c>
      <c r="G115" s="24" t="s">
        <v>16</v>
      </c>
      <c r="H115" s="1">
        <f t="shared" si="41"/>
        <v>0.1698685540950455</v>
      </c>
      <c r="I115" s="10" t="str">
        <f t="shared" si="33"/>
        <v>High</v>
      </c>
      <c r="K115" s="76"/>
      <c r="L115" s="76"/>
      <c r="M115" s="76"/>
      <c r="N115" s="77"/>
      <c r="O115" s="77"/>
    </row>
    <row r="116" spans="1:15" ht="15" x14ac:dyDescent="0.25">
      <c r="A116" s="1" t="s">
        <v>516</v>
      </c>
      <c r="B116" s="8">
        <v>169</v>
      </c>
      <c r="C116" s="30">
        <v>135</v>
      </c>
      <c r="D116" s="2">
        <f>IF(B116&lt;&gt;0,B116/$B$115,0)</f>
        <v>8.5439838220424669E-2</v>
      </c>
      <c r="E116" s="4">
        <f>IF(B116&lt;&gt;0,ROUND(((SQRT(POWER(C116,2)-(POWER((B116/$B$115),2)*POWER($C$115,2))))/$B$115),3),0)</f>
        <v>6.7000000000000004E-2</v>
      </c>
      <c r="F116" s="4">
        <f>IF(B116=0,0,POWER(C116,2)-(POWER((B116/$B$115),2)*POWER(C$115,2)))</f>
        <v>17400.863043529378</v>
      </c>
      <c r="G116" s="24" t="str">
        <f t="shared" si="40"/>
        <v>± 6.7%</v>
      </c>
      <c r="H116" s="1">
        <f t="shared" si="41"/>
        <v>0.79881656804733725</v>
      </c>
      <c r="I116" s="10" t="str">
        <f t="shared" si="33"/>
        <v>Low</v>
      </c>
      <c r="K116" s="76"/>
      <c r="L116" s="76"/>
      <c r="M116" s="76"/>
      <c r="N116" s="77"/>
      <c r="O116" s="77"/>
    </row>
    <row r="117" spans="1:15" ht="15" x14ac:dyDescent="0.25">
      <c r="A117" s="1" t="s">
        <v>214</v>
      </c>
      <c r="B117" s="8">
        <v>1809</v>
      </c>
      <c r="C117" s="30">
        <v>315</v>
      </c>
      <c r="D117" s="2">
        <f>IF(B117&lt;&gt;0,B117/$B$115,0)</f>
        <v>0.91456016177957533</v>
      </c>
      <c r="E117" s="4">
        <f>IF(B117&lt;&gt;0,ROUND(((SQRT(POWER(C117,2)-(POWER((B117/$B$115),2)*POWER($C$115,2))))/$B$115),3),0)</f>
        <v>3.5000000000000003E-2</v>
      </c>
      <c r="F117" s="4">
        <f>IF(B117=0,0,POWER(C117,2)-(POWER((B117/$B$115),2)*POWER(C$115,2)))</f>
        <v>4796.4949949955044</v>
      </c>
      <c r="G117" s="24" t="str">
        <f t="shared" si="40"/>
        <v>± 3.5%</v>
      </c>
      <c r="H117" s="1">
        <f t="shared" si="41"/>
        <v>0.17412935323383086</v>
      </c>
      <c r="I117" s="10" t="str">
        <f t="shared" si="33"/>
        <v>High</v>
      </c>
      <c r="K117" s="76"/>
      <c r="L117" s="76"/>
      <c r="M117" s="76"/>
      <c r="N117" s="77"/>
      <c r="O117" s="77"/>
    </row>
    <row r="118" spans="1:15" ht="15" x14ac:dyDescent="0.25">
      <c r="A118" s="1" t="s">
        <v>215</v>
      </c>
      <c r="B118" s="8">
        <v>17532</v>
      </c>
      <c r="C118" s="30">
        <v>1216</v>
      </c>
      <c r="D118" s="2">
        <f>IF(B118&lt;&gt;0,B118/$B$118,0)</f>
        <v>1</v>
      </c>
      <c r="E118" s="4">
        <f>IF(B118&lt;&gt;0,ROUND(((SQRT(POWER(C118,2)-(POWER((B118/$B$118),2)*POWER($C$118,2))))/$B$118),3),0)</f>
        <v>0</v>
      </c>
      <c r="F118" s="4">
        <f>IF(B118=0,0,POWER(C118,2)-(POWER((B118/$B$118),2)*POWER(C$118,2)))</f>
        <v>0</v>
      </c>
      <c r="G118" s="24" t="s">
        <v>16</v>
      </c>
      <c r="H118" s="1">
        <f t="shared" si="41"/>
        <v>6.935888660734657E-2</v>
      </c>
      <c r="I118" s="10" t="str">
        <f t="shared" si="33"/>
        <v>High</v>
      </c>
      <c r="K118" s="76"/>
      <c r="L118" s="76"/>
      <c r="M118" s="76"/>
      <c r="N118" s="77"/>
      <c r="O118" s="77"/>
    </row>
    <row r="119" spans="1:15" ht="15" x14ac:dyDescent="0.25">
      <c r="A119" s="1" t="s">
        <v>517</v>
      </c>
      <c r="B119" s="8">
        <v>1390</v>
      </c>
      <c r="C119" s="30">
        <v>408</v>
      </c>
      <c r="D119" s="2">
        <f>IF(B119&lt;&gt;0,B119/$B$118,0)</f>
        <v>7.9283595710700427E-2</v>
      </c>
      <c r="E119" s="4">
        <f t="shared" ref="E119:E120" si="48">IF(B119&lt;&gt;0,ROUND(((SQRT(POWER(C119,2)-(POWER((B119/$B$118),2)*POWER($C$118,2))))/$B$118),3),0)</f>
        <v>2.3E-2</v>
      </c>
      <c r="F119" s="4">
        <f t="shared" ref="F119:F120" si="49">IF(B119=0,0,POWER(C119,2)-(POWER((B119/$B$118),2)*POWER(C$118,2)))</f>
        <v>157169.33318195929</v>
      </c>
      <c r="G119" s="24" t="str">
        <f t="shared" si="40"/>
        <v>± 2.3%</v>
      </c>
      <c r="H119" s="1">
        <f t="shared" si="41"/>
        <v>0.29352517985611509</v>
      </c>
      <c r="I119" s="10" t="str">
        <f t="shared" si="33"/>
        <v>Moderate</v>
      </c>
      <c r="K119" s="76"/>
      <c r="L119" s="76"/>
      <c r="M119" s="76"/>
      <c r="N119" s="77"/>
      <c r="O119" s="77"/>
    </row>
    <row r="120" spans="1:15" ht="15" x14ac:dyDescent="0.25">
      <c r="A120" s="1" t="s">
        <v>214</v>
      </c>
      <c r="B120" s="8">
        <v>16142</v>
      </c>
      <c r="C120" s="30">
        <v>1155</v>
      </c>
      <c r="D120" s="2">
        <f>IF(B120&lt;&gt;0,B120/$B$118,0)</f>
        <v>0.92071640428929957</v>
      </c>
      <c r="E120" s="4">
        <f t="shared" si="48"/>
        <v>1.6E-2</v>
      </c>
      <c r="F120" s="4">
        <f t="shared" si="49"/>
        <v>80540.662180362036</v>
      </c>
      <c r="G120" s="24" t="str">
        <f t="shared" si="40"/>
        <v>± 1.6%</v>
      </c>
      <c r="H120" s="1">
        <f t="shared" si="41"/>
        <v>7.1552471812662624E-2</v>
      </c>
      <c r="I120" s="10" t="str">
        <f t="shared" si="33"/>
        <v>High</v>
      </c>
      <c r="K120" s="76"/>
      <c r="L120" s="79"/>
      <c r="M120" s="76"/>
      <c r="N120" s="77"/>
      <c r="O120" s="77"/>
    </row>
    <row r="121" spans="1:15" ht="15" x14ac:dyDescent="0.25">
      <c r="A121" s="14" t="s">
        <v>110</v>
      </c>
      <c r="B121" s="19" t="s">
        <v>515</v>
      </c>
      <c r="C121" s="31" t="s">
        <v>515</v>
      </c>
      <c r="D121" s="20"/>
      <c r="E121" s="21"/>
      <c r="F121" s="21"/>
      <c r="G121" s="25"/>
      <c r="H121" s="84"/>
      <c r="I121" s="22"/>
      <c r="K121" s="79"/>
      <c r="L121" s="76"/>
      <c r="M121" s="76"/>
      <c r="N121" s="77"/>
      <c r="O121" s="77"/>
    </row>
    <row r="122" spans="1:15" ht="15" x14ac:dyDescent="0.25">
      <c r="A122" s="1" t="s">
        <v>216</v>
      </c>
      <c r="B122" s="8">
        <v>17532</v>
      </c>
      <c r="C122" s="30">
        <v>1216</v>
      </c>
      <c r="D122" s="2">
        <f>IF(B122&lt;&gt;0,B122/$B$122,0)</f>
        <v>1</v>
      </c>
      <c r="E122" s="4">
        <f>IF(B122&lt;&gt;0,ROUND(((SQRT(POWER(C122,2)-(POWER((B122/$B$122),2)*POWER($C$122,2))))/$B$122),3),0)</f>
        <v>0</v>
      </c>
      <c r="F122" s="4">
        <f>IF(B122=0,0,POWER(C122,2)-(POWER((B122/$B$122),2)*POWER(C$122,2)))</f>
        <v>0</v>
      </c>
      <c r="G122" s="24" t="s">
        <v>16</v>
      </c>
      <c r="H122" s="1">
        <f t="shared" si="41"/>
        <v>6.935888660734657E-2</v>
      </c>
      <c r="I122" s="10" t="str">
        <f t="shared" si="33"/>
        <v>High</v>
      </c>
      <c r="K122" s="76"/>
      <c r="L122" s="76"/>
      <c r="M122" s="76"/>
      <c r="N122" s="77"/>
      <c r="O122" s="77"/>
    </row>
    <row r="123" spans="1:15" ht="15" x14ac:dyDescent="0.25">
      <c r="A123" s="1" t="s">
        <v>217</v>
      </c>
      <c r="B123" s="8">
        <v>2578</v>
      </c>
      <c r="C123" s="30">
        <v>384</v>
      </c>
      <c r="D123" s="2">
        <f t="shared" ref="D123:D128" si="50">IF(B123&lt;&gt;0,B123/$B$122,0)</f>
        <v>0.14704540269221994</v>
      </c>
      <c r="E123" s="4">
        <f t="shared" ref="E123:E128" si="51">IF(B123&lt;&gt;0,ROUND(((SQRT(POWER(C123,2)-(POWER((B123/$B$122),2)*POWER($C$122,2))))/$B$122),3),0)</f>
        <v>1.9E-2</v>
      </c>
      <c r="F123" s="4">
        <f t="shared" ref="F123:F128" si="52">IF(B123=0,0,POWER(C123,2)-(POWER((B123/$B$122),2)*POWER(C$122,2)))</f>
        <v>115483.98176869139</v>
      </c>
      <c r="G123" s="24" t="str">
        <f>IF(F123&lt;0,"W",IF(B123=0,"± 0.6%",IF((E123*100)&lt;0.01,"± 0.1%","± "&amp; TEXT((E123*100),"#,##0.0")&amp;"%")))</f>
        <v>± 1.9%</v>
      </c>
      <c r="H123" s="1">
        <f t="shared" si="41"/>
        <v>0.14895267649340574</v>
      </c>
      <c r="I123" s="10" t="str">
        <f t="shared" si="33"/>
        <v>High</v>
      </c>
      <c r="K123" s="76"/>
      <c r="L123" s="76"/>
      <c r="M123" s="76"/>
      <c r="N123" s="77"/>
      <c r="O123" s="77"/>
    </row>
    <row r="124" spans="1:15" ht="15" x14ac:dyDescent="0.25">
      <c r="A124" s="1" t="s">
        <v>218</v>
      </c>
      <c r="B124" s="8">
        <v>9076</v>
      </c>
      <c r="C124" s="30">
        <v>938</v>
      </c>
      <c r="D124" s="2">
        <f t="shared" si="50"/>
        <v>0.51768195300022812</v>
      </c>
      <c r="E124" s="4">
        <f t="shared" si="51"/>
        <v>0.04</v>
      </c>
      <c r="F124" s="4">
        <f t="shared" si="52"/>
        <v>483572.1701444441</v>
      </c>
      <c r="G124" s="24" t="str">
        <f t="shared" si="40"/>
        <v>± 4.0%</v>
      </c>
      <c r="H124" s="1">
        <f t="shared" si="41"/>
        <v>0.10334949316879682</v>
      </c>
      <c r="I124" s="10" t="str">
        <f t="shared" si="33"/>
        <v>High</v>
      </c>
      <c r="K124" s="76"/>
      <c r="L124" s="76"/>
      <c r="M124" s="76"/>
      <c r="N124" s="77"/>
      <c r="O124" s="77"/>
    </row>
    <row r="125" spans="1:15" ht="15" x14ac:dyDescent="0.25">
      <c r="A125" s="1" t="s">
        <v>219</v>
      </c>
      <c r="B125" s="8">
        <v>2303</v>
      </c>
      <c r="C125" s="30">
        <v>477</v>
      </c>
      <c r="D125" s="2">
        <f t="shared" si="50"/>
        <v>0.1313597992242756</v>
      </c>
      <c r="E125" s="4">
        <f t="shared" si="51"/>
        <v>2.5999999999999999E-2</v>
      </c>
      <c r="F125" s="4">
        <f t="shared" si="52"/>
        <v>202014.20391205125</v>
      </c>
      <c r="G125" s="24" t="str">
        <f t="shared" si="40"/>
        <v>± 2.6%</v>
      </c>
      <c r="H125" s="1">
        <f t="shared" si="41"/>
        <v>0.20712114633087278</v>
      </c>
      <c r="I125" s="10" t="str">
        <f t="shared" si="33"/>
        <v>Moderate</v>
      </c>
      <c r="K125" s="76"/>
      <c r="L125" s="76"/>
      <c r="M125" s="76"/>
      <c r="N125" s="77"/>
      <c r="O125" s="77"/>
    </row>
    <row r="126" spans="1:15" ht="15" x14ac:dyDescent="0.25">
      <c r="A126" s="1" t="s">
        <v>220</v>
      </c>
      <c r="B126" s="8">
        <v>281</v>
      </c>
      <c r="C126" s="30">
        <v>148</v>
      </c>
      <c r="D126" s="2">
        <f t="shared" si="50"/>
        <v>1.6027834816335844E-2</v>
      </c>
      <c r="E126" s="4">
        <f t="shared" si="51"/>
        <v>8.0000000000000002E-3</v>
      </c>
      <c r="F126" s="4">
        <f t="shared" si="52"/>
        <v>21524.145858589454</v>
      </c>
      <c r="G126" s="24" t="str">
        <f t="shared" si="40"/>
        <v>± 0.8%</v>
      </c>
      <c r="H126" s="1">
        <f t="shared" si="41"/>
        <v>0.5266903914590747</v>
      </c>
      <c r="I126" s="10" t="str">
        <f t="shared" si="33"/>
        <v>Moderate</v>
      </c>
      <c r="K126" s="76"/>
      <c r="L126" s="76"/>
      <c r="M126" s="76"/>
      <c r="N126" s="77"/>
      <c r="O126" s="77"/>
    </row>
    <row r="127" spans="1:15" ht="15" x14ac:dyDescent="0.25">
      <c r="A127" s="1" t="s">
        <v>221</v>
      </c>
      <c r="B127" s="8">
        <v>2414</v>
      </c>
      <c r="C127" s="30">
        <v>592</v>
      </c>
      <c r="D127" s="2">
        <f t="shared" si="50"/>
        <v>0.13769107916951859</v>
      </c>
      <c r="E127" s="4">
        <f t="shared" si="51"/>
        <v>3.2000000000000001E-2</v>
      </c>
      <c r="F127" s="4">
        <f t="shared" si="52"/>
        <v>322430.40741328953</v>
      </c>
      <c r="G127" s="24" t="str">
        <f t="shared" si="40"/>
        <v>± 3.2%</v>
      </c>
      <c r="H127" s="1">
        <f t="shared" si="41"/>
        <v>0.2452361226180613</v>
      </c>
      <c r="I127" s="10" t="str">
        <f t="shared" si="33"/>
        <v>Moderate</v>
      </c>
      <c r="K127" s="76"/>
      <c r="L127" s="76"/>
      <c r="M127" s="76"/>
      <c r="N127" s="77"/>
      <c r="O127" s="77"/>
    </row>
    <row r="128" spans="1:15" ht="15" x14ac:dyDescent="0.25">
      <c r="A128" s="1" t="s">
        <v>222</v>
      </c>
      <c r="B128" s="8">
        <v>880</v>
      </c>
      <c r="C128" s="30">
        <v>243</v>
      </c>
      <c r="D128" s="2">
        <f t="shared" si="50"/>
        <v>5.0193931097421859E-2</v>
      </c>
      <c r="E128" s="4">
        <f t="shared" si="51"/>
        <v>1.2999999999999999E-2</v>
      </c>
      <c r="F128" s="4">
        <f t="shared" si="52"/>
        <v>55323.628650747509</v>
      </c>
      <c r="G128" s="24" t="str">
        <f t="shared" si="40"/>
        <v>± 1.3%</v>
      </c>
      <c r="H128" s="1">
        <f t="shared" si="41"/>
        <v>0.27613636363636362</v>
      </c>
      <c r="I128" s="10" t="str">
        <f t="shared" si="33"/>
        <v>Moderate</v>
      </c>
      <c r="K128" s="76"/>
      <c r="L128" s="79"/>
      <c r="M128" s="76"/>
      <c r="N128" s="77"/>
      <c r="O128" s="77"/>
    </row>
    <row r="129" spans="1:15" ht="15" x14ac:dyDescent="0.25">
      <c r="A129" s="14" t="s">
        <v>111</v>
      </c>
      <c r="B129" s="19" t="s">
        <v>515</v>
      </c>
      <c r="C129" s="31" t="s">
        <v>515</v>
      </c>
      <c r="D129" s="20"/>
      <c r="E129" s="21"/>
      <c r="F129" s="21"/>
      <c r="G129" s="25"/>
      <c r="H129" s="84"/>
      <c r="I129" s="22"/>
      <c r="K129" s="79"/>
      <c r="L129" s="76"/>
      <c r="M129" s="76"/>
      <c r="N129" s="77"/>
      <c r="O129" s="77"/>
    </row>
    <row r="130" spans="1:15" ht="15" x14ac:dyDescent="0.25">
      <c r="A130" s="1" t="s">
        <v>223</v>
      </c>
      <c r="B130" s="8">
        <v>88070</v>
      </c>
      <c r="C130" s="30">
        <v>1598</v>
      </c>
      <c r="D130" s="2">
        <f>IF(B130&lt;&gt;0,B130/$B$130,0)</f>
        <v>1</v>
      </c>
      <c r="E130" s="4">
        <f>IF(B130&lt;&gt;0,ROUND(((SQRT(POWER(C130,2)-(POWER((B130/$B$130),2)*POWER($C$130,2))))/$B$130),3),0)</f>
        <v>0</v>
      </c>
      <c r="F130" s="4">
        <f>IF(B130=0,0,POWER(C130,2)-(POWER((B130/$B$130),2)*POWER(C$130,2)))</f>
        <v>0</v>
      </c>
      <c r="G130" s="24" t="s">
        <v>16</v>
      </c>
      <c r="H130" s="1">
        <f t="shared" si="41"/>
        <v>1.8144657658680594E-2</v>
      </c>
      <c r="I130" s="10" t="str">
        <f t="shared" si="33"/>
        <v>High</v>
      </c>
      <c r="K130" s="76"/>
      <c r="L130" s="76"/>
      <c r="M130" s="76"/>
      <c r="N130" s="77"/>
      <c r="O130" s="77"/>
    </row>
    <row r="131" spans="1:15" ht="15" x14ac:dyDescent="0.25">
      <c r="A131" s="1" t="s">
        <v>224</v>
      </c>
      <c r="B131" s="8">
        <v>67523</v>
      </c>
      <c r="C131" s="30">
        <v>1502</v>
      </c>
      <c r="D131" s="2">
        <f t="shared" ref="D131:D141" si="53">IF(B131&lt;&gt;0,B131/$B$130,0)</f>
        <v>0.76669694561144541</v>
      </c>
      <c r="E131" s="4">
        <f t="shared" ref="E131:E141" si="54">IF(B131&lt;&gt;0,ROUND(((SQRT(POWER(C131,2)-(POWER((B131/$B$130),2)*POWER($C$130,2))))/$B$130),3),0)</f>
        <v>0.01</v>
      </c>
      <c r="F131" s="4">
        <f t="shared" ref="F131:F141" si="55">IF(B131=0,0,POWER(C131,2)-(POWER((B131/$B$130),2)*POWER(C$130,2)))</f>
        <v>754933.75521480339</v>
      </c>
      <c r="G131" s="24" t="str">
        <f t="shared" si="40"/>
        <v>± 1.0%</v>
      </c>
      <c r="H131" s="1">
        <f t="shared" si="41"/>
        <v>2.2244272322023608E-2</v>
      </c>
      <c r="I131" s="10" t="str">
        <f t="shared" si="33"/>
        <v>High</v>
      </c>
      <c r="K131" s="76"/>
      <c r="L131" s="76"/>
      <c r="M131" s="77"/>
      <c r="N131" s="77"/>
      <c r="O131" s="77"/>
    </row>
    <row r="132" spans="1:15" ht="15" x14ac:dyDescent="0.25">
      <c r="A132" s="1" t="s">
        <v>225</v>
      </c>
      <c r="B132" s="8">
        <v>20547</v>
      </c>
      <c r="C132" s="30">
        <v>1435</v>
      </c>
      <c r="D132" s="2">
        <f t="shared" si="53"/>
        <v>0.23330305438855456</v>
      </c>
      <c r="E132" s="4">
        <f t="shared" si="54"/>
        <v>1.6E-2</v>
      </c>
      <c r="F132" s="4">
        <f t="shared" si="55"/>
        <v>1920231.5294171423</v>
      </c>
      <c r="G132" s="24" t="str">
        <f t="shared" si="40"/>
        <v>± 1.6%</v>
      </c>
      <c r="H132" s="1">
        <f t="shared" si="41"/>
        <v>6.9839879301114516E-2</v>
      </c>
      <c r="I132" s="10" t="str">
        <f t="shared" si="33"/>
        <v>High</v>
      </c>
      <c r="K132" s="76"/>
      <c r="L132" s="76"/>
      <c r="M132" s="77"/>
      <c r="N132" s="77"/>
      <c r="O132" s="77"/>
    </row>
    <row r="133" spans="1:15" ht="15" x14ac:dyDescent="0.25">
      <c r="A133" s="1" t="s">
        <v>226</v>
      </c>
      <c r="B133" s="8">
        <v>8245</v>
      </c>
      <c r="C133" s="30">
        <v>892</v>
      </c>
      <c r="D133" s="2">
        <f t="shared" si="53"/>
        <v>9.3618712387873282E-2</v>
      </c>
      <c r="E133" s="4">
        <f t="shared" si="54"/>
        <v>0.01</v>
      </c>
      <c r="F133" s="4">
        <f t="shared" si="55"/>
        <v>773283.03143586731</v>
      </c>
      <c r="G133" s="24" t="str">
        <f t="shared" si="40"/>
        <v>± 1.0%</v>
      </c>
      <c r="H133" s="1">
        <f t="shared" si="41"/>
        <v>0.10818677986658581</v>
      </c>
      <c r="I133" s="10" t="str">
        <f t="shared" si="33"/>
        <v>High</v>
      </c>
      <c r="K133" s="76"/>
      <c r="L133" s="76"/>
      <c r="M133" s="77"/>
      <c r="N133" s="77"/>
      <c r="O133" s="77"/>
    </row>
    <row r="134" spans="1:15" ht="15" x14ac:dyDescent="0.25">
      <c r="A134" s="1" t="s">
        <v>227</v>
      </c>
      <c r="B134" s="8">
        <v>4990</v>
      </c>
      <c r="C134" s="30">
        <v>865</v>
      </c>
      <c r="D134" s="2">
        <f t="shared" si="53"/>
        <v>5.665947541728171E-2</v>
      </c>
      <c r="E134" s="4">
        <f t="shared" si="54"/>
        <v>0.01</v>
      </c>
      <c r="F134" s="4">
        <f t="shared" si="55"/>
        <v>740027.17489852698</v>
      </c>
      <c r="G134" s="24" t="str">
        <f t="shared" si="40"/>
        <v>± 1.0%</v>
      </c>
      <c r="H134" s="1">
        <f t="shared" si="41"/>
        <v>0.17334669338677355</v>
      </c>
      <c r="I134" s="10" t="str">
        <f t="shared" si="33"/>
        <v>High</v>
      </c>
      <c r="K134" s="76"/>
      <c r="L134" s="76"/>
      <c r="M134" s="77"/>
      <c r="N134" s="77"/>
      <c r="O134" s="77"/>
    </row>
    <row r="135" spans="1:15" ht="15" x14ac:dyDescent="0.25">
      <c r="A135" s="1" t="s">
        <v>226</v>
      </c>
      <c r="B135" s="8">
        <v>1629</v>
      </c>
      <c r="C135" s="30">
        <v>475</v>
      </c>
      <c r="D135" s="2">
        <f t="shared" si="53"/>
        <v>1.8496650391733847E-2</v>
      </c>
      <c r="E135" s="4">
        <f t="shared" si="54"/>
        <v>5.0000000000000001E-3</v>
      </c>
      <c r="F135" s="4">
        <f t="shared" si="55"/>
        <v>224751.34548455235</v>
      </c>
      <c r="G135" s="24" t="str">
        <f t="shared" si="40"/>
        <v>± 0.5%</v>
      </c>
      <c r="H135" s="1">
        <f t="shared" si="41"/>
        <v>0.29158993247391035</v>
      </c>
      <c r="I135" s="10" t="str">
        <f t="shared" si="33"/>
        <v>Moderate</v>
      </c>
      <c r="K135" s="76"/>
      <c r="L135" s="76"/>
      <c r="M135" s="77"/>
      <c r="N135" s="77"/>
      <c r="O135" s="77"/>
    </row>
    <row r="136" spans="1:15" ht="15" x14ac:dyDescent="0.25">
      <c r="A136" s="1" t="s">
        <v>228</v>
      </c>
      <c r="B136" s="8">
        <v>4047</v>
      </c>
      <c r="C136" s="30">
        <v>602</v>
      </c>
      <c r="D136" s="2">
        <f t="shared" si="53"/>
        <v>4.5952083569887586E-2</v>
      </c>
      <c r="E136" s="4">
        <f t="shared" si="54"/>
        <v>7.0000000000000001E-3</v>
      </c>
      <c r="F136" s="4">
        <f t="shared" si="55"/>
        <v>357011.82515502465</v>
      </c>
      <c r="G136" s="24" t="str">
        <f t="shared" si="40"/>
        <v>± 0.7%</v>
      </c>
      <c r="H136" s="1">
        <f t="shared" si="41"/>
        <v>0.14875216209537928</v>
      </c>
      <c r="I136" s="10" t="str">
        <f t="shared" si="33"/>
        <v>High</v>
      </c>
      <c r="K136" s="76"/>
      <c r="L136" s="76"/>
      <c r="M136" s="77"/>
      <c r="N136" s="77"/>
      <c r="O136" s="77"/>
    </row>
    <row r="137" spans="1:15" ht="15" x14ac:dyDescent="0.25">
      <c r="A137" s="1" t="s">
        <v>226</v>
      </c>
      <c r="B137" s="8">
        <v>1297</v>
      </c>
      <c r="C137" s="30">
        <v>374</v>
      </c>
      <c r="D137" s="2">
        <f t="shared" si="53"/>
        <v>1.4726921766776428E-2</v>
      </c>
      <c r="E137" s="4">
        <f t="shared" si="54"/>
        <v>4.0000000000000001E-3</v>
      </c>
      <c r="F137" s="4">
        <f t="shared" si="55"/>
        <v>139322.16868341397</v>
      </c>
      <c r="G137" s="24" t="str">
        <f t="shared" si="40"/>
        <v>± 0.4%</v>
      </c>
      <c r="H137" s="1">
        <f t="shared" si="41"/>
        <v>0.28835774865073244</v>
      </c>
      <c r="I137" s="10" t="str">
        <f t="shared" si="33"/>
        <v>Moderate</v>
      </c>
      <c r="K137" s="76"/>
      <c r="L137" s="76"/>
      <c r="M137" s="77"/>
      <c r="N137" s="77"/>
      <c r="O137" s="77"/>
    </row>
    <row r="138" spans="1:15" ht="15" x14ac:dyDescent="0.25">
      <c r="A138" s="1" t="s">
        <v>229</v>
      </c>
      <c r="B138" s="8">
        <v>8526</v>
      </c>
      <c r="C138" s="30">
        <v>953</v>
      </c>
      <c r="D138" s="2">
        <f t="shared" si="53"/>
        <v>9.6809356193936644E-2</v>
      </c>
      <c r="E138" s="4">
        <f t="shared" si="54"/>
        <v>1.0999999999999999E-2</v>
      </c>
      <c r="F138" s="4">
        <f t="shared" si="55"/>
        <v>884276.4919375407</v>
      </c>
      <c r="G138" s="24" t="str">
        <f t="shared" si="40"/>
        <v>± 1.1%</v>
      </c>
      <c r="H138" s="1">
        <f t="shared" si="41"/>
        <v>0.11177574478067089</v>
      </c>
      <c r="I138" s="10" t="str">
        <f t="shared" si="33"/>
        <v>High</v>
      </c>
      <c r="K138" s="76"/>
      <c r="L138" s="76"/>
      <c r="M138" s="77"/>
      <c r="N138" s="77"/>
      <c r="O138" s="77"/>
    </row>
    <row r="139" spans="1:15" ht="15" x14ac:dyDescent="0.25">
      <c r="A139" s="1" t="s">
        <v>226</v>
      </c>
      <c r="B139" s="8">
        <v>3947</v>
      </c>
      <c r="C139" s="30">
        <v>577</v>
      </c>
      <c r="D139" s="2">
        <f t="shared" si="53"/>
        <v>4.4816623140683548E-2</v>
      </c>
      <c r="E139" s="4">
        <f t="shared" si="54"/>
        <v>7.0000000000000001E-3</v>
      </c>
      <c r="F139" s="4">
        <f t="shared" si="55"/>
        <v>327800.01049910428</v>
      </c>
      <c r="G139" s="24" t="str">
        <f t="shared" si="40"/>
        <v>± 0.7%</v>
      </c>
      <c r="H139" s="1">
        <f t="shared" si="41"/>
        <v>0.14618697745122877</v>
      </c>
      <c r="I139" s="10" t="str">
        <f t="shared" si="33"/>
        <v>High</v>
      </c>
      <c r="K139" s="76"/>
      <c r="L139" s="76"/>
      <c r="M139" s="77"/>
      <c r="N139" s="77"/>
      <c r="O139" s="77"/>
    </row>
    <row r="140" spans="1:15" ht="15" x14ac:dyDescent="0.25">
      <c r="A140" s="1" t="s">
        <v>230</v>
      </c>
      <c r="B140" s="8">
        <v>2984</v>
      </c>
      <c r="C140" s="30">
        <v>611</v>
      </c>
      <c r="D140" s="2">
        <f t="shared" si="53"/>
        <v>3.3882139207448619E-2</v>
      </c>
      <c r="E140" s="4">
        <f t="shared" si="54"/>
        <v>7.0000000000000001E-3</v>
      </c>
      <c r="F140" s="4">
        <f t="shared" si="55"/>
        <v>370389.46424927044</v>
      </c>
      <c r="G140" s="24" t="str">
        <f t="shared" si="40"/>
        <v>± 0.7%</v>
      </c>
      <c r="H140" s="1">
        <f t="shared" si="41"/>
        <v>0.20475871313672922</v>
      </c>
      <c r="I140" s="10" t="str">
        <f t="shared" si="33"/>
        <v>Moderate</v>
      </c>
      <c r="K140" s="76"/>
      <c r="L140" s="76"/>
      <c r="M140" s="77"/>
      <c r="N140" s="77"/>
      <c r="O140" s="77"/>
    </row>
    <row r="141" spans="1:15" ht="15" x14ac:dyDescent="0.25">
      <c r="A141" s="1" t="s">
        <v>226</v>
      </c>
      <c r="B141" s="8">
        <v>1372</v>
      </c>
      <c r="C141" s="30">
        <v>382</v>
      </c>
      <c r="D141" s="2">
        <f t="shared" si="53"/>
        <v>1.557851708867946E-2</v>
      </c>
      <c r="E141" s="4">
        <f t="shared" si="54"/>
        <v>4.0000000000000001E-3</v>
      </c>
      <c r="F141" s="4">
        <f t="shared" si="55"/>
        <v>145304.26534809856</v>
      </c>
      <c r="G141" s="24" t="str">
        <f t="shared" si="40"/>
        <v>± 0.4%</v>
      </c>
      <c r="H141" s="1">
        <f t="shared" si="41"/>
        <v>0.2784256559766764</v>
      </c>
      <c r="I141" s="10" t="str">
        <f t="shared" si="33"/>
        <v>Moderate</v>
      </c>
      <c r="K141" s="76"/>
      <c r="L141" s="79"/>
      <c r="M141" s="77"/>
      <c r="N141" s="77"/>
      <c r="O141" s="77"/>
    </row>
    <row r="142" spans="1:15" ht="15" x14ac:dyDescent="0.25">
      <c r="A142" s="14" t="s">
        <v>112</v>
      </c>
      <c r="B142" s="19" t="s">
        <v>515</v>
      </c>
      <c r="C142" s="31" t="s">
        <v>515</v>
      </c>
      <c r="D142" s="20"/>
      <c r="E142" s="21"/>
      <c r="F142" s="21"/>
      <c r="G142" s="27"/>
      <c r="H142" s="18"/>
      <c r="I142" s="22"/>
      <c r="K142" s="79"/>
      <c r="L142" s="76"/>
      <c r="M142" s="77"/>
      <c r="N142" s="77"/>
      <c r="O142" s="77"/>
    </row>
    <row r="143" spans="1:15" ht="15" x14ac:dyDescent="0.25">
      <c r="A143" s="1" t="s">
        <v>7</v>
      </c>
      <c r="B143" s="8">
        <v>92818</v>
      </c>
      <c r="C143" s="30">
        <v>1684</v>
      </c>
      <c r="D143" s="2">
        <f>IF(B143&lt;&gt;0,B143/$B$143,0)</f>
        <v>1</v>
      </c>
      <c r="E143" s="4">
        <f>IF(B143&lt;&gt;0,ROUND(((SQRT(POWER(C143,2)-(POWER((B143/$B$143),2)*POWER($C$143,2))))/$B$143),3),0)</f>
        <v>0</v>
      </c>
      <c r="F143" s="4">
        <f>IF(B143=0,0,POWER(C143,2)-(POWER((B143/$B$143),2)*POWER(C$143,2)))</f>
        <v>0</v>
      </c>
      <c r="G143" s="24" t="s">
        <v>16</v>
      </c>
      <c r="H143" s="1">
        <f t="shared" si="41"/>
        <v>1.8143032601435065E-2</v>
      </c>
      <c r="I143" s="10" t="str">
        <f t="shared" si="33"/>
        <v>High</v>
      </c>
      <c r="K143" s="76"/>
      <c r="L143" s="76"/>
      <c r="M143" s="77"/>
      <c r="N143" s="77"/>
      <c r="O143" s="77"/>
    </row>
    <row r="144" spans="1:15" ht="15" x14ac:dyDescent="0.25">
      <c r="A144" s="1" t="s">
        <v>113</v>
      </c>
      <c r="B144" s="8">
        <v>3021</v>
      </c>
      <c r="C144" s="30">
        <v>506</v>
      </c>
      <c r="D144" s="2">
        <f t="shared" ref="D144:D170" si="56">IF(B144&lt;&gt;0,B144/$B$143,0)</f>
        <v>3.2547566204830958E-2</v>
      </c>
      <c r="E144" s="4">
        <f t="shared" ref="E144:E170" si="57">IF(B144&lt;&gt;0,ROUND(((SQRT(POWER(C144,2)-(POWER((B144/$B$143),2)*POWER($C$143,2))))/$B$143),3),0)</f>
        <v>5.0000000000000001E-3</v>
      </c>
      <c r="F144" s="4">
        <f t="shared" ref="F144:F170" si="58">IF(B144=0,0,POWER(C144,2)-(POWER((B144/$B$143),2)*POWER(C$143,2)))</f>
        <v>253031.85277477262</v>
      </c>
      <c r="G144" s="24" t="str">
        <f t="shared" ref="G144:G170" si="59">IF(F144&lt;0,"W",IF(B144=0,"± 0.6%",IF((E144*100)&lt;0.01,"± 0.1%","± "&amp; TEXT((E144*100),"#,##0.0")&amp;"%")))</f>
        <v>± 0.5%</v>
      </c>
      <c r="H144" s="1">
        <f t="shared" si="41"/>
        <v>0.1674942072161536</v>
      </c>
      <c r="I144" s="10" t="str">
        <f t="shared" ref="I144:I170" si="60">IF(AND(H144&gt;0,H144&lt;=0.2),"High",IF(H144&gt;=0.667,"Low",IF(AND(H144&gt;0.2,H144&lt;0.667),"Moderate","NC")))</f>
        <v>High</v>
      </c>
      <c r="K144" s="76"/>
      <c r="L144" s="76"/>
      <c r="M144" s="77"/>
      <c r="N144" s="77"/>
      <c r="O144" s="77"/>
    </row>
    <row r="145" spans="1:15" ht="15" x14ac:dyDescent="0.25">
      <c r="A145" s="1" t="s">
        <v>114</v>
      </c>
      <c r="B145" s="8">
        <v>941</v>
      </c>
      <c r="C145" s="30">
        <v>414</v>
      </c>
      <c r="D145" s="2">
        <f t="shared" si="56"/>
        <v>1.0138119761253206E-2</v>
      </c>
      <c r="E145" s="4">
        <f t="shared" si="57"/>
        <v>4.0000000000000001E-3</v>
      </c>
      <c r="F145" s="4">
        <f t="shared" si="58"/>
        <v>171104.5265451076</v>
      </c>
      <c r="G145" s="24" t="str">
        <f t="shared" si="59"/>
        <v>± 0.4%</v>
      </c>
      <c r="H145" s="1">
        <f t="shared" si="41"/>
        <v>0.43995749202975559</v>
      </c>
      <c r="I145" s="10" t="str">
        <f t="shared" si="60"/>
        <v>Moderate</v>
      </c>
      <c r="K145" s="76"/>
      <c r="L145" s="76"/>
      <c r="M145" s="77"/>
      <c r="N145" s="77"/>
      <c r="O145" s="77"/>
    </row>
    <row r="146" spans="1:15" ht="15" x14ac:dyDescent="0.25">
      <c r="A146" s="1" t="s">
        <v>115</v>
      </c>
      <c r="B146" s="8">
        <v>426</v>
      </c>
      <c r="C146" s="30">
        <v>157</v>
      </c>
      <c r="D146" s="2">
        <f t="shared" si="56"/>
        <v>4.5896270120019825E-3</v>
      </c>
      <c r="E146" s="4">
        <f t="shared" si="57"/>
        <v>2E-3</v>
      </c>
      <c r="F146" s="4">
        <f t="shared" si="58"/>
        <v>24589.263611867391</v>
      </c>
      <c r="G146" s="24" t="str">
        <f t="shared" si="59"/>
        <v>± 0.2%</v>
      </c>
      <c r="H146" s="1">
        <f t="shared" si="41"/>
        <v>0.36854460093896713</v>
      </c>
      <c r="I146" s="10" t="str">
        <f t="shared" si="60"/>
        <v>Moderate</v>
      </c>
      <c r="K146" s="76"/>
      <c r="L146" s="76"/>
      <c r="M146" s="77"/>
      <c r="N146" s="77"/>
      <c r="O146" s="77"/>
    </row>
    <row r="147" spans="1:15" ht="15" x14ac:dyDescent="0.25">
      <c r="A147" s="1" t="s">
        <v>116</v>
      </c>
      <c r="B147" s="8">
        <v>692</v>
      </c>
      <c r="C147" s="30">
        <v>189</v>
      </c>
      <c r="D147" s="2">
        <f t="shared" si="56"/>
        <v>7.4554504514210609E-3</v>
      </c>
      <c r="E147" s="4">
        <f t="shared" si="57"/>
        <v>2E-3</v>
      </c>
      <c r="F147" s="4">
        <f t="shared" si="58"/>
        <v>35563.37251335309</v>
      </c>
      <c r="G147" s="24" t="str">
        <f t="shared" si="59"/>
        <v>± 0.2%</v>
      </c>
      <c r="H147" s="1">
        <f t="shared" si="41"/>
        <v>0.27312138728323698</v>
      </c>
      <c r="I147" s="10" t="str">
        <f t="shared" si="60"/>
        <v>Moderate</v>
      </c>
      <c r="K147" s="76"/>
      <c r="L147" s="76"/>
      <c r="M147" s="77"/>
      <c r="N147" s="77"/>
      <c r="O147" s="77"/>
    </row>
    <row r="148" spans="1:15" ht="15" x14ac:dyDescent="0.25">
      <c r="A148" s="1" t="s">
        <v>117</v>
      </c>
      <c r="B148" s="8">
        <v>1739</v>
      </c>
      <c r="C148" s="30">
        <v>351</v>
      </c>
      <c r="D148" s="2">
        <f t="shared" si="56"/>
        <v>1.873559007951044E-2</v>
      </c>
      <c r="E148" s="4">
        <f t="shared" si="57"/>
        <v>4.0000000000000001E-3</v>
      </c>
      <c r="F148" s="4">
        <f t="shared" si="58"/>
        <v>122205.55120337688</v>
      </c>
      <c r="G148" s="24" t="str">
        <f t="shared" si="59"/>
        <v>± 0.4%</v>
      </c>
      <c r="H148" s="1">
        <f t="shared" si="41"/>
        <v>0.20184013801035078</v>
      </c>
      <c r="I148" s="10" t="str">
        <f t="shared" si="60"/>
        <v>Moderate</v>
      </c>
      <c r="K148" s="76"/>
      <c r="L148" s="76"/>
      <c r="M148" s="77"/>
      <c r="N148" s="77"/>
      <c r="O148" s="77"/>
    </row>
    <row r="149" spans="1:15" ht="15" x14ac:dyDescent="0.25">
      <c r="A149" s="1" t="s">
        <v>118</v>
      </c>
      <c r="B149" s="8">
        <v>10147</v>
      </c>
      <c r="C149" s="30">
        <v>769</v>
      </c>
      <c r="D149" s="2">
        <f t="shared" si="56"/>
        <v>0.10932146781874205</v>
      </c>
      <c r="E149" s="4">
        <f t="shared" si="57"/>
        <v>8.0000000000000002E-3</v>
      </c>
      <c r="F149" s="4">
        <f t="shared" si="58"/>
        <v>557469.1650577375</v>
      </c>
      <c r="G149" s="24" t="str">
        <f t="shared" si="59"/>
        <v>± 0.8%</v>
      </c>
      <c r="H149" s="1">
        <f t="shared" si="41"/>
        <v>7.5785946585197592E-2</v>
      </c>
      <c r="I149" s="10" t="str">
        <f t="shared" si="60"/>
        <v>High</v>
      </c>
      <c r="K149" s="76"/>
      <c r="L149" s="76"/>
      <c r="M149" s="77"/>
      <c r="N149" s="77"/>
      <c r="O149" s="77"/>
    </row>
    <row r="150" spans="1:15" ht="15" x14ac:dyDescent="0.25">
      <c r="A150" s="1" t="s">
        <v>119</v>
      </c>
      <c r="B150" s="8">
        <v>2745</v>
      </c>
      <c r="C150" s="30">
        <v>416</v>
      </c>
      <c r="D150" s="2">
        <f t="shared" si="56"/>
        <v>2.9574005042125449E-2</v>
      </c>
      <c r="E150" s="4">
        <f t="shared" si="57"/>
        <v>4.0000000000000001E-3</v>
      </c>
      <c r="F150" s="4">
        <f t="shared" si="58"/>
        <v>170575.69859381451</v>
      </c>
      <c r="G150" s="24" t="str">
        <f t="shared" si="59"/>
        <v>± 0.4%</v>
      </c>
      <c r="H150" s="1">
        <f t="shared" si="41"/>
        <v>0.15154826958105647</v>
      </c>
      <c r="I150" s="10" t="str">
        <f t="shared" si="60"/>
        <v>High</v>
      </c>
      <c r="K150" s="76"/>
      <c r="L150" s="76"/>
      <c r="M150" s="77"/>
      <c r="N150" s="77"/>
      <c r="O150" s="77"/>
    </row>
    <row r="151" spans="1:15" ht="15" x14ac:dyDescent="0.25">
      <c r="A151" s="1" t="s">
        <v>120</v>
      </c>
      <c r="B151" s="8">
        <v>529</v>
      </c>
      <c r="C151" s="30">
        <v>161</v>
      </c>
      <c r="D151" s="2">
        <f t="shared" si="56"/>
        <v>5.6993255618522269E-3</v>
      </c>
      <c r="E151" s="4">
        <f t="shared" si="57"/>
        <v>2E-3</v>
      </c>
      <c r="F151" s="4">
        <f t="shared" si="58"/>
        <v>25828.884841018</v>
      </c>
      <c r="G151" s="24" t="str">
        <f t="shared" si="59"/>
        <v>± 0.2%</v>
      </c>
      <c r="H151" s="1">
        <f t="shared" si="41"/>
        <v>0.30434782608695654</v>
      </c>
      <c r="I151" s="10" t="str">
        <f t="shared" si="60"/>
        <v>Moderate</v>
      </c>
      <c r="K151" s="76"/>
      <c r="L151" s="76"/>
      <c r="M151" s="77"/>
      <c r="N151" s="77"/>
      <c r="O151" s="77"/>
    </row>
    <row r="152" spans="1:15" ht="15" x14ac:dyDescent="0.25">
      <c r="A152" s="1" t="s">
        <v>121</v>
      </c>
      <c r="B152" s="8">
        <v>15108</v>
      </c>
      <c r="C152" s="30">
        <v>961</v>
      </c>
      <c r="D152" s="2">
        <f t="shared" si="56"/>
        <v>0.16277015234114073</v>
      </c>
      <c r="E152" s="4">
        <f t="shared" si="57"/>
        <v>0.01</v>
      </c>
      <c r="F152" s="4">
        <f t="shared" si="58"/>
        <v>848387.48376304249</v>
      </c>
      <c r="G152" s="24" t="str">
        <f t="shared" si="59"/>
        <v>± 1.0%</v>
      </c>
      <c r="H152" s="1">
        <f t="shared" si="41"/>
        <v>6.3608684140852523E-2</v>
      </c>
      <c r="I152" s="10" t="str">
        <f t="shared" si="60"/>
        <v>High</v>
      </c>
      <c r="K152" s="76"/>
      <c r="L152" s="76"/>
      <c r="M152" s="77"/>
      <c r="N152" s="77"/>
      <c r="O152" s="77"/>
    </row>
    <row r="153" spans="1:15" ht="15" x14ac:dyDescent="0.25">
      <c r="A153" s="1" t="s">
        <v>122</v>
      </c>
      <c r="B153" s="8">
        <v>731</v>
      </c>
      <c r="C153" s="30">
        <v>211</v>
      </c>
      <c r="D153" s="2">
        <f t="shared" si="56"/>
        <v>7.8756275722381437E-3</v>
      </c>
      <c r="E153" s="4">
        <f t="shared" si="57"/>
        <v>2E-3</v>
      </c>
      <c r="F153" s="4">
        <f t="shared" si="58"/>
        <v>44345.104586287278</v>
      </c>
      <c r="G153" s="24" t="str">
        <f t="shared" si="59"/>
        <v>± 0.2%</v>
      </c>
      <c r="H153" s="1">
        <f t="shared" si="41"/>
        <v>0.28864569083447333</v>
      </c>
      <c r="I153" s="10" t="str">
        <f t="shared" si="60"/>
        <v>Moderate</v>
      </c>
      <c r="K153" s="76"/>
      <c r="L153" s="76"/>
      <c r="M153" s="77"/>
      <c r="N153" s="77"/>
      <c r="O153" s="77"/>
    </row>
    <row r="154" spans="1:15" ht="15" x14ac:dyDescent="0.25">
      <c r="A154" s="1" t="s">
        <v>123</v>
      </c>
      <c r="B154" s="8">
        <v>394</v>
      </c>
      <c r="C154" s="30">
        <v>147</v>
      </c>
      <c r="D154" s="2">
        <f t="shared" si="56"/>
        <v>4.2448662974854017E-3</v>
      </c>
      <c r="E154" s="4">
        <f t="shared" si="57"/>
        <v>2E-3</v>
      </c>
      <c r="F154" s="4">
        <f t="shared" si="58"/>
        <v>21557.901023010458</v>
      </c>
      <c r="G154" s="24" t="str">
        <f t="shared" si="59"/>
        <v>± 0.2%</v>
      </c>
      <c r="H154" s="1">
        <f t="shared" si="41"/>
        <v>0.37309644670050762</v>
      </c>
      <c r="I154" s="10" t="str">
        <f t="shared" si="60"/>
        <v>Moderate</v>
      </c>
      <c r="K154" s="76"/>
      <c r="L154" s="76"/>
      <c r="M154" s="77"/>
      <c r="N154" s="77"/>
      <c r="O154" s="77"/>
    </row>
    <row r="155" spans="1:15" ht="15" x14ac:dyDescent="0.25">
      <c r="A155" s="1" t="s">
        <v>124</v>
      </c>
      <c r="B155" s="8">
        <v>10395</v>
      </c>
      <c r="C155" s="30">
        <v>823</v>
      </c>
      <c r="D155" s="2">
        <f t="shared" si="56"/>
        <v>0.11199336335624556</v>
      </c>
      <c r="E155" s="4">
        <f t="shared" si="57"/>
        <v>8.9999999999999993E-3</v>
      </c>
      <c r="F155" s="4">
        <f t="shared" si="58"/>
        <v>641760.23801788106</v>
      </c>
      <c r="G155" s="24" t="str">
        <f t="shared" si="59"/>
        <v>± 0.9%</v>
      </c>
      <c r="H155" s="1">
        <f t="shared" si="41"/>
        <v>7.9172679172679172E-2</v>
      </c>
      <c r="I155" s="10" t="str">
        <f t="shared" si="60"/>
        <v>High</v>
      </c>
      <c r="K155" s="76"/>
      <c r="L155" s="76"/>
      <c r="M155" s="77"/>
      <c r="N155" s="77"/>
      <c r="O155" s="77"/>
    </row>
    <row r="156" spans="1:15" ht="15" x14ac:dyDescent="0.25">
      <c r="A156" s="1" t="s">
        <v>125</v>
      </c>
      <c r="B156" s="8">
        <v>3505</v>
      </c>
      <c r="C156" s="30">
        <v>537</v>
      </c>
      <c r="D156" s="2">
        <f t="shared" si="56"/>
        <v>3.7762072011894243E-2</v>
      </c>
      <c r="E156" s="4">
        <f t="shared" si="57"/>
        <v>6.0000000000000001E-3</v>
      </c>
      <c r="F156" s="4">
        <f t="shared" si="58"/>
        <v>284325.14284192503</v>
      </c>
      <c r="G156" s="24" t="str">
        <f t="shared" si="59"/>
        <v>± 0.6%</v>
      </c>
      <c r="H156" s="1">
        <f t="shared" si="41"/>
        <v>0.15320970042796006</v>
      </c>
      <c r="I156" s="10" t="str">
        <f t="shared" si="60"/>
        <v>High</v>
      </c>
      <c r="K156" s="76"/>
      <c r="L156" s="76"/>
      <c r="M156" s="77"/>
      <c r="N156" s="77"/>
      <c r="O156" s="77"/>
    </row>
    <row r="157" spans="1:15" ht="15" x14ac:dyDescent="0.25">
      <c r="A157" s="1" t="s">
        <v>126</v>
      </c>
      <c r="B157" s="8">
        <v>192</v>
      </c>
      <c r="C157" s="30">
        <v>102</v>
      </c>
      <c r="D157" s="2">
        <f t="shared" si="56"/>
        <v>2.068564287099485E-3</v>
      </c>
      <c r="E157" s="4">
        <f t="shared" si="57"/>
        <v>1E-3</v>
      </c>
      <c r="F157" s="4">
        <f t="shared" si="58"/>
        <v>10391.865490686811</v>
      </c>
      <c r="G157" s="24" t="str">
        <f t="shared" si="59"/>
        <v>± 0.1%</v>
      </c>
      <c r="H157" s="1">
        <f t="shared" si="41"/>
        <v>0.53125</v>
      </c>
      <c r="I157" s="10" t="str">
        <f t="shared" si="60"/>
        <v>Moderate</v>
      </c>
      <c r="K157" s="76"/>
      <c r="L157" s="76"/>
      <c r="M157" s="77"/>
      <c r="N157" s="77"/>
      <c r="O157" s="77"/>
    </row>
    <row r="158" spans="1:15" ht="15" x14ac:dyDescent="0.25">
      <c r="A158" s="1" t="s">
        <v>127</v>
      </c>
      <c r="B158" s="8">
        <v>5641</v>
      </c>
      <c r="C158" s="30">
        <v>571</v>
      </c>
      <c r="D158" s="2">
        <f t="shared" si="56"/>
        <v>6.0774849705876016E-2</v>
      </c>
      <c r="E158" s="4">
        <f t="shared" si="57"/>
        <v>6.0000000000000001E-3</v>
      </c>
      <c r="F158" s="4">
        <f t="shared" si="58"/>
        <v>315566.53231205448</v>
      </c>
      <c r="G158" s="24" t="str">
        <f t="shared" si="59"/>
        <v>± 0.6%</v>
      </c>
      <c r="H158" s="1">
        <f t="shared" si="41"/>
        <v>0.10122318737812444</v>
      </c>
      <c r="I158" s="10" t="str">
        <f t="shared" si="60"/>
        <v>High</v>
      </c>
      <c r="K158" s="76"/>
      <c r="L158" s="76"/>
      <c r="M158" s="77"/>
      <c r="N158" s="77"/>
      <c r="O158" s="77"/>
    </row>
    <row r="159" spans="1:15" ht="15" x14ac:dyDescent="0.25">
      <c r="A159" s="1" t="s">
        <v>128</v>
      </c>
      <c r="B159" s="8">
        <v>1938</v>
      </c>
      <c r="C159" s="30">
        <v>315</v>
      </c>
      <c r="D159" s="2">
        <f t="shared" si="56"/>
        <v>2.0879570772910427E-2</v>
      </c>
      <c r="E159" s="4">
        <f t="shared" si="57"/>
        <v>3.0000000000000001E-3</v>
      </c>
      <c r="F159" s="4">
        <f t="shared" si="58"/>
        <v>97988.690212757967</v>
      </c>
      <c r="G159" s="24" t="str">
        <f t="shared" si="59"/>
        <v>± 0.3%</v>
      </c>
      <c r="H159" s="1">
        <f t="shared" ref="H159:H170" si="61">IF(B159&lt;&gt;0,C159/B159,0)</f>
        <v>0.16253869969040247</v>
      </c>
      <c r="I159" s="10" t="str">
        <f t="shared" si="60"/>
        <v>High</v>
      </c>
      <c r="K159" s="76"/>
      <c r="L159" s="76"/>
      <c r="M159" s="77"/>
      <c r="N159" s="77"/>
      <c r="O159" s="77"/>
    </row>
    <row r="160" spans="1:15" ht="15" x14ac:dyDescent="0.25">
      <c r="A160" s="1" t="s">
        <v>129</v>
      </c>
      <c r="B160" s="8">
        <v>333</v>
      </c>
      <c r="C160" s="30">
        <v>157</v>
      </c>
      <c r="D160" s="2">
        <f t="shared" si="56"/>
        <v>3.5876661854381694E-3</v>
      </c>
      <c r="E160" s="4">
        <f t="shared" si="57"/>
        <v>2E-3</v>
      </c>
      <c r="F160" s="4">
        <f t="shared" si="58"/>
        <v>24612.49870867973</v>
      </c>
      <c r="G160" s="24" t="str">
        <f t="shared" si="59"/>
        <v>± 0.2%</v>
      </c>
      <c r="H160" s="1">
        <f t="shared" si="61"/>
        <v>0.47147147147147145</v>
      </c>
      <c r="I160" s="10" t="str">
        <f t="shared" si="60"/>
        <v>Moderate</v>
      </c>
      <c r="K160" s="76"/>
      <c r="L160" s="76"/>
      <c r="M160" s="77"/>
      <c r="N160" s="77"/>
      <c r="O160" s="77"/>
    </row>
    <row r="161" spans="1:15" ht="15" x14ac:dyDescent="0.25">
      <c r="A161" s="1" t="s">
        <v>130</v>
      </c>
      <c r="B161" s="8">
        <v>1615</v>
      </c>
      <c r="C161" s="30">
        <v>334</v>
      </c>
      <c r="D161" s="2">
        <f t="shared" si="56"/>
        <v>1.739964231075869E-2</v>
      </c>
      <c r="E161" s="4">
        <f t="shared" si="57"/>
        <v>4.0000000000000001E-3</v>
      </c>
      <c r="F161" s="4">
        <f t="shared" si="58"/>
        <v>110697.45153663748</v>
      </c>
      <c r="G161" s="24" t="str">
        <f t="shared" si="59"/>
        <v>± 0.4%</v>
      </c>
      <c r="H161" s="1">
        <f t="shared" si="61"/>
        <v>0.2068111455108359</v>
      </c>
      <c r="I161" s="10" t="str">
        <f t="shared" si="60"/>
        <v>Moderate</v>
      </c>
      <c r="K161" s="76"/>
      <c r="L161" s="76"/>
      <c r="M161" s="77"/>
      <c r="N161" s="77"/>
      <c r="O161" s="77"/>
    </row>
    <row r="162" spans="1:15" ht="15" x14ac:dyDescent="0.25">
      <c r="A162" s="1" t="s">
        <v>131</v>
      </c>
      <c r="B162" s="8">
        <v>1298</v>
      </c>
      <c r="C162" s="30">
        <v>250</v>
      </c>
      <c r="D162" s="2">
        <f t="shared" si="56"/>
        <v>1.398435648257881E-2</v>
      </c>
      <c r="E162" s="4">
        <f t="shared" si="57"/>
        <v>3.0000000000000001E-3</v>
      </c>
      <c r="F162" s="4">
        <f t="shared" si="58"/>
        <v>61945.413687367065</v>
      </c>
      <c r="G162" s="24" t="str">
        <f t="shared" si="59"/>
        <v>± 0.3%</v>
      </c>
      <c r="H162" s="1">
        <f t="shared" si="61"/>
        <v>0.19260400616332821</v>
      </c>
      <c r="I162" s="10" t="str">
        <f t="shared" si="60"/>
        <v>High</v>
      </c>
      <c r="K162" s="76"/>
      <c r="L162" s="76"/>
      <c r="M162" s="77"/>
    </row>
    <row r="163" spans="1:15" ht="15" x14ac:dyDescent="0.25">
      <c r="A163" s="1" t="s">
        <v>132</v>
      </c>
      <c r="B163" s="8">
        <v>3062</v>
      </c>
      <c r="C163" s="30">
        <v>404</v>
      </c>
      <c r="D163" s="2">
        <f t="shared" si="56"/>
        <v>3.2989290870305325E-2</v>
      </c>
      <c r="E163" s="4">
        <f t="shared" si="57"/>
        <v>4.0000000000000001E-3</v>
      </c>
      <c r="F163" s="4">
        <f t="shared" si="58"/>
        <v>160129.75688104873</v>
      </c>
      <c r="G163" s="24" t="str">
        <f t="shared" si="59"/>
        <v>± 0.4%</v>
      </c>
      <c r="H163" s="1">
        <f t="shared" si="61"/>
        <v>0.13193990855649901</v>
      </c>
      <c r="I163" s="10" t="str">
        <f t="shared" si="60"/>
        <v>High</v>
      </c>
      <c r="K163" s="76"/>
      <c r="L163" s="76"/>
      <c r="M163" s="77"/>
    </row>
    <row r="164" spans="1:15" ht="15" x14ac:dyDescent="0.25">
      <c r="A164" s="1" t="s">
        <v>133</v>
      </c>
      <c r="B164" s="8">
        <v>109</v>
      </c>
      <c r="C164" s="30">
        <v>83</v>
      </c>
      <c r="D164" s="2">
        <f t="shared" si="56"/>
        <v>1.1743411838221036E-3</v>
      </c>
      <c r="E164" s="4">
        <f t="shared" si="57"/>
        <v>1E-3</v>
      </c>
      <c r="F164" s="4">
        <f t="shared" si="58"/>
        <v>6885.089135602484</v>
      </c>
      <c r="G164" s="24" t="str">
        <f t="shared" si="59"/>
        <v>± 0.1%</v>
      </c>
      <c r="H164" s="1">
        <f t="shared" si="61"/>
        <v>0.76146788990825687</v>
      </c>
      <c r="I164" s="10" t="str">
        <f t="shared" si="60"/>
        <v>Low</v>
      </c>
      <c r="K164" s="76"/>
      <c r="L164" s="76"/>
      <c r="M164" s="77"/>
    </row>
    <row r="165" spans="1:15" ht="15" x14ac:dyDescent="0.25">
      <c r="A165" s="1" t="s">
        <v>134</v>
      </c>
      <c r="B165" s="8">
        <v>2615</v>
      </c>
      <c r="C165" s="30">
        <v>593</v>
      </c>
      <c r="D165" s="2">
        <f t="shared" si="56"/>
        <v>2.8173414639401841E-2</v>
      </c>
      <c r="E165" s="4">
        <f t="shared" si="57"/>
        <v>6.0000000000000001E-3</v>
      </c>
      <c r="F165" s="4">
        <f t="shared" si="58"/>
        <v>349398.06399337586</v>
      </c>
      <c r="G165" s="24" t="str">
        <f t="shared" si="59"/>
        <v>± 0.6%</v>
      </c>
      <c r="H165" s="1">
        <f t="shared" si="61"/>
        <v>0.22676864244741873</v>
      </c>
      <c r="I165" s="10" t="str">
        <f t="shared" si="60"/>
        <v>Moderate</v>
      </c>
      <c r="K165" s="76"/>
      <c r="L165" s="76"/>
      <c r="M165" s="77"/>
    </row>
    <row r="166" spans="1:15" ht="15" x14ac:dyDescent="0.25">
      <c r="A166" s="1" t="s">
        <v>135</v>
      </c>
      <c r="B166" s="8">
        <v>3491</v>
      </c>
      <c r="C166" s="30">
        <v>424</v>
      </c>
      <c r="D166" s="2">
        <f t="shared" si="56"/>
        <v>3.7611239199293239E-2</v>
      </c>
      <c r="E166" s="4">
        <f t="shared" si="57"/>
        <v>5.0000000000000001E-3</v>
      </c>
      <c r="F166" s="4">
        <f t="shared" si="58"/>
        <v>175764.38303235933</v>
      </c>
      <c r="G166" s="24" t="str">
        <f t="shared" si="59"/>
        <v>± 0.5%</v>
      </c>
      <c r="H166" s="1">
        <f t="shared" si="61"/>
        <v>0.12145517043826984</v>
      </c>
      <c r="I166" s="10" t="str">
        <f t="shared" si="60"/>
        <v>High</v>
      </c>
      <c r="K166" s="76"/>
      <c r="L166" s="76"/>
      <c r="M166" s="77"/>
    </row>
    <row r="167" spans="1:15" ht="15" x14ac:dyDescent="0.25">
      <c r="A167" s="1" t="s">
        <v>136</v>
      </c>
      <c r="B167" s="8">
        <v>409</v>
      </c>
      <c r="C167" s="30">
        <v>140</v>
      </c>
      <c r="D167" s="2">
        <f t="shared" si="56"/>
        <v>4.4064728824150488E-3</v>
      </c>
      <c r="E167" s="4">
        <f t="shared" si="57"/>
        <v>2E-3</v>
      </c>
      <c r="F167" s="4">
        <f t="shared" si="58"/>
        <v>19544.9361747933</v>
      </c>
      <c r="G167" s="24" t="str">
        <f t="shared" si="59"/>
        <v>± 0.2%</v>
      </c>
      <c r="H167" s="1">
        <f t="shared" si="61"/>
        <v>0.34229828850855748</v>
      </c>
      <c r="I167" s="10" t="str">
        <f t="shared" si="60"/>
        <v>Moderate</v>
      </c>
      <c r="K167" s="76"/>
      <c r="L167" s="76"/>
      <c r="M167" s="77"/>
    </row>
    <row r="168" spans="1:15" ht="15" x14ac:dyDescent="0.25">
      <c r="A168" s="1" t="s">
        <v>137</v>
      </c>
      <c r="B168" s="8">
        <v>512</v>
      </c>
      <c r="C168" s="30">
        <v>252</v>
      </c>
      <c r="D168" s="2">
        <f t="shared" si="56"/>
        <v>5.5161714322652933E-3</v>
      </c>
      <c r="E168" s="4">
        <f t="shared" si="57"/>
        <v>3.0000000000000001E-3</v>
      </c>
      <c r="F168" s="4">
        <f t="shared" si="58"/>
        <v>63417.71015599509</v>
      </c>
      <c r="G168" s="24" t="str">
        <f t="shared" si="59"/>
        <v>± 0.3%</v>
      </c>
      <c r="H168" s="1">
        <f t="shared" si="61"/>
        <v>0.4921875</v>
      </c>
      <c r="I168" s="10" t="str">
        <f t="shared" si="60"/>
        <v>Moderate</v>
      </c>
      <c r="K168" s="76"/>
      <c r="L168" s="76"/>
      <c r="M168" s="77"/>
    </row>
    <row r="169" spans="1:15" ht="15" x14ac:dyDescent="0.25">
      <c r="A169" s="1" t="s">
        <v>138</v>
      </c>
      <c r="B169" s="8">
        <v>1186</v>
      </c>
      <c r="C169" s="30">
        <v>272</v>
      </c>
      <c r="D169" s="2">
        <f t="shared" si="56"/>
        <v>1.2777693981770777E-2</v>
      </c>
      <c r="E169" s="4">
        <f t="shared" si="57"/>
        <v>3.0000000000000001E-3</v>
      </c>
      <c r="F169" s="4">
        <f t="shared" si="58"/>
        <v>73520.991312340047</v>
      </c>
      <c r="G169" s="24" t="str">
        <f t="shared" si="59"/>
        <v>± 0.3%</v>
      </c>
      <c r="H169" s="1">
        <f t="shared" si="61"/>
        <v>0.22934232715008432</v>
      </c>
      <c r="I169" s="10" t="str">
        <f t="shared" si="60"/>
        <v>Moderate</v>
      </c>
      <c r="K169" s="76"/>
      <c r="L169" s="76"/>
      <c r="M169" s="77"/>
    </row>
    <row r="170" spans="1:15" ht="15" x14ac:dyDescent="0.25">
      <c r="A170" s="1" t="s">
        <v>139</v>
      </c>
      <c r="B170" s="8">
        <v>335</v>
      </c>
      <c r="C170" s="30">
        <v>233</v>
      </c>
      <c r="D170" s="2">
        <f t="shared" si="56"/>
        <v>3.6092137300954555E-3</v>
      </c>
      <c r="E170" s="4">
        <f t="shared" si="57"/>
        <v>3.0000000000000001E-3</v>
      </c>
      <c r="F170" s="4">
        <f t="shared" si="58"/>
        <v>54252.058938051414</v>
      </c>
      <c r="G170" s="24" t="str">
        <f t="shared" si="59"/>
        <v>± 0.3%</v>
      </c>
      <c r="H170" s="1">
        <f t="shared" si="61"/>
        <v>0.69552238805970146</v>
      </c>
      <c r="I170" s="10" t="str">
        <f t="shared" si="60"/>
        <v>Low</v>
      </c>
      <c r="K170" s="76"/>
      <c r="L170" s="77"/>
      <c r="M170" s="77"/>
    </row>
  </sheetData>
  <mergeCells count="1">
    <mergeCell ref="A4:L4"/>
  </mergeCells>
  <conditionalFormatting sqref="I7:I82 I92:I170">
    <cfRule type="containsText" dxfId="62" priority="30" operator="containsText" text="High">
      <formula>NOT(ISERROR(SEARCH("High",I7)))</formula>
    </cfRule>
    <cfRule type="containsText" dxfId="61" priority="31" operator="containsText" text="Medium">
      <formula>NOT(ISERROR(SEARCH("Medium",I7)))</formula>
    </cfRule>
    <cfRule type="containsText" dxfId="60" priority="32" operator="containsText" text="Low">
      <formula>NOT(ISERROR(SEARCH("Low",I7)))</formula>
    </cfRule>
  </conditionalFormatting>
  <conditionalFormatting sqref="I7:I82 I92:I170">
    <cfRule type="cellIs" priority="26" operator="equal">
      <formula>"no data"</formula>
    </cfRule>
    <cfRule type="containsText" dxfId="59" priority="27" operator="containsText" text="High">
      <formula>NOT(ISERROR(SEARCH("High",I7)))</formula>
    </cfRule>
    <cfRule type="containsText" dxfId="58" priority="28" operator="containsText" text="Moderate">
      <formula>NOT(ISERROR(SEARCH("Moderate",I7)))</formula>
    </cfRule>
    <cfRule type="containsText" dxfId="57" priority="29" operator="containsText" text="Low">
      <formula>NOT(ISERROR(SEARCH("Low",I7)))</formula>
    </cfRule>
  </conditionalFormatting>
  <conditionalFormatting sqref="I83:I91">
    <cfRule type="containsText" dxfId="56" priority="19" operator="containsText" text="High">
      <formula>NOT(ISERROR(SEARCH("High",I83)))</formula>
    </cfRule>
    <cfRule type="containsText" dxfId="55" priority="20" operator="containsText" text="Medium">
      <formula>NOT(ISERROR(SEARCH("Medium",I83)))</formula>
    </cfRule>
    <cfRule type="containsText" dxfId="54" priority="21" operator="containsText" text="Low">
      <formula>NOT(ISERROR(SEARCH("Low",I83)))</formula>
    </cfRule>
  </conditionalFormatting>
  <conditionalFormatting sqref="I83:I91">
    <cfRule type="cellIs" priority="15" operator="equal">
      <formula>"no data"</formula>
    </cfRule>
    <cfRule type="containsText" dxfId="53" priority="16" operator="containsText" text="High">
      <formula>NOT(ISERROR(SEARCH("High",I83)))</formula>
    </cfRule>
    <cfRule type="containsText" dxfId="52" priority="17" operator="containsText" text="Moderate">
      <formula>NOT(ISERROR(SEARCH("Moderate",I83)))</formula>
    </cfRule>
    <cfRule type="containsText" dxfId="51" priority="18" operator="containsText" text="Low">
      <formula>NOT(ISERROR(SEARCH("Low",I83)))</formula>
    </cfRule>
  </conditionalFormatting>
  <conditionalFormatting sqref="K87:K91">
    <cfRule type="containsText" dxfId="50" priority="5" operator="containsText" text="High">
      <formula>NOT(ISERROR(SEARCH("High",K87)))</formula>
    </cfRule>
    <cfRule type="containsText" dxfId="49" priority="6" operator="containsText" text="Medium">
      <formula>NOT(ISERROR(SEARCH("Medium",K87)))</formula>
    </cfRule>
    <cfRule type="containsText" dxfId="48" priority="7" operator="containsText" text="Low">
      <formula>NOT(ISERROR(SEARCH("Low",K87)))</formula>
    </cfRule>
  </conditionalFormatting>
  <conditionalFormatting sqref="K87:K91">
    <cfRule type="cellIs" priority="1" operator="equal">
      <formula>"no data"</formula>
    </cfRule>
    <cfRule type="containsText" dxfId="47" priority="2" operator="containsText" text="High">
      <formula>NOT(ISERROR(SEARCH("High",K87)))</formula>
    </cfRule>
    <cfRule type="containsText" dxfId="46" priority="3" operator="containsText" text="Moderate">
      <formula>NOT(ISERROR(SEARCH("Moderate",K87)))</formula>
    </cfRule>
    <cfRule type="containsText" dxfId="45" priority="4" operator="containsText" text="Low">
      <formula>NOT(ISERROR(SEARCH("Low",K87)))</formula>
    </cfRule>
  </conditionalFormatting>
  <pageMargins left="0.5" right="0.5" top="0.75" bottom="0.75"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9"/>
  <sheetViews>
    <sheetView workbookViewId="0">
      <selection activeCell="A4" sqref="A4:L4"/>
    </sheetView>
  </sheetViews>
  <sheetFormatPr defaultRowHeight="12.75" x14ac:dyDescent="0.2"/>
  <cols>
    <col min="1" max="1" width="43.7109375" customWidth="1"/>
    <col min="5" max="6" width="9.140625" hidden="1" customWidth="1"/>
    <col min="8" max="8" width="8.85546875" hidden="1" customWidth="1"/>
  </cols>
  <sheetData>
    <row r="1" spans="1:12" ht="15.75" x14ac:dyDescent="0.25">
      <c r="A1" s="13" t="s">
        <v>231</v>
      </c>
      <c r="B1" s="8"/>
      <c r="C1" s="8"/>
      <c r="D1" s="2"/>
      <c r="E1" s="4"/>
      <c r="F1" s="4"/>
      <c r="G1" s="3"/>
      <c r="H1" s="1"/>
      <c r="I1" s="1"/>
    </row>
    <row r="2" spans="1:12" x14ac:dyDescent="0.2">
      <c r="A2" s="11" t="s">
        <v>526</v>
      </c>
      <c r="B2" s="8"/>
      <c r="C2" s="8"/>
      <c r="D2" s="2"/>
      <c r="E2" s="4"/>
      <c r="F2" s="4"/>
      <c r="G2" s="3"/>
      <c r="H2" s="1"/>
      <c r="I2" s="1"/>
    </row>
    <row r="3" spans="1:12" x14ac:dyDescent="0.2">
      <c r="A3" s="1"/>
      <c r="B3" s="1"/>
      <c r="C3" s="8"/>
      <c r="D3" s="2"/>
      <c r="E3" s="4"/>
      <c r="F3" s="4"/>
      <c r="G3" s="3"/>
      <c r="H3" s="1"/>
      <c r="I3" s="1"/>
    </row>
    <row r="4" spans="1:12" ht="20.25" x14ac:dyDescent="0.3">
      <c r="A4" s="101" t="s">
        <v>573</v>
      </c>
      <c r="B4" s="102"/>
      <c r="C4" s="102"/>
      <c r="D4" s="102"/>
      <c r="E4" s="102"/>
      <c r="F4" s="102"/>
      <c r="G4" s="102"/>
      <c r="H4" s="102"/>
      <c r="I4" s="102"/>
      <c r="J4" s="103"/>
      <c r="K4" s="103"/>
      <c r="L4" s="103"/>
    </row>
    <row r="5" spans="1:12" ht="36" x14ac:dyDescent="0.2">
      <c r="A5" s="5" t="s">
        <v>5</v>
      </c>
      <c r="B5" s="9" t="s">
        <v>0</v>
      </c>
      <c r="C5" s="9" t="s">
        <v>36</v>
      </c>
      <c r="D5" s="6" t="s">
        <v>1</v>
      </c>
      <c r="E5" s="7"/>
      <c r="F5" s="7"/>
      <c r="G5" s="7" t="s">
        <v>35</v>
      </c>
      <c r="H5" s="5"/>
      <c r="I5" s="5" t="s">
        <v>34</v>
      </c>
    </row>
    <row r="6" spans="1:12" x14ac:dyDescent="0.2">
      <c r="A6" s="14" t="s">
        <v>232</v>
      </c>
      <c r="B6" s="15"/>
      <c r="C6" s="15"/>
      <c r="D6" s="16"/>
      <c r="E6" s="17"/>
      <c r="F6" s="17"/>
      <c r="G6" s="17"/>
      <c r="H6" s="14"/>
      <c r="I6" s="14"/>
    </row>
    <row r="7" spans="1:12" x14ac:dyDescent="0.2">
      <c r="A7" s="37" t="s">
        <v>233</v>
      </c>
      <c r="B7" s="34">
        <v>79449</v>
      </c>
      <c r="C7" s="35">
        <v>1360</v>
      </c>
      <c r="D7" s="2">
        <f t="shared" ref="D7:D13" si="0">IF(B7&lt;&gt;0,B7/$B$7,0)</f>
        <v>1</v>
      </c>
      <c r="E7" s="4">
        <f>IF(B7&lt;&gt;0,ROUND(((SQRT(POWER(C7,2)-(POWER((B7/$B$7),2)*POWER($C$7,2))))/$B$7),3),0)</f>
        <v>0</v>
      </c>
      <c r="F7" s="4">
        <f>IF(B7=0,0,POWER(C7,2)-(POWER((B7/$B$7),2)*POWER(C$7,2)))</f>
        <v>0</v>
      </c>
      <c r="G7" s="24" t="s">
        <v>16</v>
      </c>
      <c r="H7" s="1">
        <f t="shared" ref="H7" si="1">IF(B7&lt;&gt;0,C7/B7,0)</f>
        <v>1.7117899533033769E-2</v>
      </c>
      <c r="I7" s="10" t="str">
        <f t="shared" ref="I7" si="2">IF(AND(H7&gt;0,H7&lt;=0.2),"High",IF(H7&gt;=0.667,"Low",IF(AND(H7&gt;0.2,H7&lt;0.667),"Moderate","NC")))</f>
        <v>High</v>
      </c>
    </row>
    <row r="8" spans="1:12" x14ac:dyDescent="0.2">
      <c r="A8" s="37" t="s">
        <v>273</v>
      </c>
      <c r="B8" s="34">
        <v>56621</v>
      </c>
      <c r="C8" s="35">
        <v>1266</v>
      </c>
      <c r="D8" s="2">
        <f t="shared" si="0"/>
        <v>0.71267102166169494</v>
      </c>
      <c r="E8" s="4">
        <f t="shared" ref="E8:E13" si="3">IF(B8&lt;&gt;0,ROUND(((SQRT(POWER(C8,2)-(POWER((B8/$B$7),2)*POWER($C$7,2))))/$B$7),3),0)</f>
        <v>0.01</v>
      </c>
      <c r="F8" s="4">
        <f t="shared" ref="F8:F13" si="4">IF(B8=0,0,POWER(C8,2)-(POWER((B8/$B$7),2)*POWER(C$7,2)))</f>
        <v>663344.18752884702</v>
      </c>
      <c r="G8" s="24" t="str">
        <f>IF(F8&lt;0,"W",IF(A8=0,"± 0.6%",IF((E8*100)&lt;0.01,"± 0.1%","± "&amp; TEXT((E8*100),"#,##0.0")&amp;"%")))</f>
        <v>± 1.0%</v>
      </c>
      <c r="H8" s="1">
        <f>IF(B8&lt;&gt;0,C8/B8,0)</f>
        <v>2.2359195351548011E-2</v>
      </c>
      <c r="I8" s="10" t="str">
        <f>IF(AND(H8&gt;0,H8&lt;=0.2),"High",IF(H8&gt;=0.667,"Low",IF(AND(H8&gt;0.2,H8&lt;0.667),"Moderate","NC")))</f>
        <v>High</v>
      </c>
    </row>
    <row r="9" spans="1:12" x14ac:dyDescent="0.2">
      <c r="A9" s="37" t="s">
        <v>274</v>
      </c>
      <c r="B9" s="34">
        <v>56501</v>
      </c>
      <c r="C9" s="35">
        <v>1269</v>
      </c>
      <c r="D9" s="2">
        <f t="shared" si="0"/>
        <v>0.71116061876172132</v>
      </c>
      <c r="E9" s="4">
        <f t="shared" si="3"/>
        <v>0.01</v>
      </c>
      <c r="F9" s="4">
        <f t="shared" si="4"/>
        <v>674926.86226679548</v>
      </c>
      <c r="G9" s="24" t="str">
        <f t="shared" ref="G9:G23" si="5">IF(F9&lt;0,"W",IF(A9=0,"± 0.6%",IF((E9*100)&lt;0.01,"± 0.1%","± "&amp; TEXT((E9*100),"#,##0.0")&amp;"%")))</f>
        <v>± 1.0%</v>
      </c>
      <c r="H9" s="1">
        <f t="shared" ref="H9:H23" si="6">IF(B9&lt;&gt;0,C9/B9,0)</f>
        <v>2.2459779472929684E-2</v>
      </c>
      <c r="I9" s="10" t="str">
        <f t="shared" ref="I9:I23" si="7">IF(AND(H9&gt;0,H9&lt;=0.2),"High",IF(H9&gt;=0.667,"Low",IF(AND(H9&gt;0.2,H9&lt;0.667),"Moderate","NC")))</f>
        <v>High</v>
      </c>
    </row>
    <row r="10" spans="1:12" x14ac:dyDescent="0.2">
      <c r="A10" s="37" t="s">
        <v>275</v>
      </c>
      <c r="B10" s="34">
        <v>51898</v>
      </c>
      <c r="C10" s="35">
        <v>1187</v>
      </c>
      <c r="D10" s="2">
        <f t="shared" si="0"/>
        <v>0.65322408085690187</v>
      </c>
      <c r="E10" s="4">
        <f t="shared" si="3"/>
        <v>0.01</v>
      </c>
      <c r="F10" s="4">
        <f t="shared" si="4"/>
        <v>619741.53602893767</v>
      </c>
      <c r="G10" s="24" t="str">
        <f t="shared" si="5"/>
        <v>± 1.0%</v>
      </c>
      <c r="H10" s="1">
        <f t="shared" si="6"/>
        <v>2.2871786966742455E-2</v>
      </c>
      <c r="I10" s="10" t="str">
        <f t="shared" si="7"/>
        <v>High</v>
      </c>
    </row>
    <row r="11" spans="1:12" x14ac:dyDescent="0.2">
      <c r="A11" s="37" t="s">
        <v>276</v>
      </c>
      <c r="B11" s="34">
        <v>4603</v>
      </c>
      <c r="C11" s="35">
        <v>649</v>
      </c>
      <c r="D11" s="2">
        <f t="shared" si="0"/>
        <v>5.7936537904819445E-2</v>
      </c>
      <c r="E11" s="4">
        <f t="shared" si="3"/>
        <v>8.0000000000000002E-3</v>
      </c>
      <c r="F11" s="4">
        <f t="shared" si="4"/>
        <v>414992.55417183606</v>
      </c>
      <c r="G11" s="24" t="str">
        <f t="shared" si="5"/>
        <v>± 0.8%</v>
      </c>
      <c r="H11" s="1">
        <f t="shared" si="6"/>
        <v>0.14099500325874428</v>
      </c>
      <c r="I11" s="10" t="str">
        <f t="shared" si="7"/>
        <v>High</v>
      </c>
    </row>
    <row r="12" spans="1:12" x14ac:dyDescent="0.2">
      <c r="A12" s="37" t="s">
        <v>277</v>
      </c>
      <c r="B12" s="34">
        <v>120</v>
      </c>
      <c r="C12" s="35">
        <v>112</v>
      </c>
      <c r="D12" s="2">
        <f t="shared" si="0"/>
        <v>1.510402899973568E-3</v>
      </c>
      <c r="E12" s="4">
        <f t="shared" si="3"/>
        <v>1E-3</v>
      </c>
      <c r="F12" s="4">
        <f t="shared" si="4"/>
        <v>12539.780476224309</v>
      </c>
      <c r="G12" s="24" t="str">
        <f t="shared" si="5"/>
        <v>± 0.1%</v>
      </c>
      <c r="H12" s="1">
        <f t="shared" si="6"/>
        <v>0.93333333333333335</v>
      </c>
      <c r="I12" s="10" t="str">
        <f t="shared" si="7"/>
        <v>Low</v>
      </c>
    </row>
    <row r="13" spans="1:12" x14ac:dyDescent="0.2">
      <c r="A13" s="37" t="s">
        <v>278</v>
      </c>
      <c r="B13" s="34">
        <v>22828</v>
      </c>
      <c r="C13" s="35">
        <v>1012</v>
      </c>
      <c r="D13" s="2">
        <f t="shared" si="0"/>
        <v>0.28732897833830506</v>
      </c>
      <c r="E13" s="4">
        <f t="shared" si="3"/>
        <v>1.2E-2</v>
      </c>
      <c r="F13" s="4">
        <f t="shared" si="4"/>
        <v>871444.83085978893</v>
      </c>
      <c r="G13" s="24" t="str">
        <f t="shared" si="5"/>
        <v>± 1.2%</v>
      </c>
      <c r="H13" s="1">
        <f t="shared" si="6"/>
        <v>4.4331522691431577E-2</v>
      </c>
      <c r="I13" s="10" t="str">
        <f t="shared" si="7"/>
        <v>High</v>
      </c>
    </row>
    <row r="14" spans="1:12" x14ac:dyDescent="0.2">
      <c r="A14" s="37" t="s">
        <v>238</v>
      </c>
      <c r="B14" s="34">
        <v>56501</v>
      </c>
      <c r="C14" s="35">
        <v>1269</v>
      </c>
      <c r="D14" s="2">
        <f>IF(B14&lt;&gt;0,B14/$B$14,0)</f>
        <v>1</v>
      </c>
      <c r="E14" s="4">
        <f>IF(B14&lt;&gt;0,ROUND(((SQRT(POWER(C14,2)-(POWER((B14/$B$14),2)*POWER($C$14,2))))/$B$14),3),0)</f>
        <v>0</v>
      </c>
      <c r="F14" s="4">
        <f>IF(B14=0,0,POWER(C14,2)-(POWER((B14/$B$14),2)*POWER(C$14,2)))</f>
        <v>0</v>
      </c>
      <c r="G14" s="24" t="s">
        <v>16</v>
      </c>
      <c r="H14" s="1">
        <f t="shared" si="6"/>
        <v>2.2459779472929684E-2</v>
      </c>
      <c r="I14" s="10" t="str">
        <f t="shared" si="7"/>
        <v>High</v>
      </c>
    </row>
    <row r="15" spans="1:12" x14ac:dyDescent="0.2">
      <c r="A15" s="37" t="s">
        <v>279</v>
      </c>
      <c r="B15" s="38">
        <v>8.1</v>
      </c>
      <c r="C15" s="40">
        <v>1</v>
      </c>
      <c r="D15" s="41" t="s">
        <v>16</v>
      </c>
      <c r="E15" s="4" t="e">
        <f>IF(D15&lt;&gt;0,ROUND(((SQRT(POWER(G15,2)-(POWER((D15/$B$7),2)*POWER($C$7,2))))/$B$7),3),0)</f>
        <v>#VALUE!</v>
      </c>
      <c r="F15" s="4" t="e">
        <f>IF(D15=0,0,POWER(G15,2)-(POWER((D15/$B$7),2)*POWER(C$7,2)))</f>
        <v>#VALUE!</v>
      </c>
      <c r="G15" s="39" t="s">
        <v>16</v>
      </c>
      <c r="H15" s="1">
        <f>IF(B15&lt;&gt;0,C15/B15,0)</f>
        <v>0.1234567901234568</v>
      </c>
      <c r="I15" s="10" t="str">
        <f t="shared" si="7"/>
        <v>High</v>
      </c>
    </row>
    <row r="16" spans="1:12" x14ac:dyDescent="0.2">
      <c r="A16" s="37" t="s">
        <v>239</v>
      </c>
      <c r="B16" s="34">
        <v>41226</v>
      </c>
      <c r="C16" s="35">
        <v>980</v>
      </c>
      <c r="D16" s="2">
        <f>IF(B16&lt;&gt;0,B16/$B$16,0)</f>
        <v>1</v>
      </c>
      <c r="E16" s="4">
        <f>IF(B16&lt;&gt;0,ROUND(((SQRT(POWER(C16,2)-(POWER((B16/$B$16),2)*POWER($C$16,2))))/$B$16),3),0)</f>
        <v>0</v>
      </c>
      <c r="F16" s="4">
        <f>IF(B16=0,0,POWER(C16,2)-(POWER((B16/$B$16),2)*POWER(C$16,2)))</f>
        <v>0</v>
      </c>
      <c r="G16" s="24" t="s">
        <v>16</v>
      </c>
      <c r="H16" s="1">
        <f t="shared" si="6"/>
        <v>2.3771406394023191E-2</v>
      </c>
      <c r="I16" s="10" t="str">
        <f t="shared" si="7"/>
        <v>High</v>
      </c>
    </row>
    <row r="17" spans="1:9" x14ac:dyDescent="0.2">
      <c r="A17" s="37" t="s">
        <v>273</v>
      </c>
      <c r="B17" s="34">
        <v>26796</v>
      </c>
      <c r="C17" s="35">
        <v>872</v>
      </c>
      <c r="D17" s="2">
        <f t="shared" ref="D17:D19" si="8">IF(B17&lt;&gt;0,B17/$B$16,0)</f>
        <v>0.64997816911657691</v>
      </c>
      <c r="E17" s="4">
        <f t="shared" ref="E17:E19" si="9">IF(B17&lt;&gt;0,ROUND(((SQRT(POWER(C17,2)-(POWER((B17/$B$16),2)*POWER($C$16,2))))/$B$16),3),0)</f>
        <v>1.4E-2</v>
      </c>
      <c r="F17" s="4">
        <f t="shared" ref="F17:F19" si="10">IF(B17=0,0,POWER(C17,2)-(POWER((B17/$B$16),2)*POWER(C$16,2)))</f>
        <v>354642.25583685678</v>
      </c>
      <c r="G17" s="24" t="str">
        <f t="shared" si="5"/>
        <v>± 1.4%</v>
      </c>
      <c r="H17" s="1">
        <f t="shared" si="6"/>
        <v>3.2542170473204957E-2</v>
      </c>
      <c r="I17" s="10" t="str">
        <f t="shared" si="7"/>
        <v>High</v>
      </c>
    </row>
    <row r="18" spans="1:9" x14ac:dyDescent="0.2">
      <c r="A18" s="37" t="s">
        <v>280</v>
      </c>
      <c r="B18" s="34">
        <v>26792</v>
      </c>
      <c r="C18" s="35">
        <v>871</v>
      </c>
      <c r="D18" s="2">
        <f t="shared" si="8"/>
        <v>0.6498811429680299</v>
      </c>
      <c r="E18" s="4">
        <f t="shared" si="9"/>
        <v>1.4E-2</v>
      </c>
      <c r="F18" s="4">
        <f t="shared" si="10"/>
        <v>353020.38181399024</v>
      </c>
      <c r="G18" s="24" t="str">
        <f t="shared" si="5"/>
        <v>± 1.4%</v>
      </c>
      <c r="H18" s="1">
        <f t="shared" si="6"/>
        <v>3.250970438936996E-2</v>
      </c>
      <c r="I18" s="10" t="str">
        <f t="shared" si="7"/>
        <v>High</v>
      </c>
    </row>
    <row r="19" spans="1:9" x14ac:dyDescent="0.2">
      <c r="A19" s="37" t="s">
        <v>275</v>
      </c>
      <c r="B19" s="34">
        <v>25005</v>
      </c>
      <c r="C19" s="35">
        <v>854</v>
      </c>
      <c r="D19" s="2">
        <f t="shared" si="8"/>
        <v>0.60653471110464274</v>
      </c>
      <c r="E19" s="4">
        <f t="shared" si="9"/>
        <v>1.4999999999999999E-2</v>
      </c>
      <c r="F19" s="4">
        <f t="shared" si="10"/>
        <v>375999.86471388931</v>
      </c>
      <c r="G19" s="24" t="str">
        <f t="shared" si="5"/>
        <v>± 1.5%</v>
      </c>
      <c r="H19" s="1">
        <f t="shared" si="6"/>
        <v>3.4153169366126772E-2</v>
      </c>
      <c r="I19" s="10" t="str">
        <f t="shared" si="7"/>
        <v>High</v>
      </c>
    </row>
    <row r="20" spans="1:9" x14ac:dyDescent="0.2">
      <c r="A20" s="37" t="s">
        <v>283</v>
      </c>
      <c r="B20" s="34">
        <v>5696</v>
      </c>
      <c r="C20" s="35">
        <v>552</v>
      </c>
      <c r="D20" s="2">
        <f>IF(B20&lt;&gt;0,B20/$B$20,0)</f>
        <v>1</v>
      </c>
      <c r="E20" s="4">
        <f>IF(B20&lt;&gt;0,ROUND(((SQRT(POWER(C20,2)-(POWER((B20/$B$20),2)*POWER($C$20,2))))/$B$20),3),0)</f>
        <v>0</v>
      </c>
      <c r="F20" s="4">
        <f>IF(B20=0,0,POWER(C20,2)-(POWER((B20/$B$20),2)*POWER(C$20,2)))</f>
        <v>0</v>
      </c>
      <c r="G20" s="24" t="s">
        <v>16</v>
      </c>
      <c r="H20" s="1">
        <f t="shared" si="6"/>
        <v>9.6910112359550563E-2</v>
      </c>
      <c r="I20" s="10" t="str">
        <f t="shared" si="7"/>
        <v>High</v>
      </c>
    </row>
    <row r="21" spans="1:9" x14ac:dyDescent="0.2">
      <c r="A21" s="37" t="s">
        <v>281</v>
      </c>
      <c r="B21" s="34">
        <v>3728</v>
      </c>
      <c r="C21" s="35">
        <v>419</v>
      </c>
      <c r="D21" s="2">
        <f>IF(B21&lt;&gt;0,B21/$B$20,0)</f>
        <v>0.6544943820224719</v>
      </c>
      <c r="E21" s="4">
        <f>IF(B21&lt;&gt;0,ROUND(((SQRT(POWER(C21,2)-(POWER((B21/$B$20),2)*POWER($C$20,2))))/$B$20),3),0)</f>
        <v>3.6999999999999998E-2</v>
      </c>
      <c r="F21" s="4">
        <f>IF(B21=0,0,POWER(C21,2)-(POWER((B21/$B$20),2)*POWER(C$20,2)))</f>
        <v>45037.112107057197</v>
      </c>
      <c r="G21" s="24" t="str">
        <f t="shared" si="5"/>
        <v>± 3.7%</v>
      </c>
      <c r="H21" s="1">
        <f t="shared" si="6"/>
        <v>0.11239270386266094</v>
      </c>
      <c r="I21" s="10" t="str">
        <f t="shared" si="7"/>
        <v>High</v>
      </c>
    </row>
    <row r="22" spans="1:9" x14ac:dyDescent="0.2">
      <c r="A22" s="37" t="s">
        <v>282</v>
      </c>
      <c r="B22" s="34">
        <v>8662</v>
      </c>
      <c r="C22" s="35">
        <v>649</v>
      </c>
      <c r="D22" s="2">
        <f>IF(B22&lt;&gt;0,B22/$B$22,0)</f>
        <v>1</v>
      </c>
      <c r="E22" s="4">
        <f>IF(B22&lt;&gt;0,ROUND(((SQRT(POWER(C22,2)-(POWER((B22/$B$22),2)*POWER($C$22,2))))/$B$22),3),0)</f>
        <v>0</v>
      </c>
      <c r="F22" s="4">
        <f>IF(B22=0,0,POWER(C22,2)-(POWER((B22/$B$22),2)*POWER(C$22,2)))</f>
        <v>0</v>
      </c>
      <c r="G22" s="24" t="s">
        <v>16</v>
      </c>
      <c r="H22" s="1">
        <f t="shared" si="6"/>
        <v>7.4924959593627341E-2</v>
      </c>
      <c r="I22" s="10" t="str">
        <f t="shared" si="7"/>
        <v>High</v>
      </c>
    </row>
    <row r="23" spans="1:9" x14ac:dyDescent="0.2">
      <c r="A23" s="37" t="s">
        <v>281</v>
      </c>
      <c r="B23" s="34">
        <v>6477</v>
      </c>
      <c r="C23" s="35">
        <v>612</v>
      </c>
      <c r="D23" s="2">
        <f>IF(B23&lt;&gt;0,B23/$B$22,0)</f>
        <v>0.74774878780882015</v>
      </c>
      <c r="E23" s="4">
        <f>IF(B23&lt;&gt;0,ROUND(((SQRT(POWER(C23,2)-(POWER((B23/$B$22),2)*POWER($C$22,2))))/$B$22),3),0)</f>
        <v>4.2999999999999997E-2</v>
      </c>
      <c r="F23" s="4">
        <f>IF(B23=0,0,POWER(C23,2)-(POWER((B23/$B$22),2)*POWER(C$22,2)))</f>
        <v>139038.62211093167</v>
      </c>
      <c r="G23" s="24" t="str">
        <f t="shared" si="5"/>
        <v>± 4.3%</v>
      </c>
      <c r="H23" s="1">
        <f t="shared" si="6"/>
        <v>9.4488188976377951E-2</v>
      </c>
      <c r="I23" s="10" t="str">
        <f t="shared" si="7"/>
        <v>High</v>
      </c>
    </row>
    <row r="24" spans="1:9" x14ac:dyDescent="0.2">
      <c r="A24" s="14" t="s">
        <v>267</v>
      </c>
      <c r="B24" s="15" t="s">
        <v>515</v>
      </c>
      <c r="C24" s="15" t="s">
        <v>515</v>
      </c>
      <c r="D24" s="20"/>
      <c r="E24" s="21"/>
      <c r="F24" s="21"/>
      <c r="G24" s="25"/>
      <c r="H24" s="18"/>
      <c r="I24" s="22"/>
    </row>
    <row r="25" spans="1:9" x14ac:dyDescent="0.2">
      <c r="A25" s="37" t="s">
        <v>240</v>
      </c>
      <c r="B25" s="34">
        <v>50734</v>
      </c>
      <c r="C25" s="35">
        <v>1194</v>
      </c>
      <c r="D25" s="2">
        <f>IF(B25&lt;&gt;0,B25/$B$25,0)</f>
        <v>1</v>
      </c>
      <c r="E25" s="4">
        <f>IF(B25&lt;&gt;0,ROUND(((SQRT(POWER(C25,2)-(POWER((B25/$B$25),2)*POWER($C$25,2))))/$B$25),3),0)</f>
        <v>0</v>
      </c>
      <c r="F25" s="4">
        <f>IF(B25=0,0,POWER(C25,2)-(POWER((B25/$B$25),2)*POWER(C$25,2)))</f>
        <v>0</v>
      </c>
      <c r="G25" s="24" t="s">
        <v>16</v>
      </c>
      <c r="H25" s="1">
        <f t="shared" ref="H25:H32" si="11">IF(B25&lt;&gt;0,C25/B25,0)</f>
        <v>2.3534513344108488E-2</v>
      </c>
      <c r="I25" s="10" t="str">
        <f t="shared" ref="I25:I32" si="12">IF(AND(H25&gt;0,H25&lt;=0.2),"High",IF(H25&gt;=0.667,"Low",IF(AND(H25&gt;0.2,H25&lt;0.667),"Moderate","NC")))</f>
        <v>High</v>
      </c>
    </row>
    <row r="26" spans="1:9" x14ac:dyDescent="0.2">
      <c r="A26" s="37" t="s">
        <v>284</v>
      </c>
      <c r="B26" s="34">
        <v>29985</v>
      </c>
      <c r="C26" s="35">
        <v>1045</v>
      </c>
      <c r="D26" s="2">
        <f t="shared" ref="D26:D31" si="13">IF(B26&lt;&gt;0,B26/$B$25,0)</f>
        <v>0.59102377104111636</v>
      </c>
      <c r="E26" s="4">
        <f t="shared" ref="E26:E31" si="14">IF(B26&lt;&gt;0,ROUND(((SQRT(POWER(C26,2)-(POWER((B26/$B$25),2)*POWER($C$25,2))))/$B$25),3),0)</f>
        <v>1.4999999999999999E-2</v>
      </c>
      <c r="F26" s="4">
        <f t="shared" ref="F26:F31" si="15">IF(B26=0,0,POWER(C26,2)-(POWER((B26/$B$25),2)*POWER(C$25,2)))</f>
        <v>594037.37485539471</v>
      </c>
      <c r="G26" s="24" t="str">
        <f t="shared" ref="G26:G31" si="16">IF(F26&lt;0,"W",IF(A26=0,"± 0.6%",IF((E26*100)&lt;0.01,"± 0.1%","± "&amp; TEXT((E26*100),"#,##0.0")&amp;"%")))</f>
        <v>± 1.5%</v>
      </c>
      <c r="H26" s="1">
        <f t="shared" si="11"/>
        <v>3.4850758712689681E-2</v>
      </c>
      <c r="I26" s="10" t="str">
        <f t="shared" si="12"/>
        <v>High</v>
      </c>
    </row>
    <row r="27" spans="1:9" x14ac:dyDescent="0.2">
      <c r="A27" s="37" t="s">
        <v>285</v>
      </c>
      <c r="B27" s="34">
        <v>5825</v>
      </c>
      <c r="C27" s="35">
        <v>645</v>
      </c>
      <c r="D27" s="2">
        <f t="shared" si="13"/>
        <v>0.11481452280521938</v>
      </c>
      <c r="E27" s="4">
        <f t="shared" si="14"/>
        <v>1.2E-2</v>
      </c>
      <c r="F27" s="4">
        <f t="shared" si="15"/>
        <v>397231.73213776341</v>
      </c>
      <c r="G27" s="24" t="str">
        <f t="shared" si="16"/>
        <v>± 1.2%</v>
      </c>
      <c r="H27" s="1">
        <f t="shared" si="11"/>
        <v>0.11072961373390558</v>
      </c>
      <c r="I27" s="10" t="str">
        <f t="shared" si="12"/>
        <v>High</v>
      </c>
    </row>
    <row r="28" spans="1:9" x14ac:dyDescent="0.2">
      <c r="A28" s="37" t="s">
        <v>286</v>
      </c>
      <c r="B28" s="34">
        <v>9005</v>
      </c>
      <c r="C28" s="35">
        <v>714</v>
      </c>
      <c r="D28" s="2">
        <f t="shared" si="13"/>
        <v>0.1774943824654078</v>
      </c>
      <c r="E28" s="4">
        <f t="shared" si="14"/>
        <v>1.2999999999999999E-2</v>
      </c>
      <c r="F28" s="4">
        <f t="shared" si="15"/>
        <v>464882.39876865043</v>
      </c>
      <c r="G28" s="24" t="str">
        <f t="shared" si="16"/>
        <v>± 1.3%</v>
      </c>
      <c r="H28" s="1">
        <f t="shared" si="11"/>
        <v>7.9289283731260415E-2</v>
      </c>
      <c r="I28" s="10" t="str">
        <f t="shared" si="12"/>
        <v>High</v>
      </c>
    </row>
    <row r="29" spans="1:9" x14ac:dyDescent="0.2">
      <c r="A29" s="37" t="s">
        <v>287</v>
      </c>
      <c r="B29" s="34">
        <v>1465</v>
      </c>
      <c r="C29" s="35">
        <v>380</v>
      </c>
      <c r="D29" s="2">
        <f t="shared" si="13"/>
        <v>2.8876098868608823E-2</v>
      </c>
      <c r="E29" s="4">
        <f t="shared" si="14"/>
        <v>7.0000000000000001E-3</v>
      </c>
      <c r="F29" s="4">
        <f t="shared" si="15"/>
        <v>143211.26323733712</v>
      </c>
      <c r="G29" s="24" t="str">
        <f t="shared" si="16"/>
        <v>± 0.7%</v>
      </c>
      <c r="H29" s="1">
        <f t="shared" si="11"/>
        <v>0.25938566552901021</v>
      </c>
      <c r="I29" s="10" t="str">
        <f t="shared" si="12"/>
        <v>Moderate</v>
      </c>
    </row>
    <row r="30" spans="1:9" x14ac:dyDescent="0.2">
      <c r="A30" s="37" t="s">
        <v>288</v>
      </c>
      <c r="B30" s="34">
        <v>1782</v>
      </c>
      <c r="C30" s="35">
        <v>293</v>
      </c>
      <c r="D30" s="2">
        <f t="shared" si="13"/>
        <v>3.5124374186935786E-2</v>
      </c>
      <c r="E30" s="4">
        <f t="shared" si="14"/>
        <v>6.0000000000000001E-3</v>
      </c>
      <c r="F30" s="4">
        <f t="shared" si="15"/>
        <v>84090.161984638922</v>
      </c>
      <c r="G30" s="24" t="str">
        <f t="shared" si="16"/>
        <v>± 0.6%</v>
      </c>
      <c r="H30" s="1">
        <f t="shared" si="11"/>
        <v>0.16442199775533109</v>
      </c>
      <c r="I30" s="10" t="str">
        <f t="shared" si="12"/>
        <v>High</v>
      </c>
    </row>
    <row r="31" spans="1:9" x14ac:dyDescent="0.2">
      <c r="A31" s="37" t="s">
        <v>289</v>
      </c>
      <c r="B31" s="34">
        <v>2672</v>
      </c>
      <c r="C31" s="35">
        <v>373</v>
      </c>
      <c r="D31" s="2">
        <f t="shared" si="13"/>
        <v>5.2666850632711794E-2</v>
      </c>
      <c r="E31" s="4">
        <f t="shared" si="14"/>
        <v>7.0000000000000001E-3</v>
      </c>
      <c r="F31" s="4">
        <f t="shared" si="15"/>
        <v>135174.57491832413</v>
      </c>
      <c r="G31" s="24" t="str">
        <f t="shared" si="16"/>
        <v>± 0.7%</v>
      </c>
      <c r="H31" s="1">
        <f t="shared" si="11"/>
        <v>0.13959580838323354</v>
      </c>
      <c r="I31" s="10" t="str">
        <f t="shared" si="12"/>
        <v>High</v>
      </c>
    </row>
    <row r="32" spans="1:9" x14ac:dyDescent="0.2">
      <c r="A32" s="37" t="s">
        <v>241</v>
      </c>
      <c r="B32" s="42">
        <v>26.7</v>
      </c>
      <c r="C32" s="43">
        <v>0.7</v>
      </c>
      <c r="D32" s="23" t="s">
        <v>16</v>
      </c>
      <c r="E32" s="4" t="e">
        <f t="shared" ref="E32" si="17">IF(B32&lt;&gt;0,ROUND(((SQRT(POWER(C32,2)-(POWER((B32/$B$22),2)*POWER($C$22,2))))/$B$22),3),0)</f>
        <v>#NUM!</v>
      </c>
      <c r="F32" s="4">
        <f t="shared" ref="F32" si="18">IF(B32=0,0,POWER(C32,2)-(POWER((B32/$B$22),2)*POWER(C$22,2)))</f>
        <v>-3.5119859310333585</v>
      </c>
      <c r="G32" s="24" t="s">
        <v>16</v>
      </c>
      <c r="H32" s="1">
        <f t="shared" si="11"/>
        <v>2.6217228464419474E-2</v>
      </c>
      <c r="I32" s="10" t="str">
        <f t="shared" si="12"/>
        <v>High</v>
      </c>
    </row>
    <row r="33" spans="1:9" x14ac:dyDescent="0.2">
      <c r="A33" s="14" t="s">
        <v>268</v>
      </c>
      <c r="B33" s="15" t="s">
        <v>515</v>
      </c>
      <c r="C33" s="15" t="s">
        <v>515</v>
      </c>
      <c r="D33" s="16"/>
      <c r="E33" s="17"/>
      <c r="F33" s="17"/>
      <c r="G33" s="17"/>
      <c r="H33" s="14"/>
      <c r="I33" s="14"/>
    </row>
    <row r="34" spans="1:9" x14ac:dyDescent="0.2">
      <c r="A34" s="37" t="s">
        <v>242</v>
      </c>
      <c r="B34" s="34">
        <v>51898</v>
      </c>
      <c r="C34" s="35">
        <v>1187</v>
      </c>
      <c r="D34" s="2">
        <f>IF(B34&lt;&gt;0,B34/$B$34,0)</f>
        <v>1</v>
      </c>
      <c r="E34" s="4">
        <f>IF(B34&lt;&gt;0,ROUND(((SQRT(POWER(C34,2)-(POWER((B34/$B$34),2)*POWER($C$34,2))))/$B$34),3),0)</f>
        <v>0</v>
      </c>
      <c r="F34" s="4">
        <f>IF(B34=0,0,POWER(C34,2)-(POWER((B34/$B$34),2)*POWER(C$34,2)))</f>
        <v>0</v>
      </c>
      <c r="G34" s="24" t="s">
        <v>16</v>
      </c>
      <c r="H34" s="1">
        <f t="shared" ref="H34" si="19">IF(B34&lt;&gt;0,C34/B34,0)</f>
        <v>2.2871786966742455E-2</v>
      </c>
      <c r="I34" s="10" t="str">
        <f t="shared" ref="I34" si="20">IF(AND(H34&gt;0,H34&lt;=0.2),"High",IF(H34&gt;=0.667,"Low",IF(AND(H34&gt;0.2,H34&lt;0.667),"Moderate","NC")))</f>
        <v>High</v>
      </c>
    </row>
    <row r="35" spans="1:9" x14ac:dyDescent="0.2">
      <c r="A35" s="37" t="s">
        <v>290</v>
      </c>
      <c r="B35" s="34">
        <v>27491</v>
      </c>
      <c r="C35" s="35">
        <v>981</v>
      </c>
      <c r="D35" s="2">
        <f t="shared" ref="D35:D39" si="21">IF(B35&lt;&gt;0,B35/$B$34,0)</f>
        <v>0.52971212763497633</v>
      </c>
      <c r="E35" s="4">
        <f t="shared" ref="E35:E39" si="22">IF(B35&lt;&gt;0,ROUND(((SQRT(POWER(C35,2)-(POWER((B35/$B$34),2)*POWER($C$34,2))))/$B$34),3),0)</f>
        <v>1.4999999999999999E-2</v>
      </c>
      <c r="F35" s="4">
        <f t="shared" ref="F35:F39" si="23">IF(B35=0,0,POWER(C35,2)-(POWER((B35/$B$34),2)*POWER(C$34,2)))</f>
        <v>567011.430570608</v>
      </c>
      <c r="G35" s="24" t="str">
        <f t="shared" ref="G35:G39" si="24">IF(F35&lt;0,"W",IF(A35=0,"± 0.6%",IF((E35*100)&lt;0.01,"± 0.1%","± "&amp; TEXT((E35*100),"#,##0.0")&amp;"%")))</f>
        <v>± 1.5%</v>
      </c>
      <c r="H35" s="1">
        <f t="shared" ref="H35:H39" si="25">IF(B35&lt;&gt;0,C35/B35,0)</f>
        <v>3.5684405805536355E-2</v>
      </c>
      <c r="I35" s="10" t="str">
        <f t="shared" ref="I35:I39" si="26">IF(AND(H35&gt;0,H35&lt;=0.2),"High",IF(H35&gt;=0.667,"Low",IF(AND(H35&gt;0.2,H35&lt;0.667),"Moderate","NC")))</f>
        <v>High</v>
      </c>
    </row>
    <row r="36" spans="1:9" x14ac:dyDescent="0.2">
      <c r="A36" s="37" t="s">
        <v>291</v>
      </c>
      <c r="B36" s="34">
        <v>8631</v>
      </c>
      <c r="C36" s="35">
        <v>777</v>
      </c>
      <c r="D36" s="2">
        <f t="shared" si="21"/>
        <v>0.16630698678176423</v>
      </c>
      <c r="E36" s="4">
        <f t="shared" si="22"/>
        <v>1.4E-2</v>
      </c>
      <c r="F36" s="4">
        <f t="shared" si="23"/>
        <v>564759.71588035568</v>
      </c>
      <c r="G36" s="24" t="str">
        <f t="shared" si="24"/>
        <v>± 1.4%</v>
      </c>
      <c r="H36" s="1">
        <f t="shared" si="25"/>
        <v>9.002433090024331E-2</v>
      </c>
      <c r="I36" s="10" t="str">
        <f t="shared" si="26"/>
        <v>High</v>
      </c>
    </row>
    <row r="37" spans="1:9" x14ac:dyDescent="0.2">
      <c r="A37" s="37" t="s">
        <v>293</v>
      </c>
      <c r="B37" s="34">
        <v>10376</v>
      </c>
      <c r="C37" s="35">
        <v>742</v>
      </c>
      <c r="D37" s="2">
        <f t="shared" si="21"/>
        <v>0.19993063316505452</v>
      </c>
      <c r="E37" s="4">
        <f t="shared" si="22"/>
        <v>1.4E-2</v>
      </c>
      <c r="F37" s="4">
        <f t="shared" si="23"/>
        <v>494244.32750840893</v>
      </c>
      <c r="G37" s="24" t="str">
        <f t="shared" si="24"/>
        <v>± 1.4%</v>
      </c>
      <c r="H37" s="1">
        <f t="shared" si="25"/>
        <v>7.151117964533539E-2</v>
      </c>
      <c r="I37" s="10" t="str">
        <f t="shared" si="26"/>
        <v>High</v>
      </c>
    </row>
    <row r="38" spans="1:9" x14ac:dyDescent="0.2">
      <c r="A38" s="37" t="s">
        <v>292</v>
      </c>
      <c r="B38" s="34">
        <v>2334</v>
      </c>
      <c r="C38" s="35">
        <v>360</v>
      </c>
      <c r="D38" s="2">
        <f t="shared" si="21"/>
        <v>4.4972831322979689E-2</v>
      </c>
      <c r="E38" s="4">
        <f t="shared" si="22"/>
        <v>7.0000000000000001E-3</v>
      </c>
      <c r="F38" s="4">
        <f t="shared" si="23"/>
        <v>126750.28191912017</v>
      </c>
      <c r="G38" s="24" t="str">
        <f t="shared" si="24"/>
        <v>± 0.7%</v>
      </c>
      <c r="H38" s="1">
        <f t="shared" si="25"/>
        <v>0.15424164524421594</v>
      </c>
      <c r="I38" s="10" t="str">
        <f t="shared" si="26"/>
        <v>High</v>
      </c>
    </row>
    <row r="39" spans="1:9" x14ac:dyDescent="0.2">
      <c r="A39" s="37" t="s">
        <v>294</v>
      </c>
      <c r="B39" s="34">
        <v>3066</v>
      </c>
      <c r="C39" s="35">
        <v>443</v>
      </c>
      <c r="D39" s="2">
        <f t="shared" si="21"/>
        <v>5.9077421095225249E-2</v>
      </c>
      <c r="E39" s="4">
        <f t="shared" si="22"/>
        <v>8.0000000000000002E-3</v>
      </c>
      <c r="F39" s="4">
        <f t="shared" si="23"/>
        <v>191331.49856267523</v>
      </c>
      <c r="G39" s="24" t="str">
        <f t="shared" si="24"/>
        <v>± 0.8%</v>
      </c>
      <c r="H39" s="1">
        <f t="shared" si="25"/>
        <v>0.14448793215916503</v>
      </c>
      <c r="I39" s="10" t="str">
        <f t="shared" si="26"/>
        <v>High</v>
      </c>
    </row>
    <row r="40" spans="1:9" x14ac:dyDescent="0.2">
      <c r="A40" s="14" t="s">
        <v>269</v>
      </c>
      <c r="B40" s="15" t="s">
        <v>515</v>
      </c>
      <c r="C40" s="15" t="s">
        <v>515</v>
      </c>
      <c r="D40" s="16"/>
      <c r="E40" s="17"/>
      <c r="F40" s="17"/>
      <c r="G40" s="17"/>
      <c r="H40" s="14"/>
      <c r="I40" s="14"/>
    </row>
    <row r="41" spans="1:9" x14ac:dyDescent="0.2">
      <c r="A41" s="37" t="s">
        <v>242</v>
      </c>
      <c r="B41" s="34">
        <v>51898</v>
      </c>
      <c r="C41" s="35">
        <v>1187</v>
      </c>
      <c r="D41" s="2">
        <f>IF(B41&lt;&gt;0,B41/$B$41,0)</f>
        <v>1</v>
      </c>
      <c r="E41" s="4">
        <f>IF(B41&lt;&gt;0,ROUND(((SQRT(POWER(C41,2)-(POWER((B41/$B$41),2)*POWER($C$41,2))))/$B$41),3),0)</f>
        <v>0</v>
      </c>
      <c r="F41" s="4">
        <f>IF(B41=0,0,POWER(C41,2)-(POWER((B41/$B$41),2)*POWER(C$41,2)))</f>
        <v>0</v>
      </c>
      <c r="G41" s="24" t="s">
        <v>16</v>
      </c>
      <c r="H41" s="1">
        <f t="shared" ref="H41" si="27">IF(B41&lt;&gt;0,C41/B41,0)</f>
        <v>2.2871786966742455E-2</v>
      </c>
      <c r="I41" s="10" t="str">
        <f t="shared" ref="I41" si="28">IF(AND(H41&gt;0,H41&lt;=0.2),"High",IF(H41&gt;=0.667,"Low",IF(AND(H41&gt;0.2,H41&lt;0.667),"Moderate","NC")))</f>
        <v>High</v>
      </c>
    </row>
    <row r="42" spans="1:9" x14ac:dyDescent="0.2">
      <c r="A42" s="37" t="s">
        <v>295</v>
      </c>
      <c r="B42" s="34">
        <v>294</v>
      </c>
      <c r="C42" s="35">
        <v>137</v>
      </c>
      <c r="D42" s="2">
        <f t="shared" ref="D42:D54" si="29">IF(B42&lt;&gt;0,B42/$B$41,0)</f>
        <v>5.6649581872133797E-3</v>
      </c>
      <c r="E42" s="4">
        <f t="shared" ref="E42:E54" si="30">IF(B42&lt;&gt;0,ROUND(((SQRT(POWER(C42,2)-(POWER((B42/$B$41),2)*POWER($C$41,2))))/$B$41),3),0)</f>
        <v>3.0000000000000001E-3</v>
      </c>
      <c r="F42" s="4">
        <f t="shared" ref="F42:F54" si="31">IF(B42=0,0,POWER(C42,2)-(POWER((B42/$B$41),2)*POWER(C$41,2)))</f>
        <v>18723.783717314898</v>
      </c>
      <c r="G42" s="24" t="str">
        <f t="shared" ref="G42:G54" si="32">IF(F42&lt;0,"W",IF(A42=0,"± 0.6%",IF((E42*100)&lt;0.01,"± 0.1%","± "&amp; TEXT((E42*100),"#,##0.0")&amp;"%")))</f>
        <v>± 0.3%</v>
      </c>
      <c r="H42" s="1">
        <f t="shared" ref="H42:H54" si="33">IF(B42&lt;&gt;0,C42/B42,0)</f>
        <v>0.46598639455782315</v>
      </c>
      <c r="I42" s="10" t="str">
        <f t="shared" ref="I42:I54" si="34">IF(AND(H42&gt;0,H42&lt;=0.2),"High",IF(H42&gt;=0.667,"Low",IF(AND(H42&gt;0.2,H42&lt;0.667),"Moderate","NC")))</f>
        <v>Moderate</v>
      </c>
    </row>
    <row r="43" spans="1:9" x14ac:dyDescent="0.2">
      <c r="A43" s="37" t="s">
        <v>296</v>
      </c>
      <c r="B43" s="34">
        <v>1891</v>
      </c>
      <c r="C43" s="35">
        <v>293</v>
      </c>
      <c r="D43" s="2">
        <f t="shared" si="29"/>
        <v>3.6436856911634362E-2</v>
      </c>
      <c r="E43" s="4">
        <f t="shared" si="30"/>
        <v>6.0000000000000001E-3</v>
      </c>
      <c r="F43" s="4">
        <f t="shared" si="31"/>
        <v>83978.389997867911</v>
      </c>
      <c r="G43" s="24" t="str">
        <f t="shared" si="32"/>
        <v>± 0.6%</v>
      </c>
      <c r="H43" s="1">
        <f t="shared" si="33"/>
        <v>0.15494447382337387</v>
      </c>
      <c r="I43" s="10" t="str">
        <f t="shared" si="34"/>
        <v>High</v>
      </c>
    </row>
    <row r="44" spans="1:9" x14ac:dyDescent="0.2">
      <c r="A44" s="37" t="s">
        <v>297</v>
      </c>
      <c r="B44" s="34">
        <v>3735</v>
      </c>
      <c r="C44" s="35">
        <v>472</v>
      </c>
      <c r="D44" s="2">
        <f t="shared" si="29"/>
        <v>7.1968091255925085E-2</v>
      </c>
      <c r="E44" s="4">
        <f t="shared" si="30"/>
        <v>8.9999999999999993E-3</v>
      </c>
      <c r="F44" s="4">
        <f t="shared" si="31"/>
        <v>215486.37728353011</v>
      </c>
      <c r="G44" s="24" t="str">
        <f t="shared" si="32"/>
        <v>± 0.9%</v>
      </c>
      <c r="H44" s="1">
        <f t="shared" si="33"/>
        <v>0.12637215528781795</v>
      </c>
      <c r="I44" s="10" t="str">
        <f t="shared" si="34"/>
        <v>High</v>
      </c>
    </row>
    <row r="45" spans="1:9" x14ac:dyDescent="0.2">
      <c r="A45" s="37" t="s">
        <v>298</v>
      </c>
      <c r="B45" s="34">
        <v>962</v>
      </c>
      <c r="C45" s="35">
        <v>225</v>
      </c>
      <c r="D45" s="2">
        <f t="shared" si="29"/>
        <v>1.8536359782650585E-2</v>
      </c>
      <c r="E45" s="4">
        <f t="shared" si="30"/>
        <v>4.0000000000000001E-3</v>
      </c>
      <c r="F45" s="4">
        <f t="shared" si="31"/>
        <v>50140.882994201114</v>
      </c>
      <c r="G45" s="24" t="str">
        <f t="shared" si="32"/>
        <v>± 0.4%</v>
      </c>
      <c r="H45" s="1">
        <f t="shared" si="33"/>
        <v>0.2338877338877339</v>
      </c>
      <c r="I45" s="10" t="str">
        <f t="shared" si="34"/>
        <v>Moderate</v>
      </c>
    </row>
    <row r="46" spans="1:9" x14ac:dyDescent="0.2">
      <c r="A46" s="37" t="s">
        <v>299</v>
      </c>
      <c r="B46" s="34">
        <v>6086</v>
      </c>
      <c r="C46" s="35">
        <v>602</v>
      </c>
      <c r="D46" s="2">
        <f t="shared" si="29"/>
        <v>0.11726848818836949</v>
      </c>
      <c r="E46" s="4">
        <f t="shared" si="30"/>
        <v>1.0999999999999999E-2</v>
      </c>
      <c r="F46" s="4">
        <f t="shared" si="31"/>
        <v>343028.00157317007</v>
      </c>
      <c r="G46" s="24" t="str">
        <f t="shared" si="32"/>
        <v>± 1.1%</v>
      </c>
      <c r="H46" s="1">
        <f t="shared" si="33"/>
        <v>9.8915543871179762E-2</v>
      </c>
      <c r="I46" s="10" t="str">
        <f t="shared" si="34"/>
        <v>High</v>
      </c>
    </row>
    <row r="47" spans="1:9" x14ac:dyDescent="0.2">
      <c r="A47" s="37" t="s">
        <v>300</v>
      </c>
      <c r="B47" s="34">
        <v>1474</v>
      </c>
      <c r="C47" s="35">
        <v>265</v>
      </c>
      <c r="D47" s="2">
        <f t="shared" si="29"/>
        <v>2.8401865197117421E-2</v>
      </c>
      <c r="E47" s="4">
        <f t="shared" si="30"/>
        <v>5.0000000000000001E-3</v>
      </c>
      <c r="F47" s="4">
        <f t="shared" si="31"/>
        <v>69088.432687778943</v>
      </c>
      <c r="G47" s="24" t="str">
        <f t="shared" si="32"/>
        <v>± 0.5%</v>
      </c>
      <c r="H47" s="1">
        <f t="shared" si="33"/>
        <v>0.17978290366350066</v>
      </c>
      <c r="I47" s="10" t="str">
        <f t="shared" si="34"/>
        <v>High</v>
      </c>
    </row>
    <row r="48" spans="1:9" x14ac:dyDescent="0.2">
      <c r="A48" s="37" t="s">
        <v>301</v>
      </c>
      <c r="B48" s="34">
        <v>1502</v>
      </c>
      <c r="C48" s="35">
        <v>266</v>
      </c>
      <c r="D48" s="2">
        <f t="shared" si="29"/>
        <v>2.8941385024471078E-2</v>
      </c>
      <c r="E48" s="4">
        <f t="shared" si="30"/>
        <v>5.0000000000000001E-3</v>
      </c>
      <c r="F48" s="4">
        <f t="shared" si="31"/>
        <v>69575.842257824013</v>
      </c>
      <c r="G48" s="24" t="str">
        <f t="shared" si="32"/>
        <v>± 0.5%</v>
      </c>
      <c r="H48" s="1">
        <f t="shared" si="33"/>
        <v>0.17709720372836218</v>
      </c>
      <c r="I48" s="10" t="str">
        <f t="shared" si="34"/>
        <v>High</v>
      </c>
    </row>
    <row r="49" spans="1:9" x14ac:dyDescent="0.2">
      <c r="A49" s="37" t="s">
        <v>302</v>
      </c>
      <c r="B49" s="34">
        <v>3443</v>
      </c>
      <c r="C49" s="35">
        <v>453</v>
      </c>
      <c r="D49" s="2">
        <f t="shared" si="29"/>
        <v>6.6341670199236966E-2</v>
      </c>
      <c r="E49" s="4">
        <f t="shared" si="30"/>
        <v>8.9999999999999993E-3</v>
      </c>
      <c r="F49" s="4">
        <f t="shared" si="31"/>
        <v>199007.82139613587</v>
      </c>
      <c r="G49" s="24" t="str">
        <f t="shared" si="32"/>
        <v>± 0.9%</v>
      </c>
      <c r="H49" s="1">
        <f t="shared" si="33"/>
        <v>0.13157130409526577</v>
      </c>
      <c r="I49" s="10" t="str">
        <f t="shared" si="34"/>
        <v>High</v>
      </c>
    </row>
    <row r="50" spans="1:9" ht="24" x14ac:dyDescent="0.2">
      <c r="A50" s="44" t="s">
        <v>303</v>
      </c>
      <c r="B50" s="34">
        <v>8533</v>
      </c>
      <c r="C50" s="35">
        <v>650</v>
      </c>
      <c r="D50" s="2">
        <f t="shared" si="29"/>
        <v>0.16441866738602642</v>
      </c>
      <c r="E50" s="4">
        <f t="shared" si="30"/>
        <v>1.2E-2</v>
      </c>
      <c r="F50" s="4">
        <f t="shared" si="31"/>
        <v>384410.63909578323</v>
      </c>
      <c r="G50" s="24" t="str">
        <f t="shared" si="32"/>
        <v>± 1.2%</v>
      </c>
      <c r="H50" s="1">
        <f t="shared" si="33"/>
        <v>7.6174850580100789E-2</v>
      </c>
      <c r="I50" s="10" t="str">
        <f t="shared" si="34"/>
        <v>High</v>
      </c>
    </row>
    <row r="51" spans="1:9" ht="24" x14ac:dyDescent="0.2">
      <c r="A51" s="44" t="s">
        <v>304</v>
      </c>
      <c r="B51" s="34">
        <v>13803</v>
      </c>
      <c r="C51" s="35">
        <v>786</v>
      </c>
      <c r="D51" s="2">
        <f t="shared" si="29"/>
        <v>0.26596400632008943</v>
      </c>
      <c r="E51" s="4">
        <f t="shared" si="30"/>
        <v>1.4E-2</v>
      </c>
      <c r="F51" s="4">
        <f t="shared" si="31"/>
        <v>518129.96744754631</v>
      </c>
      <c r="G51" s="24" t="str">
        <f t="shared" si="32"/>
        <v>± 1.4%</v>
      </c>
      <c r="H51" s="1">
        <f t="shared" si="33"/>
        <v>5.6944142577700502E-2</v>
      </c>
      <c r="I51" s="10" t="str">
        <f t="shared" si="34"/>
        <v>High</v>
      </c>
    </row>
    <row r="52" spans="1:9" ht="24" x14ac:dyDescent="0.2">
      <c r="A52" s="44" t="s">
        <v>305</v>
      </c>
      <c r="B52" s="34">
        <v>5267</v>
      </c>
      <c r="C52" s="35">
        <v>641</v>
      </c>
      <c r="D52" s="2">
        <f t="shared" si="29"/>
        <v>0.10148753323827507</v>
      </c>
      <c r="E52" s="4">
        <f t="shared" si="30"/>
        <v>1.2E-2</v>
      </c>
      <c r="F52" s="4">
        <f t="shared" si="31"/>
        <v>396369.01465277042</v>
      </c>
      <c r="G52" s="24" t="str">
        <f t="shared" si="32"/>
        <v>± 1.2%</v>
      </c>
      <c r="H52" s="1">
        <f t="shared" si="33"/>
        <v>0.12170115815454718</v>
      </c>
      <c r="I52" s="10" t="str">
        <f t="shared" si="34"/>
        <v>High</v>
      </c>
    </row>
    <row r="53" spans="1:9" x14ac:dyDescent="0.2">
      <c r="A53" s="37" t="s">
        <v>306</v>
      </c>
      <c r="B53" s="34">
        <v>2873</v>
      </c>
      <c r="C53" s="35">
        <v>393</v>
      </c>
      <c r="D53" s="2">
        <f t="shared" si="29"/>
        <v>5.5358587999537558E-2</v>
      </c>
      <c r="E53" s="4">
        <f t="shared" si="30"/>
        <v>7.0000000000000001E-3</v>
      </c>
      <c r="F53" s="4">
        <f t="shared" si="31"/>
        <v>150131.11127095995</v>
      </c>
      <c r="G53" s="24" t="str">
        <f t="shared" si="32"/>
        <v>± 0.7%</v>
      </c>
      <c r="H53" s="1">
        <f t="shared" si="33"/>
        <v>0.13679081099895579</v>
      </c>
      <c r="I53" s="10" t="str">
        <f t="shared" si="34"/>
        <v>High</v>
      </c>
    </row>
    <row r="54" spans="1:9" x14ac:dyDescent="0.2">
      <c r="A54" s="37" t="s">
        <v>307</v>
      </c>
      <c r="B54" s="34">
        <v>2035</v>
      </c>
      <c r="C54" s="35">
        <v>308</v>
      </c>
      <c r="D54" s="2">
        <f t="shared" si="29"/>
        <v>3.9211530309453159E-2</v>
      </c>
      <c r="E54" s="4">
        <f t="shared" si="30"/>
        <v>6.0000000000000001E-3</v>
      </c>
      <c r="F54" s="4">
        <f t="shared" si="31"/>
        <v>92697.648013991668</v>
      </c>
      <c r="G54" s="24" t="str">
        <f t="shared" si="32"/>
        <v>± 0.6%</v>
      </c>
      <c r="H54" s="1">
        <f t="shared" si="33"/>
        <v>0.15135135135135136</v>
      </c>
      <c r="I54" s="10" t="str">
        <f t="shared" si="34"/>
        <v>High</v>
      </c>
    </row>
    <row r="55" spans="1:9" x14ac:dyDescent="0.2">
      <c r="A55" s="14" t="s">
        <v>270</v>
      </c>
      <c r="B55" s="15" t="s">
        <v>515</v>
      </c>
      <c r="C55" s="15" t="s">
        <v>515</v>
      </c>
      <c r="D55" s="16"/>
      <c r="E55" s="17"/>
      <c r="F55" s="17"/>
      <c r="G55" s="17"/>
      <c r="H55" s="14"/>
      <c r="I55" s="14"/>
    </row>
    <row r="56" spans="1:9" x14ac:dyDescent="0.2">
      <c r="A56" s="37" t="s">
        <v>242</v>
      </c>
      <c r="B56" s="34">
        <v>51898</v>
      </c>
      <c r="C56" s="35">
        <v>1187</v>
      </c>
      <c r="D56" s="2">
        <f>IF(B56&lt;&gt;0,B56/$B$56,0)</f>
        <v>1</v>
      </c>
      <c r="E56" s="4">
        <f>IF(B56&lt;&gt;0,ROUND(((SQRT(POWER(C56,2)-(POWER((B56/$B$56),2)*POWER($C$56,2))))/$B$56),3),0)</f>
        <v>0</v>
      </c>
      <c r="F56" s="4">
        <f>IF(B56=0,0,POWER(C56,2)-(POWER((B56/$B$56),2)*POWER(C$56,2)))</f>
        <v>0</v>
      </c>
      <c r="G56" s="24" t="s">
        <v>16</v>
      </c>
      <c r="H56" s="1">
        <f t="shared" ref="H56" si="35">IF(B56&lt;&gt;0,C56/B56,0)</f>
        <v>2.2871786966742455E-2</v>
      </c>
      <c r="I56" s="10" t="str">
        <f t="shared" ref="I56" si="36">IF(AND(H56&gt;0,H56&lt;=0.2),"High",IF(H56&gt;=0.667,"Low",IF(AND(H56&gt;0.2,H56&lt;0.667),"Moderate","NC")))</f>
        <v>High</v>
      </c>
    </row>
    <row r="57" spans="1:9" x14ac:dyDescent="0.2">
      <c r="A57" s="37" t="s">
        <v>308</v>
      </c>
      <c r="B57" s="34">
        <v>39666</v>
      </c>
      <c r="C57" s="35">
        <v>1203</v>
      </c>
      <c r="D57" s="2">
        <f t="shared" ref="D57:D60" si="37">IF(B57&lt;&gt;0,B57/$B$56,0)</f>
        <v>0.76430690970750315</v>
      </c>
      <c r="E57" s="4">
        <f t="shared" ref="E57:E60" si="38">IF(B57&lt;&gt;0,ROUND(((SQRT(POWER(C57,2)-(POWER((B57/$B$56),2)*POWER($C$56,2))))/$B$56),3),0)</f>
        <v>1.4999999999999999E-2</v>
      </c>
      <c r="F57" s="4">
        <f t="shared" ref="F57:F60" si="39">IF(B57=0,0,POWER(C57,2)-(POWER((B57/$B$56),2)*POWER(C$56,2)))</f>
        <v>624138.55052929255</v>
      </c>
      <c r="G57" s="24" t="str">
        <f t="shared" ref="G57:G60" si="40">IF(F57&lt;0,"W",IF(A57=0,"± 0.6%",IF((E57*100)&lt;0.01,"± 0.1%","± "&amp; TEXT((E57*100),"#,##0.0")&amp;"%")))</f>
        <v>± 1.5%</v>
      </c>
      <c r="H57" s="1">
        <f t="shared" ref="H57:H60" si="41">IF(B57&lt;&gt;0,C57/B57,0)</f>
        <v>3.032824081076993E-2</v>
      </c>
      <c r="I57" s="10" t="str">
        <f t="shared" ref="I57:I60" si="42">IF(AND(H57&gt;0,H57&lt;=0.2),"High",IF(H57&gt;=0.667,"Low",IF(AND(H57&gt;0.2,H57&lt;0.667),"Moderate","NC")))</f>
        <v>High</v>
      </c>
    </row>
    <row r="58" spans="1:9" x14ac:dyDescent="0.2">
      <c r="A58" s="37" t="s">
        <v>309</v>
      </c>
      <c r="B58" s="34">
        <v>8981</v>
      </c>
      <c r="C58" s="35">
        <v>631</v>
      </c>
      <c r="D58" s="2">
        <f t="shared" si="37"/>
        <v>0.17305098462368493</v>
      </c>
      <c r="E58" s="4">
        <f t="shared" si="38"/>
        <v>1.0999999999999999E-2</v>
      </c>
      <c r="F58" s="4">
        <f t="shared" si="39"/>
        <v>355967.10796551104</v>
      </c>
      <c r="G58" s="24" t="str">
        <f t="shared" si="40"/>
        <v>± 1.1%</v>
      </c>
      <c r="H58" s="1">
        <f t="shared" si="41"/>
        <v>7.0259436588353194E-2</v>
      </c>
      <c r="I58" s="10" t="str">
        <f t="shared" si="42"/>
        <v>High</v>
      </c>
    </row>
    <row r="59" spans="1:9" ht="24" x14ac:dyDescent="0.2">
      <c r="A59" s="44" t="s">
        <v>310</v>
      </c>
      <c r="B59" s="34">
        <v>3199</v>
      </c>
      <c r="C59" s="35">
        <v>420</v>
      </c>
      <c r="D59" s="2">
        <f t="shared" si="37"/>
        <v>6.164014027515511E-2</v>
      </c>
      <c r="E59" s="4">
        <f t="shared" si="38"/>
        <v>8.0000000000000002E-3</v>
      </c>
      <c r="F59" s="4">
        <f t="shared" si="39"/>
        <v>171046.6125722783</v>
      </c>
      <c r="G59" s="24" t="str">
        <f t="shared" si="40"/>
        <v>± 0.8%</v>
      </c>
      <c r="H59" s="1">
        <f t="shared" si="41"/>
        <v>0.13129102844638948</v>
      </c>
      <c r="I59" s="10" t="str">
        <f t="shared" si="42"/>
        <v>High</v>
      </c>
    </row>
    <row r="60" spans="1:9" x14ac:dyDescent="0.2">
      <c r="A60" s="37" t="s">
        <v>311</v>
      </c>
      <c r="B60" s="34">
        <v>52</v>
      </c>
      <c r="C60" s="35">
        <v>79</v>
      </c>
      <c r="D60" s="2">
        <f t="shared" si="37"/>
        <v>1.0019653936567882E-3</v>
      </c>
      <c r="E60" s="4">
        <f t="shared" si="38"/>
        <v>2E-3</v>
      </c>
      <c r="F60" s="4">
        <f t="shared" si="39"/>
        <v>6239.5854872000036</v>
      </c>
      <c r="G60" s="24" t="str">
        <f t="shared" si="40"/>
        <v>± 0.2%</v>
      </c>
      <c r="H60" s="1">
        <f t="shared" si="41"/>
        <v>1.5192307692307692</v>
      </c>
      <c r="I60" s="10" t="str">
        <f t="shared" si="42"/>
        <v>Low</v>
      </c>
    </row>
    <row r="61" spans="1:9" x14ac:dyDescent="0.2">
      <c r="A61" s="14" t="s">
        <v>531</v>
      </c>
      <c r="B61" s="15" t="s">
        <v>515</v>
      </c>
      <c r="C61" s="15" t="s">
        <v>515</v>
      </c>
      <c r="D61" s="16"/>
      <c r="E61" s="17"/>
      <c r="F61" s="17"/>
      <c r="G61" s="17"/>
      <c r="H61" s="14"/>
      <c r="I61" s="14"/>
    </row>
    <row r="62" spans="1:9" x14ac:dyDescent="0.2">
      <c r="A62" s="37" t="s">
        <v>92</v>
      </c>
      <c r="B62" s="34">
        <v>43363</v>
      </c>
      <c r="C62" s="35">
        <v>510</v>
      </c>
      <c r="D62" s="2">
        <f>IF(B62&lt;&gt;0,B62/$B$62,0)</f>
        <v>1</v>
      </c>
      <c r="E62" s="4">
        <f>IF(B62&lt;&gt;0,ROUND(((SQRT(POWER(C62,2)-(POWER((B62/$B$62),2)*POWER($C$62,2))))/$B$62),3),0)</f>
        <v>0</v>
      </c>
      <c r="F62" s="4">
        <f>IF(B62=0,0,POWER(C62,2)-(POWER((B62/$B$62),2)*POWER(C$62,2)))</f>
        <v>0</v>
      </c>
      <c r="G62" s="24" t="s">
        <v>16</v>
      </c>
      <c r="H62" s="1">
        <f t="shared" ref="H62" si="43">IF(B62&lt;&gt;0,C62/B62,0)</f>
        <v>1.1761178885224731E-2</v>
      </c>
      <c r="I62" s="10" t="str">
        <f t="shared" ref="I62" si="44">IF(AND(H62&gt;0,H62&lt;=0.2),"High",IF(H62&gt;=0.667,"Low",IF(AND(H62&gt;0.2,H62&lt;0.667),"Moderate","NC")))</f>
        <v>High</v>
      </c>
    </row>
    <row r="63" spans="1:9" x14ac:dyDescent="0.2">
      <c r="A63" s="37" t="s">
        <v>319</v>
      </c>
      <c r="B63" s="34">
        <v>3325</v>
      </c>
      <c r="C63" s="35">
        <v>455</v>
      </c>
      <c r="D63" s="2">
        <f t="shared" ref="D63:D72" si="45">IF(B63&lt;&gt;0,B63/$B$62,0)</f>
        <v>7.6678274104651431E-2</v>
      </c>
      <c r="E63" s="4">
        <f t="shared" ref="E63:E72" si="46">IF(B63&lt;&gt;0,ROUND(((SQRT(POWER(C63,2)-(POWER((B63/$B$62),2)*POWER($C$62,2))))/$B$62),3),0)</f>
        <v>0.01</v>
      </c>
      <c r="F63" s="4">
        <f t="shared" ref="F63:F72" si="47">IF(B63=0,0,POWER(C63,2)-(POWER((B63/$B$62),2)*POWER(C$62,2)))</f>
        <v>205495.72703711432</v>
      </c>
      <c r="G63" s="24" t="str">
        <f t="shared" ref="G63:G72" si="48">IF(F63&lt;0,"W",IF(A63=0,"± 0.6%",IF((E63*100)&lt;0.01,"± 0.1%","± "&amp; TEXT((E63*100),"#,##0.0")&amp;"%")))</f>
        <v>± 1.0%</v>
      </c>
      <c r="H63" s="1">
        <f t="shared" ref="H63:H72" si="49">IF(B63&lt;&gt;0,C63/B63,0)</f>
        <v>0.1368421052631579</v>
      </c>
      <c r="I63" s="10" t="str">
        <f t="shared" ref="I63:I72" si="50">IF(AND(H63&gt;0,H63&lt;=0.2),"High",IF(H63&gt;=0.667,"Low",IF(AND(H63&gt;0.2,H63&lt;0.667),"Moderate","NC")))</f>
        <v>High</v>
      </c>
    </row>
    <row r="64" spans="1:9" x14ac:dyDescent="0.2">
      <c r="A64" s="37" t="s">
        <v>320</v>
      </c>
      <c r="B64" s="34">
        <v>1846</v>
      </c>
      <c r="C64" s="35">
        <v>292</v>
      </c>
      <c r="D64" s="2">
        <f t="shared" si="45"/>
        <v>4.2570855337499713E-2</v>
      </c>
      <c r="E64" s="4">
        <f t="shared" si="46"/>
        <v>7.0000000000000001E-3</v>
      </c>
      <c r="F64" s="4">
        <f t="shared" si="47"/>
        <v>84792.626563944345</v>
      </c>
      <c r="G64" s="24" t="str">
        <f t="shared" si="48"/>
        <v>± 0.7%</v>
      </c>
      <c r="H64" s="1">
        <f t="shared" si="49"/>
        <v>0.1581798483206934</v>
      </c>
      <c r="I64" s="10" t="str">
        <f t="shared" si="50"/>
        <v>High</v>
      </c>
    </row>
    <row r="65" spans="1:11" x14ac:dyDescent="0.2">
      <c r="A65" s="37" t="s">
        <v>321</v>
      </c>
      <c r="B65" s="34">
        <v>3848</v>
      </c>
      <c r="C65" s="35">
        <v>441</v>
      </c>
      <c r="D65" s="2">
        <f t="shared" si="45"/>
        <v>8.8739247745774047E-2</v>
      </c>
      <c r="E65" s="4">
        <f t="shared" si="46"/>
        <v>0.01</v>
      </c>
      <c r="F65" s="4">
        <f t="shared" si="47"/>
        <v>192432.80247106461</v>
      </c>
      <c r="G65" s="24" t="str">
        <f t="shared" si="48"/>
        <v>± 1.0%</v>
      </c>
      <c r="H65" s="1">
        <f t="shared" si="49"/>
        <v>0.1146049896049896</v>
      </c>
      <c r="I65" s="10" t="str">
        <f t="shared" si="50"/>
        <v>High</v>
      </c>
    </row>
    <row r="66" spans="1:11" x14ac:dyDescent="0.2">
      <c r="A66" s="37" t="s">
        <v>322</v>
      </c>
      <c r="B66" s="34">
        <v>4217</v>
      </c>
      <c r="C66" s="35">
        <v>481</v>
      </c>
      <c r="D66" s="2">
        <f t="shared" si="45"/>
        <v>9.7248806586260172E-2</v>
      </c>
      <c r="E66" s="4">
        <f t="shared" si="46"/>
        <v>1.0999999999999999E-2</v>
      </c>
      <c r="F66" s="4">
        <f t="shared" si="47"/>
        <v>228901.14836752426</v>
      </c>
      <c r="G66" s="24" t="str">
        <f t="shared" si="48"/>
        <v>± 1.1%</v>
      </c>
      <c r="H66" s="1">
        <f t="shared" si="49"/>
        <v>0.11406212947593075</v>
      </c>
      <c r="I66" s="10" t="str">
        <f t="shared" si="50"/>
        <v>High</v>
      </c>
    </row>
    <row r="67" spans="1:11" x14ac:dyDescent="0.2">
      <c r="A67" s="37" t="s">
        <v>323</v>
      </c>
      <c r="B67" s="34">
        <v>5476</v>
      </c>
      <c r="C67" s="35">
        <v>544</v>
      </c>
      <c r="D67" s="2">
        <f t="shared" si="45"/>
        <v>0.12628277563821691</v>
      </c>
      <c r="E67" s="4">
        <f t="shared" si="46"/>
        <v>1.2E-2</v>
      </c>
      <c r="F67" s="4">
        <f t="shared" si="47"/>
        <v>291788.09701610572</v>
      </c>
      <c r="G67" s="24" t="str">
        <f t="shared" si="48"/>
        <v>± 1.2%</v>
      </c>
      <c r="H67" s="1">
        <f t="shared" si="49"/>
        <v>9.9342585829072322E-2</v>
      </c>
      <c r="I67" s="10" t="str">
        <f t="shared" si="50"/>
        <v>High</v>
      </c>
    </row>
    <row r="68" spans="1:11" x14ac:dyDescent="0.2">
      <c r="A68" s="37" t="s">
        <v>324</v>
      </c>
      <c r="B68" s="34">
        <v>7274</v>
      </c>
      <c r="C68" s="35">
        <v>550</v>
      </c>
      <c r="D68" s="2">
        <f t="shared" si="45"/>
        <v>0.16774669649240134</v>
      </c>
      <c r="E68" s="4">
        <f t="shared" si="46"/>
        <v>1.2999999999999999E-2</v>
      </c>
      <c r="F68" s="4">
        <f t="shared" si="47"/>
        <v>295181.05801671202</v>
      </c>
      <c r="G68" s="24" t="str">
        <f t="shared" si="48"/>
        <v>± 1.3%</v>
      </c>
      <c r="H68" s="1">
        <f t="shared" si="49"/>
        <v>7.5611767940610392E-2</v>
      </c>
      <c r="I68" s="10" t="str">
        <f t="shared" si="50"/>
        <v>High</v>
      </c>
    </row>
    <row r="69" spans="1:11" x14ac:dyDescent="0.2">
      <c r="A69" s="37" t="s">
        <v>325</v>
      </c>
      <c r="B69" s="34">
        <v>5200</v>
      </c>
      <c r="C69" s="35">
        <v>443</v>
      </c>
      <c r="D69" s="2">
        <f t="shared" si="45"/>
        <v>0.11991790235915412</v>
      </c>
      <c r="E69" s="4">
        <f t="shared" si="46"/>
        <v>0.01</v>
      </c>
      <c r="F69" s="4">
        <f t="shared" si="47"/>
        <v>192508.68311005228</v>
      </c>
      <c r="G69" s="24" t="str">
        <f t="shared" si="48"/>
        <v>± 1.0%</v>
      </c>
      <c r="H69" s="1">
        <f t="shared" si="49"/>
        <v>8.5192307692307692E-2</v>
      </c>
      <c r="I69" s="10" t="str">
        <f t="shared" si="50"/>
        <v>High</v>
      </c>
    </row>
    <row r="70" spans="1:11" x14ac:dyDescent="0.2">
      <c r="A70" s="37" t="s">
        <v>326</v>
      </c>
      <c r="B70" s="34">
        <v>6648</v>
      </c>
      <c r="C70" s="35">
        <v>495</v>
      </c>
      <c r="D70" s="2">
        <f t="shared" si="45"/>
        <v>0.15331042593916472</v>
      </c>
      <c r="E70" s="4">
        <f t="shared" si="46"/>
        <v>1.0999999999999999E-2</v>
      </c>
      <c r="F70" s="4">
        <f t="shared" si="47"/>
        <v>238911.58704890133</v>
      </c>
      <c r="G70" s="24" t="str">
        <f t="shared" si="48"/>
        <v>± 1.1%</v>
      </c>
      <c r="H70" s="1">
        <f t="shared" si="49"/>
        <v>7.4458483754512639E-2</v>
      </c>
      <c r="I70" s="10" t="str">
        <f t="shared" si="50"/>
        <v>High</v>
      </c>
    </row>
    <row r="71" spans="1:11" x14ac:dyDescent="0.2">
      <c r="A71" s="37" t="s">
        <v>327</v>
      </c>
      <c r="B71" s="34">
        <v>2840</v>
      </c>
      <c r="C71" s="35">
        <v>317</v>
      </c>
      <c r="D71" s="2">
        <f t="shared" si="45"/>
        <v>6.5493623596153405E-2</v>
      </c>
      <c r="E71" s="4">
        <f t="shared" si="46"/>
        <v>7.0000000000000001E-3</v>
      </c>
      <c r="F71" s="4">
        <f t="shared" si="47"/>
        <v>99373.323228270616</v>
      </c>
      <c r="G71" s="24" t="str">
        <f t="shared" si="48"/>
        <v>± 0.7%</v>
      </c>
      <c r="H71" s="1">
        <f t="shared" si="49"/>
        <v>0.11161971830985916</v>
      </c>
      <c r="I71" s="10" t="str">
        <f t="shared" si="50"/>
        <v>High</v>
      </c>
    </row>
    <row r="72" spans="1:11" x14ac:dyDescent="0.2">
      <c r="A72" s="37" t="s">
        <v>328</v>
      </c>
      <c r="B72" s="34">
        <v>2689</v>
      </c>
      <c r="C72" s="35">
        <v>301</v>
      </c>
      <c r="D72" s="2">
        <f t="shared" si="45"/>
        <v>6.2011392200724116E-2</v>
      </c>
      <c r="E72" s="4">
        <f t="shared" si="46"/>
        <v>7.0000000000000001E-3</v>
      </c>
      <c r="F72" s="4">
        <f t="shared" si="47"/>
        <v>89600.808140428999</v>
      </c>
      <c r="G72" s="24" t="str">
        <f t="shared" si="48"/>
        <v>± 0.7%</v>
      </c>
      <c r="H72" s="1">
        <f t="shared" si="49"/>
        <v>0.1119375232428412</v>
      </c>
      <c r="I72" s="10" t="str">
        <f t="shared" si="50"/>
        <v>High</v>
      </c>
      <c r="J72" s="36"/>
      <c r="K72" s="36"/>
    </row>
    <row r="73" spans="1:11" x14ac:dyDescent="0.2">
      <c r="A73" s="37" t="s">
        <v>234</v>
      </c>
      <c r="B73" s="34">
        <v>69117.71428571429</v>
      </c>
      <c r="C73" s="35">
        <v>2959</v>
      </c>
      <c r="D73" s="38" t="s">
        <v>16</v>
      </c>
      <c r="E73" s="1"/>
      <c r="F73" s="1"/>
      <c r="G73" s="38" t="s">
        <v>16</v>
      </c>
      <c r="H73" s="1">
        <f t="shared" ref="H73:H105" si="51">IF(B73&lt;&gt;0,C73/B73,0)</f>
        <v>4.2811022189887228E-2</v>
      </c>
      <c r="I73" s="10" t="str">
        <f t="shared" ref="I73:I105" si="52">IF(AND(H73&gt;0,H73&lt;=0.2),"High",IF(H73&gt;=0.667,"Low",IF(AND(H73&gt;0.2,H73&lt;0.667),"Moderate","NC")))</f>
        <v>High</v>
      </c>
    </row>
    <row r="74" spans="1:11" x14ac:dyDescent="0.2">
      <c r="A74" s="37" t="s">
        <v>243</v>
      </c>
      <c r="B74" s="34">
        <v>80611</v>
      </c>
      <c r="C74" s="35">
        <v>2801</v>
      </c>
      <c r="D74" s="38" t="s">
        <v>16</v>
      </c>
      <c r="E74" s="1"/>
      <c r="F74" s="1"/>
      <c r="G74" s="38" t="s">
        <v>16</v>
      </c>
      <c r="H74" s="1">
        <f t="shared" si="51"/>
        <v>3.4747118879557379E-2</v>
      </c>
      <c r="I74" s="10" t="str">
        <f t="shared" si="52"/>
        <v>High</v>
      </c>
    </row>
    <row r="75" spans="1:11" x14ac:dyDescent="0.2">
      <c r="A75" s="37" t="s">
        <v>329</v>
      </c>
      <c r="B75" s="34">
        <v>34441</v>
      </c>
      <c r="C75" s="35">
        <v>650</v>
      </c>
      <c r="D75" s="2">
        <f t="shared" ref="D75" si="53">IF(B75&lt;&gt;0,B75/$B$62,0)</f>
        <v>0.79424855291377439</v>
      </c>
      <c r="E75" s="4">
        <f t="shared" ref="E75" si="54">IF(B75&lt;&gt;0,ROUND(((SQRT(POWER(C75,2)-(POWER((B75/$B$62),2)*POWER($C$62,2))))/$B$62),3),0)</f>
        <v>1.2E-2</v>
      </c>
      <c r="F75" s="4">
        <f t="shared" ref="F75" si="55">IF(B75=0,0,POWER(C75,2)-(POWER((B75/$B$62),2)*POWER(C$62,2)))</f>
        <v>258420.91833415703</v>
      </c>
      <c r="G75" s="24" t="str">
        <f t="shared" ref="G75" si="56">IF(F75&lt;0,"W",IF(A75=0,"± 0.6%",IF((E75*100)&lt;0.01,"± 0.1%","± "&amp; TEXT((E75*100),"#,##0.0")&amp;"%")))</f>
        <v>± 1.2%</v>
      </c>
      <c r="H75" s="1">
        <f t="shared" si="51"/>
        <v>1.8872855027438226E-2</v>
      </c>
      <c r="I75" s="10" t="str">
        <f t="shared" si="52"/>
        <v>High</v>
      </c>
    </row>
    <row r="76" spans="1:11" x14ac:dyDescent="0.2">
      <c r="A76" s="37" t="s">
        <v>330</v>
      </c>
      <c r="B76" s="34">
        <v>84154</v>
      </c>
      <c r="C76" s="35">
        <v>2949</v>
      </c>
      <c r="D76" s="23" t="s">
        <v>16</v>
      </c>
      <c r="E76" s="4">
        <f t="shared" ref="E76:E85" si="57">IF(B76&lt;&gt;0,ROUND(((SQRT(POWER(C76,2)-(POWER((B76/$B$62),2)*POWER($C$62,2))))/$B$62),3),0)</f>
        <v>6.4000000000000001E-2</v>
      </c>
      <c r="F76" s="4">
        <f t="shared" ref="F76:F85" si="58">IF(B76=0,0,POWER(C76,2)-(POWER((B76/$B$62),2)*POWER(C$62,2)))</f>
        <v>7716995.4467676319</v>
      </c>
      <c r="G76" s="24" t="s">
        <v>16</v>
      </c>
      <c r="H76" s="1">
        <f t="shared" si="51"/>
        <v>3.5042897544977067E-2</v>
      </c>
      <c r="I76" s="10" t="str">
        <f t="shared" si="52"/>
        <v>High</v>
      </c>
    </row>
    <row r="77" spans="1:11" x14ac:dyDescent="0.2">
      <c r="A77" s="37" t="s">
        <v>331</v>
      </c>
      <c r="B77" s="34">
        <v>10061</v>
      </c>
      <c r="C77" s="35">
        <v>490</v>
      </c>
      <c r="D77" s="2">
        <f t="shared" ref="D77:D85" si="59">IF(B77&lt;&gt;0,B77/$B$62,0)</f>
        <v>0.23201807992989415</v>
      </c>
      <c r="E77" s="4">
        <f t="shared" si="57"/>
        <v>1.0999999999999999E-2</v>
      </c>
      <c r="F77" s="4">
        <f t="shared" si="58"/>
        <v>226098.19551332633</v>
      </c>
      <c r="G77" s="24" t="str">
        <f t="shared" ref="G77:G85" si="60">IF(F77&lt;0,"W",IF(A77=0,"± 0.6%",IF((E77*100)&lt;0.01,"± 0.1%","± "&amp; TEXT((E77*100),"#,##0.0")&amp;"%")))</f>
        <v>± 1.1%</v>
      </c>
      <c r="H77" s="1">
        <f t="shared" si="51"/>
        <v>4.8702912235364278E-2</v>
      </c>
      <c r="I77" s="10" t="str">
        <f t="shared" si="52"/>
        <v>High</v>
      </c>
    </row>
    <row r="78" spans="1:11" x14ac:dyDescent="0.2">
      <c r="A78" s="37" t="s">
        <v>332</v>
      </c>
      <c r="B78" s="34">
        <v>16435</v>
      </c>
      <c r="C78" s="35">
        <v>631</v>
      </c>
      <c r="D78" s="23" t="s">
        <v>16</v>
      </c>
      <c r="E78" s="4">
        <f t="shared" si="57"/>
        <v>1.4E-2</v>
      </c>
      <c r="F78" s="4">
        <f t="shared" si="58"/>
        <v>360798.05264799594</v>
      </c>
      <c r="G78" s="24" t="s">
        <v>16</v>
      </c>
      <c r="H78" s="1">
        <f t="shared" si="51"/>
        <v>3.8393672041375115E-2</v>
      </c>
      <c r="I78" s="10" t="str">
        <f t="shared" si="52"/>
        <v>High</v>
      </c>
    </row>
    <row r="79" spans="1:11" x14ac:dyDescent="0.2">
      <c r="A79" s="37" t="s">
        <v>333</v>
      </c>
      <c r="B79" s="34">
        <v>6306</v>
      </c>
      <c r="C79" s="35">
        <v>455</v>
      </c>
      <c r="D79" s="2">
        <f t="shared" si="59"/>
        <v>0.14542351774554343</v>
      </c>
      <c r="E79" s="4">
        <f t="shared" si="57"/>
        <v>0.01</v>
      </c>
      <c r="F79" s="4">
        <f t="shared" si="58"/>
        <v>201524.40532654166</v>
      </c>
      <c r="G79" s="24" t="str">
        <f t="shared" si="60"/>
        <v>± 1.0%</v>
      </c>
      <c r="H79" s="1">
        <f t="shared" si="51"/>
        <v>7.2153504598794799E-2</v>
      </c>
      <c r="I79" s="10" t="str">
        <f t="shared" si="52"/>
        <v>High</v>
      </c>
    </row>
    <row r="80" spans="1:11" x14ac:dyDescent="0.2">
      <c r="A80" s="37" t="s">
        <v>334</v>
      </c>
      <c r="B80" s="34">
        <v>26834</v>
      </c>
      <c r="C80" s="35">
        <v>5007</v>
      </c>
      <c r="D80" s="23" t="s">
        <v>16</v>
      </c>
      <c r="E80" s="4">
        <f t="shared" si="57"/>
        <v>0.115</v>
      </c>
      <c r="F80" s="4">
        <f t="shared" si="58"/>
        <v>24970445.97188082</v>
      </c>
      <c r="G80" s="24" t="s">
        <v>16</v>
      </c>
      <c r="H80" s="1">
        <f t="shared" si="51"/>
        <v>0.18659163747484533</v>
      </c>
      <c r="I80" s="10" t="str">
        <f t="shared" si="52"/>
        <v>High</v>
      </c>
    </row>
    <row r="81" spans="1:9" x14ac:dyDescent="0.2">
      <c r="A81" s="37" t="s">
        <v>335</v>
      </c>
      <c r="B81" s="34">
        <v>1342</v>
      </c>
      <c r="C81" s="35">
        <v>277</v>
      </c>
      <c r="D81" s="2">
        <f t="shared" si="59"/>
        <v>3.0948043262689389E-2</v>
      </c>
      <c r="E81" s="4">
        <f t="shared" si="57"/>
        <v>6.0000000000000001E-3</v>
      </c>
      <c r="F81" s="4">
        <f t="shared" si="58"/>
        <v>76479.8810625966</v>
      </c>
      <c r="G81" s="24" t="str">
        <f t="shared" si="60"/>
        <v>± 0.6%</v>
      </c>
      <c r="H81" s="1">
        <f t="shared" si="51"/>
        <v>0.20640834575260805</v>
      </c>
      <c r="I81" s="10" t="str">
        <f t="shared" si="52"/>
        <v>Moderate</v>
      </c>
    </row>
    <row r="82" spans="1:9" x14ac:dyDescent="0.2">
      <c r="A82" s="37" t="s">
        <v>336</v>
      </c>
      <c r="B82" s="34">
        <v>8669</v>
      </c>
      <c r="C82" s="35">
        <v>602</v>
      </c>
      <c r="D82" s="23" t="s">
        <v>16</v>
      </c>
      <c r="E82" s="4">
        <f t="shared" si="57"/>
        <v>1.4E-2</v>
      </c>
      <c r="F82" s="4">
        <f t="shared" si="58"/>
        <v>352008.63561707706</v>
      </c>
      <c r="G82" s="24" t="s">
        <v>16</v>
      </c>
      <c r="H82" s="1">
        <f t="shared" si="51"/>
        <v>6.9442842311685321E-2</v>
      </c>
      <c r="I82" s="10" t="str">
        <f t="shared" si="52"/>
        <v>High</v>
      </c>
    </row>
    <row r="83" spans="1:9" x14ac:dyDescent="0.2">
      <c r="A83" s="37" t="s">
        <v>337</v>
      </c>
      <c r="B83" s="34">
        <v>1394</v>
      </c>
      <c r="C83" s="35">
        <v>268</v>
      </c>
      <c r="D83" s="2">
        <f t="shared" si="59"/>
        <v>3.2147222286280933E-2</v>
      </c>
      <c r="E83" s="4">
        <f t="shared" si="57"/>
        <v>6.0000000000000001E-3</v>
      </c>
      <c r="F83" s="4">
        <f t="shared" si="58"/>
        <v>71555.201241421804</v>
      </c>
      <c r="G83" s="24" t="str">
        <f t="shared" si="60"/>
        <v>± 0.6%</v>
      </c>
      <c r="H83" s="1">
        <f t="shared" si="51"/>
        <v>0.19225251076040173</v>
      </c>
      <c r="I83" s="10" t="str">
        <f t="shared" si="52"/>
        <v>High</v>
      </c>
    </row>
    <row r="84" spans="1:9" x14ac:dyDescent="0.2">
      <c r="A84" s="37" t="s">
        <v>338</v>
      </c>
      <c r="B84" s="34">
        <v>2756</v>
      </c>
      <c r="C84" s="35">
        <v>957</v>
      </c>
      <c r="D84" s="23" t="s">
        <v>16</v>
      </c>
      <c r="E84" s="4">
        <f t="shared" si="57"/>
        <v>2.1999999999999999E-2</v>
      </c>
      <c r="F84" s="4">
        <f t="shared" si="58"/>
        <v>914798.34498561372</v>
      </c>
      <c r="G84" s="24" t="s">
        <v>16</v>
      </c>
      <c r="H84" s="1">
        <f t="shared" si="51"/>
        <v>0.34724238026124821</v>
      </c>
      <c r="I84" s="10" t="str">
        <f t="shared" si="52"/>
        <v>Moderate</v>
      </c>
    </row>
    <row r="85" spans="1:9" x14ac:dyDescent="0.2">
      <c r="A85" s="37" t="s">
        <v>339</v>
      </c>
      <c r="B85" s="34">
        <v>4088</v>
      </c>
      <c r="C85" s="35">
        <v>437</v>
      </c>
      <c r="D85" s="2">
        <f t="shared" si="59"/>
        <v>9.4273920162350394E-2</v>
      </c>
      <c r="E85" s="4">
        <f t="shared" si="57"/>
        <v>0.01</v>
      </c>
      <c r="F85" s="4">
        <f t="shared" si="58"/>
        <v>188657.34251687565</v>
      </c>
      <c r="G85" s="24" t="str">
        <f t="shared" si="60"/>
        <v>± 1.0%</v>
      </c>
      <c r="H85" s="1">
        <f t="shared" si="51"/>
        <v>0.10689823874755382</v>
      </c>
      <c r="I85" s="10" t="str">
        <f t="shared" si="52"/>
        <v>High</v>
      </c>
    </row>
    <row r="86" spans="1:9" x14ac:dyDescent="0.2">
      <c r="A86" s="37" t="s">
        <v>244</v>
      </c>
      <c r="B86" s="34">
        <v>21353</v>
      </c>
      <c r="C86" s="35">
        <v>679</v>
      </c>
      <c r="D86" s="2">
        <f>IF(B86&lt;&gt;0,B86/$B$86,0)</f>
        <v>1</v>
      </c>
      <c r="E86" s="4">
        <f>IF(B86&lt;&gt;0,ROUND(((SQRT(POWER(C86,2)-(POWER((B86/$B$86),2)*POWER($C$86,2))))/$B$86),3),0)</f>
        <v>0</v>
      </c>
      <c r="F86" s="4">
        <f t="shared" ref="F86" si="61">IF(B86=0,0,POWER(C86,2)-(POWER((B86/$B$62),2)*POWER(C$62,2)))</f>
        <v>397971.48210707656</v>
      </c>
      <c r="G86" s="24" t="s">
        <v>16</v>
      </c>
      <c r="H86" s="1">
        <f t="shared" si="51"/>
        <v>3.1798810471596495E-2</v>
      </c>
      <c r="I86" s="10" t="str">
        <f t="shared" si="52"/>
        <v>High</v>
      </c>
    </row>
    <row r="87" spans="1:9" x14ac:dyDescent="0.2">
      <c r="A87" s="37" t="s">
        <v>319</v>
      </c>
      <c r="B87" s="34">
        <v>717</v>
      </c>
      <c r="C87" s="35">
        <v>214</v>
      </c>
      <c r="D87" s="2">
        <f t="shared" ref="D87:D96" si="62">IF(B87&lt;&gt;0,B87/$B$86,0)</f>
        <v>3.3578419894160071E-2</v>
      </c>
      <c r="E87" s="4">
        <f t="shared" ref="E87:E96" si="63">IF(B87&lt;&gt;0,ROUND(((SQRT(POWER(C87,2)-(POWER((B87/$B$86),2)*POWER($C$86,2))))/$B$86),3),0)</f>
        <v>0.01</v>
      </c>
      <c r="F87" s="4">
        <f t="shared" ref="F87:F96" si="64">IF(B87=0,0,POWER(C87,2)-(POWER((B87/$B$62),2)*POWER(C$62,2)))</f>
        <v>45724.888470057827</v>
      </c>
      <c r="G87" s="24" t="str">
        <f t="shared" ref="G87:G96" si="65">IF(F87&lt;0,"W",IF(A87=0,"± 0.6%",IF((E87*100)&lt;0.01,"± 0.1%","± "&amp; TEXT((E87*100),"#,##0.0")&amp;"%")))</f>
        <v>± 1.0%</v>
      </c>
      <c r="H87" s="1">
        <f t="shared" si="51"/>
        <v>0.29846582984658299</v>
      </c>
      <c r="I87" s="10" t="str">
        <f t="shared" si="52"/>
        <v>Moderate</v>
      </c>
    </row>
    <row r="88" spans="1:9" x14ac:dyDescent="0.2">
      <c r="A88" s="37" t="s">
        <v>320</v>
      </c>
      <c r="B88" s="34">
        <v>440</v>
      </c>
      <c r="C88" s="35">
        <v>146</v>
      </c>
      <c r="D88" s="2">
        <f t="shared" si="62"/>
        <v>2.0606003840209806E-2</v>
      </c>
      <c r="E88" s="4">
        <f t="shared" si="63"/>
        <v>7.0000000000000001E-3</v>
      </c>
      <c r="F88" s="4">
        <f t="shared" si="64"/>
        <v>21289.220216350077</v>
      </c>
      <c r="G88" s="24" t="str">
        <f t="shared" si="65"/>
        <v>± 0.7%</v>
      </c>
      <c r="H88" s="1">
        <f t="shared" si="51"/>
        <v>0.33181818181818185</v>
      </c>
      <c r="I88" s="10" t="str">
        <f t="shared" si="52"/>
        <v>Moderate</v>
      </c>
    </row>
    <row r="89" spans="1:9" x14ac:dyDescent="0.2">
      <c r="A89" s="37" t="s">
        <v>321</v>
      </c>
      <c r="B89" s="34">
        <v>1190</v>
      </c>
      <c r="C89" s="35">
        <v>248</v>
      </c>
      <c r="D89" s="2">
        <f t="shared" si="62"/>
        <v>5.5729874022385613E-2</v>
      </c>
      <c r="E89" s="4">
        <f t="shared" si="63"/>
        <v>1.0999999999999999E-2</v>
      </c>
      <c r="F89" s="4">
        <f t="shared" si="64"/>
        <v>61308.117501928442</v>
      </c>
      <c r="G89" s="24" t="str">
        <f t="shared" si="65"/>
        <v>± 1.1%</v>
      </c>
      <c r="H89" s="1">
        <f t="shared" si="51"/>
        <v>0.20840336134453782</v>
      </c>
      <c r="I89" s="10" t="str">
        <f t="shared" si="52"/>
        <v>Moderate</v>
      </c>
    </row>
    <row r="90" spans="1:9" x14ac:dyDescent="0.2">
      <c r="A90" s="37" t="s">
        <v>322</v>
      </c>
      <c r="B90" s="34">
        <v>1134</v>
      </c>
      <c r="C90" s="35">
        <v>244</v>
      </c>
      <c r="D90" s="2">
        <f t="shared" si="62"/>
        <v>5.3107291715449818E-2</v>
      </c>
      <c r="E90" s="4">
        <f t="shared" si="63"/>
        <v>1.0999999999999999E-2</v>
      </c>
      <c r="F90" s="4">
        <f t="shared" si="64"/>
        <v>59358.119713515916</v>
      </c>
      <c r="G90" s="24" t="str">
        <f t="shared" si="65"/>
        <v>± 1.1%</v>
      </c>
      <c r="H90" s="1">
        <f t="shared" si="51"/>
        <v>0.21516754850088182</v>
      </c>
      <c r="I90" s="10" t="str">
        <f t="shared" si="52"/>
        <v>Moderate</v>
      </c>
    </row>
    <row r="91" spans="1:9" x14ac:dyDescent="0.2">
      <c r="A91" s="37" t="s">
        <v>323</v>
      </c>
      <c r="B91" s="34">
        <v>2128</v>
      </c>
      <c r="C91" s="35">
        <v>362</v>
      </c>
      <c r="D91" s="2">
        <f t="shared" si="62"/>
        <v>9.965812766356015E-2</v>
      </c>
      <c r="E91" s="4">
        <f t="shared" si="63"/>
        <v>1.7000000000000001E-2</v>
      </c>
      <c r="F91" s="4">
        <f t="shared" si="64"/>
        <v>130417.60979440203</v>
      </c>
      <c r="G91" s="24" t="str">
        <f t="shared" si="65"/>
        <v>± 1.7%</v>
      </c>
      <c r="H91" s="1">
        <f t="shared" si="51"/>
        <v>0.17011278195488722</v>
      </c>
      <c r="I91" s="10" t="str">
        <f t="shared" si="52"/>
        <v>High</v>
      </c>
    </row>
    <row r="92" spans="1:9" x14ac:dyDescent="0.2">
      <c r="A92" s="37" t="s">
        <v>324</v>
      </c>
      <c r="B92" s="34">
        <v>3595</v>
      </c>
      <c r="C92" s="35">
        <v>414</v>
      </c>
      <c r="D92" s="2">
        <f t="shared" si="62"/>
        <v>0.16836041773989605</v>
      </c>
      <c r="E92" s="4">
        <f t="shared" si="63"/>
        <v>1.9E-2</v>
      </c>
      <c r="F92" s="4">
        <f t="shared" si="64"/>
        <v>169608.27999283999</v>
      </c>
      <c r="G92" s="24" t="str">
        <f t="shared" si="65"/>
        <v>± 1.9%</v>
      </c>
      <c r="H92" s="1">
        <f t="shared" si="51"/>
        <v>0.11515994436717664</v>
      </c>
      <c r="I92" s="10" t="str">
        <f t="shared" si="52"/>
        <v>High</v>
      </c>
    </row>
    <row r="93" spans="1:9" x14ac:dyDescent="0.2">
      <c r="A93" s="37" t="s">
        <v>325</v>
      </c>
      <c r="B93" s="34">
        <v>2768</v>
      </c>
      <c r="C93" s="35">
        <v>320</v>
      </c>
      <c r="D93" s="2">
        <f t="shared" si="62"/>
        <v>0.12963049688568351</v>
      </c>
      <c r="E93" s="4">
        <f t="shared" si="63"/>
        <v>1.4E-2</v>
      </c>
      <c r="F93" s="4">
        <f t="shared" si="64"/>
        <v>101340.17567622015</v>
      </c>
      <c r="G93" s="24" t="str">
        <f t="shared" si="65"/>
        <v>± 1.4%</v>
      </c>
      <c r="H93" s="1">
        <f t="shared" si="51"/>
        <v>0.11560693641618497</v>
      </c>
      <c r="I93" s="10" t="str">
        <f t="shared" si="52"/>
        <v>High</v>
      </c>
    </row>
    <row r="94" spans="1:9" x14ac:dyDescent="0.2">
      <c r="A94" s="37" t="s">
        <v>326</v>
      </c>
      <c r="B94" s="34">
        <v>4919</v>
      </c>
      <c r="C94" s="35">
        <v>422</v>
      </c>
      <c r="D94" s="2">
        <f t="shared" si="62"/>
        <v>0.23036575656816372</v>
      </c>
      <c r="E94" s="4">
        <f t="shared" si="63"/>
        <v>1.7999999999999999E-2</v>
      </c>
      <c r="F94" s="4">
        <f t="shared" si="64"/>
        <v>174737.00274456546</v>
      </c>
      <c r="G94" s="24" t="str">
        <f t="shared" si="65"/>
        <v>± 1.8%</v>
      </c>
      <c r="H94" s="1">
        <f t="shared" si="51"/>
        <v>8.578979467371417E-2</v>
      </c>
      <c r="I94" s="10" t="str">
        <f t="shared" si="52"/>
        <v>High</v>
      </c>
    </row>
    <row r="95" spans="1:9" x14ac:dyDescent="0.2">
      <c r="A95" s="37" t="s">
        <v>327</v>
      </c>
      <c r="B95" s="34">
        <v>2336</v>
      </c>
      <c r="C95" s="35">
        <v>282</v>
      </c>
      <c r="D95" s="2">
        <f t="shared" si="62"/>
        <v>0.10939914766075025</v>
      </c>
      <c r="E95" s="4">
        <f t="shared" si="63"/>
        <v>1.2999999999999999E-2</v>
      </c>
      <c r="F95" s="4">
        <f t="shared" si="64"/>
        <v>78769.173066734904</v>
      </c>
      <c r="G95" s="24" t="str">
        <f t="shared" si="65"/>
        <v>± 1.3%</v>
      </c>
      <c r="H95" s="1">
        <f t="shared" si="51"/>
        <v>0.12071917808219178</v>
      </c>
      <c r="I95" s="10" t="str">
        <f t="shared" si="52"/>
        <v>High</v>
      </c>
    </row>
    <row r="96" spans="1:9" x14ac:dyDescent="0.2">
      <c r="A96" s="37" t="s">
        <v>328</v>
      </c>
      <c r="B96" s="34">
        <v>2126</v>
      </c>
      <c r="C96" s="35">
        <v>263</v>
      </c>
      <c r="D96" s="2">
        <f t="shared" si="62"/>
        <v>9.9564464009741019E-2</v>
      </c>
      <c r="E96" s="4">
        <f t="shared" si="63"/>
        <v>1.2E-2</v>
      </c>
      <c r="F96" s="4">
        <f t="shared" si="64"/>
        <v>68543.786666299216</v>
      </c>
      <c r="G96" s="24" t="str">
        <f t="shared" si="65"/>
        <v>± 1.2%</v>
      </c>
      <c r="H96" s="1">
        <f t="shared" si="51"/>
        <v>0.12370649106302917</v>
      </c>
      <c r="I96" s="10" t="str">
        <f t="shared" si="52"/>
        <v>High</v>
      </c>
    </row>
    <row r="97" spans="1:23" x14ac:dyDescent="0.2">
      <c r="A97" s="37" t="s">
        <v>245</v>
      </c>
      <c r="B97" s="34">
        <v>90991.142857142855</v>
      </c>
      <c r="C97" s="35">
        <v>4645</v>
      </c>
      <c r="D97" s="38" t="s">
        <v>16</v>
      </c>
      <c r="E97" s="38"/>
      <c r="F97" s="38"/>
      <c r="G97" s="38" t="s">
        <v>16</v>
      </c>
      <c r="H97" s="1">
        <f t="shared" si="51"/>
        <v>5.1048924699107295E-2</v>
      </c>
      <c r="I97" s="10" t="str">
        <f t="shared" si="52"/>
        <v>High</v>
      </c>
    </row>
    <row r="98" spans="1:23" x14ac:dyDescent="0.2">
      <c r="A98" s="37" t="s">
        <v>246</v>
      </c>
      <c r="B98" s="34">
        <v>106972</v>
      </c>
      <c r="C98" s="35">
        <v>4262</v>
      </c>
      <c r="D98" s="38" t="s">
        <v>16</v>
      </c>
      <c r="E98" s="38"/>
      <c r="F98" s="38"/>
      <c r="G98" s="38" t="s">
        <v>16</v>
      </c>
      <c r="H98" s="1">
        <f t="shared" si="51"/>
        <v>3.9842201697640502E-2</v>
      </c>
      <c r="I98" s="10" t="str">
        <f t="shared" si="52"/>
        <v>High</v>
      </c>
    </row>
    <row r="99" spans="1:23" x14ac:dyDescent="0.2">
      <c r="A99" s="37" t="s">
        <v>247</v>
      </c>
      <c r="B99" s="34">
        <v>38405</v>
      </c>
      <c r="C99" s="35">
        <v>1267</v>
      </c>
      <c r="D99" s="38" t="s">
        <v>16</v>
      </c>
      <c r="E99" s="38"/>
      <c r="F99" s="38"/>
      <c r="G99" s="38" t="s">
        <v>16</v>
      </c>
      <c r="H99" s="1">
        <f t="shared" si="51"/>
        <v>3.2990496029162868E-2</v>
      </c>
      <c r="I99" s="10" t="str">
        <f t="shared" si="52"/>
        <v>High</v>
      </c>
    </row>
    <row r="100" spans="1:23" x14ac:dyDescent="0.2">
      <c r="A100" s="37" t="s">
        <v>248</v>
      </c>
      <c r="B100" s="34">
        <v>22010</v>
      </c>
      <c r="C100" s="35">
        <v>747</v>
      </c>
      <c r="D100" s="2">
        <f>IF(B100&lt;&gt;0,B100/$B$100,0)</f>
        <v>1</v>
      </c>
      <c r="E100" s="4">
        <f>IF(B100&lt;&gt;0,ROUND(((SQRT(POWER(C100,2)-(POWER((B100/$B$100),2)*POWER($C$100,2))))/$B$100),3),0)</f>
        <v>0</v>
      </c>
      <c r="F100" s="4">
        <f>IF(B100=0,0,POWER(C100,2)-(POWER((B100/$B$100),2)*POWER(C$100,2)))</f>
        <v>0</v>
      </c>
      <c r="G100" s="24" t="s">
        <v>16</v>
      </c>
      <c r="H100" s="1">
        <f t="shared" si="51"/>
        <v>3.393911858246252E-2</v>
      </c>
      <c r="I100" s="10" t="str">
        <f t="shared" si="52"/>
        <v>High</v>
      </c>
    </row>
    <row r="101" spans="1:23" x14ac:dyDescent="0.2">
      <c r="A101" s="37" t="s">
        <v>249</v>
      </c>
      <c r="B101" s="34">
        <v>45906.571428571428</v>
      </c>
      <c r="C101" s="35">
        <v>2857</v>
      </c>
      <c r="D101" s="38" t="s">
        <v>16</v>
      </c>
      <c r="E101" s="38"/>
      <c r="F101" s="38"/>
      <c r="G101" s="38" t="s">
        <v>16</v>
      </c>
      <c r="H101" s="1">
        <f t="shared" si="51"/>
        <v>6.2235098616444579E-2</v>
      </c>
      <c r="I101" s="10" t="str">
        <f t="shared" si="52"/>
        <v>High</v>
      </c>
    </row>
    <row r="102" spans="1:23" x14ac:dyDescent="0.2">
      <c r="A102" s="37" t="s">
        <v>250</v>
      </c>
      <c r="B102" s="34">
        <v>52936</v>
      </c>
      <c r="C102" s="35">
        <v>2959</v>
      </c>
      <c r="D102" s="38" t="s">
        <v>16</v>
      </c>
      <c r="E102" s="38"/>
      <c r="F102" s="38"/>
      <c r="G102" s="38" t="s">
        <v>16</v>
      </c>
      <c r="H102" s="1">
        <f t="shared" si="51"/>
        <v>5.5897687773915669E-2</v>
      </c>
      <c r="I102" s="10" t="str">
        <f t="shared" si="52"/>
        <v>High</v>
      </c>
    </row>
    <row r="103" spans="1:23" x14ac:dyDescent="0.2">
      <c r="A103" s="37" t="s">
        <v>251</v>
      </c>
      <c r="B103" s="34">
        <v>40570.761904761901</v>
      </c>
      <c r="C103" s="35">
        <v>31391</v>
      </c>
      <c r="D103" s="38" t="s">
        <v>16</v>
      </c>
      <c r="E103" s="38"/>
      <c r="F103" s="38"/>
      <c r="G103" s="38" t="s">
        <v>16</v>
      </c>
      <c r="H103" s="1">
        <f t="shared" si="51"/>
        <v>0.77373454493383698</v>
      </c>
      <c r="I103" s="10" t="str">
        <f t="shared" si="52"/>
        <v>Low</v>
      </c>
    </row>
    <row r="104" spans="1:23" x14ac:dyDescent="0.2">
      <c r="A104" s="37" t="s">
        <v>252</v>
      </c>
      <c r="B104" s="34">
        <v>63395.047619047618</v>
      </c>
      <c r="C104" s="35">
        <v>3199</v>
      </c>
      <c r="D104" s="38" t="s">
        <v>16</v>
      </c>
      <c r="E104" s="38"/>
      <c r="F104" s="38"/>
      <c r="G104" s="38" t="s">
        <v>16</v>
      </c>
      <c r="H104" s="1">
        <f t="shared" si="51"/>
        <v>5.0461354950364155E-2</v>
      </c>
      <c r="I104" s="10" t="str">
        <f t="shared" si="52"/>
        <v>High</v>
      </c>
    </row>
    <row r="105" spans="1:23" x14ac:dyDescent="0.2">
      <c r="A105" s="37" t="s">
        <v>253</v>
      </c>
      <c r="B105" s="34">
        <v>52679.476190476198</v>
      </c>
      <c r="C105" s="35">
        <v>2658</v>
      </c>
      <c r="D105" s="38" t="s">
        <v>16</v>
      </c>
      <c r="E105" s="38"/>
      <c r="F105" s="38"/>
      <c r="G105" s="38" t="s">
        <v>16</v>
      </c>
      <c r="H105" s="1">
        <f t="shared" si="51"/>
        <v>5.0456082562197795E-2</v>
      </c>
      <c r="I105" s="10" t="str">
        <f t="shared" si="52"/>
        <v>High</v>
      </c>
      <c r="N105" s="53"/>
      <c r="O105" s="53"/>
      <c r="P105" s="53"/>
      <c r="Q105" s="53"/>
      <c r="R105" s="53"/>
      <c r="S105" s="53"/>
      <c r="T105" s="53"/>
      <c r="U105" s="53"/>
      <c r="V105" s="53"/>
      <c r="W105" s="53"/>
    </row>
    <row r="106" spans="1:23" s="54" customFormat="1" x14ac:dyDescent="0.2">
      <c r="A106" s="59" t="s">
        <v>527</v>
      </c>
      <c r="B106" s="60" t="s">
        <v>515</v>
      </c>
      <c r="C106" s="60" t="s">
        <v>515</v>
      </c>
      <c r="D106" s="61"/>
      <c r="E106" s="62"/>
      <c r="F106" s="62"/>
      <c r="G106" s="62"/>
      <c r="H106" s="59"/>
      <c r="I106" s="59"/>
      <c r="N106" s="52"/>
      <c r="O106" s="51"/>
      <c r="P106" s="51"/>
      <c r="Q106" s="70"/>
      <c r="R106" s="71"/>
      <c r="S106" s="71"/>
      <c r="T106" s="71"/>
      <c r="U106" s="52"/>
      <c r="V106" s="52"/>
      <c r="W106" s="53"/>
    </row>
    <row r="107" spans="1:23" s="54" customFormat="1" x14ac:dyDescent="0.2">
      <c r="A107" s="67" t="s">
        <v>528</v>
      </c>
      <c r="B107" s="65">
        <v>92173</v>
      </c>
      <c r="C107" s="66">
        <v>1679</v>
      </c>
      <c r="D107" s="56">
        <f>IF(B107&lt;&gt;0,B107/$B$107,0)</f>
        <v>1</v>
      </c>
      <c r="E107" s="57">
        <f>IF(B107&lt;&gt;0,ROUND(((SQRT(POWER(C107,2)-(POWER((B107/$B$107),2)*POWER($C$107,2))))/$B$107),3),0)</f>
        <v>0</v>
      </c>
      <c r="F107" s="57">
        <f>IF(B107=0,0,POWER(C107,2)-(POWER((B107/$B$107),2)*POWER(C$107,2)))</f>
        <v>0</v>
      </c>
      <c r="G107" s="63" t="s">
        <v>16</v>
      </c>
      <c r="H107" s="55">
        <f t="shared" ref="H107:H117" si="66">IF(B107&lt;&gt;0,C107/B107,0)</f>
        <v>1.8215746476733966E-2</v>
      </c>
      <c r="I107" s="58" t="str">
        <f t="shared" ref="I107:I117" si="67">IF(AND(H107&gt;0,H107&lt;=0.2),"High",IF(H107&gt;=0.667,"Low",IF(AND(H107&gt;0.2,H107&lt;0.667),"Moderate","NC")))</f>
        <v>High</v>
      </c>
      <c r="N107" s="72"/>
      <c r="O107" s="73"/>
      <c r="P107" s="73"/>
      <c r="Q107" s="69"/>
      <c r="R107" s="74"/>
      <c r="S107" s="74"/>
      <c r="T107" s="68"/>
      <c r="U107" s="74"/>
      <c r="V107" s="75"/>
      <c r="W107" s="53"/>
    </row>
    <row r="108" spans="1:23" s="54" customFormat="1" x14ac:dyDescent="0.2">
      <c r="A108" s="67" t="s">
        <v>532</v>
      </c>
      <c r="B108" s="65">
        <v>79731</v>
      </c>
      <c r="C108" s="66">
        <v>1580</v>
      </c>
      <c r="D108" s="81">
        <f t="shared" ref="D108:D111" si="68">IF(B108&lt;&gt;0,B108/$B$107,0)</f>
        <v>0.86501470061731744</v>
      </c>
      <c r="E108" s="82">
        <f>IF(B108&lt;&gt;0,ROUND(((SQRT(POWER(C108,2)-(POWER((B108/$B$107),2)*POWER($C$107,2))))/$B$107),3),0)</f>
        <v>7.0000000000000001E-3</v>
      </c>
      <c r="F108" s="82">
        <f>IF(B108=0,0,POWER(C108,2)-(POWER((B108/$B$107),2)*POWER(C$107,2)))</f>
        <v>387051.3531234907</v>
      </c>
      <c r="G108" s="63" t="str">
        <f t="shared" ref="G108:G118" si="69">IF(F108&lt;0,"W",IF(A108=0,"± 0.6%",IF((E108*100)&lt;0.01,"± 0.1%","± "&amp; TEXT((E108*100),"#,##0.0")&amp;"%")))</f>
        <v>± 0.7%</v>
      </c>
      <c r="H108" s="55">
        <f t="shared" si="66"/>
        <v>1.9816633429908064E-2</v>
      </c>
      <c r="I108" s="58" t="str">
        <f t="shared" si="67"/>
        <v>High</v>
      </c>
      <c r="N108" s="72"/>
      <c r="O108" s="73"/>
      <c r="P108" s="73"/>
      <c r="Q108" s="69"/>
      <c r="R108" s="74"/>
      <c r="S108" s="74"/>
      <c r="T108" s="68"/>
      <c r="U108" s="74"/>
      <c r="V108" s="75"/>
      <c r="W108" s="53"/>
    </row>
    <row r="109" spans="1:23" s="54" customFormat="1" x14ac:dyDescent="0.2">
      <c r="A109" s="67" t="s">
        <v>533</v>
      </c>
      <c r="B109" s="65">
        <v>68876</v>
      </c>
      <c r="C109" s="66">
        <v>1524</v>
      </c>
      <c r="D109" s="81">
        <f t="shared" si="68"/>
        <v>0.7472470246167533</v>
      </c>
      <c r="E109" s="82">
        <f t="shared" ref="E109:E111" si="70">IF(B109&lt;&gt;0,ROUND(((SQRT(POWER(C109,2)-(POWER((B109/$B$107),2)*POWER($C$107,2))))/$B$107),3),0)</f>
        <v>8.9999999999999993E-3</v>
      </c>
      <c r="F109" s="82">
        <f t="shared" ref="F109:F111" si="71">IF(B109=0,0,POWER(C109,2)-(POWER((B109/$B$107),2)*POWER(C$107,2)))</f>
        <v>748485.198061025</v>
      </c>
      <c r="G109" s="63" t="str">
        <f t="shared" si="69"/>
        <v>± 0.9%</v>
      </c>
      <c r="H109" s="55">
        <f t="shared" si="66"/>
        <v>2.2126720483187177E-2</v>
      </c>
      <c r="I109" s="58" t="str">
        <f t="shared" si="67"/>
        <v>High</v>
      </c>
      <c r="N109" s="72"/>
      <c r="O109" s="73"/>
      <c r="P109" s="73"/>
      <c r="Q109" s="69"/>
      <c r="R109" s="74"/>
      <c r="S109" s="74"/>
      <c r="T109" s="68"/>
      <c r="U109" s="74"/>
      <c r="V109" s="75"/>
      <c r="W109" s="53"/>
    </row>
    <row r="110" spans="1:23" s="54" customFormat="1" x14ac:dyDescent="0.2">
      <c r="A110" s="67" t="s">
        <v>534</v>
      </c>
      <c r="B110" s="65">
        <v>20938</v>
      </c>
      <c r="C110" s="66">
        <v>1128</v>
      </c>
      <c r="D110" s="81">
        <f t="shared" si="68"/>
        <v>0.22715979733761513</v>
      </c>
      <c r="E110" s="82">
        <f t="shared" si="70"/>
        <v>1.2E-2</v>
      </c>
      <c r="F110" s="82">
        <f t="shared" si="71"/>
        <v>1126917.0485643768</v>
      </c>
      <c r="G110" s="63" t="str">
        <f t="shared" si="69"/>
        <v>± 1.2%</v>
      </c>
      <c r="H110" s="55">
        <f t="shared" si="66"/>
        <v>5.387334033814118E-2</v>
      </c>
      <c r="I110" s="58" t="str">
        <f t="shared" si="67"/>
        <v>High</v>
      </c>
      <c r="N110" s="72"/>
      <c r="O110" s="73"/>
      <c r="P110" s="73"/>
      <c r="Q110" s="69"/>
      <c r="R110" s="74"/>
      <c r="S110" s="74"/>
      <c r="T110" s="68"/>
      <c r="U110" s="74"/>
      <c r="V110" s="75"/>
      <c r="W110" s="53"/>
    </row>
    <row r="111" spans="1:23" s="54" customFormat="1" x14ac:dyDescent="0.2">
      <c r="A111" s="67" t="s">
        <v>535</v>
      </c>
      <c r="B111" s="65">
        <v>12442</v>
      </c>
      <c r="C111" s="66">
        <v>1046</v>
      </c>
      <c r="D111" s="81">
        <f t="shared" si="68"/>
        <v>0.13498529938268256</v>
      </c>
      <c r="E111" s="82">
        <f t="shared" si="70"/>
        <v>1.0999999999999999E-2</v>
      </c>
      <c r="F111" s="82">
        <f t="shared" si="71"/>
        <v>1042750.1664093769</v>
      </c>
      <c r="G111" s="63" t="str">
        <f t="shared" si="69"/>
        <v>± 1.1%</v>
      </c>
      <c r="H111" s="55">
        <f t="shared" si="66"/>
        <v>8.4070085195306218E-2</v>
      </c>
      <c r="I111" s="58" t="str">
        <f t="shared" si="67"/>
        <v>High</v>
      </c>
      <c r="N111" s="72"/>
      <c r="O111" s="73"/>
      <c r="P111" s="73"/>
      <c r="Q111" s="69"/>
      <c r="R111" s="74"/>
      <c r="S111" s="74"/>
      <c r="T111" s="68"/>
      <c r="U111" s="74"/>
      <c r="V111" s="75"/>
      <c r="W111" s="53"/>
    </row>
    <row r="112" spans="1:23" s="54" customFormat="1" x14ac:dyDescent="0.2">
      <c r="A112" s="67" t="s">
        <v>529</v>
      </c>
      <c r="B112" s="65">
        <v>14878</v>
      </c>
      <c r="C112" s="66">
        <v>777</v>
      </c>
      <c r="D112" s="81">
        <f>IF(B112&lt;&gt;0,B112/$B$112,0)</f>
        <v>1</v>
      </c>
      <c r="E112" s="57">
        <f>IF(B112&lt;&gt;0,ROUND(((SQRT(POWER(C112,2)-(POWER((B112/$B$112),2)*POWER($C$112,2))))/$B$112),3),0)</f>
        <v>0</v>
      </c>
      <c r="F112" s="57">
        <f>IF(B112=0,0,POWER(C112,2)-(POWER((B112/$B$112),2)*POWER(C$112,2)))</f>
        <v>0</v>
      </c>
      <c r="G112" s="63" t="s">
        <v>16</v>
      </c>
      <c r="H112" s="55">
        <f t="shared" si="66"/>
        <v>5.2224761392660302E-2</v>
      </c>
      <c r="I112" s="58" t="str">
        <f t="shared" si="67"/>
        <v>High</v>
      </c>
      <c r="N112" s="72"/>
      <c r="O112" s="73"/>
      <c r="P112" s="73"/>
      <c r="Q112" s="69"/>
      <c r="R112" s="74"/>
      <c r="S112" s="74"/>
      <c r="T112" s="68"/>
      <c r="U112" s="74"/>
      <c r="V112" s="75"/>
      <c r="W112" s="53"/>
    </row>
    <row r="113" spans="1:23" s="54" customFormat="1" x14ac:dyDescent="0.2">
      <c r="A113" s="67" t="s">
        <v>535</v>
      </c>
      <c r="B113" s="65">
        <v>832</v>
      </c>
      <c r="C113" s="66">
        <v>294</v>
      </c>
      <c r="D113" s="81">
        <f>IF(B113&lt;&gt;0,B113/$B$112,0)</f>
        <v>5.5921494824573197E-2</v>
      </c>
      <c r="E113" s="82">
        <f>IF(B113&lt;&gt;0,ROUND(((SQRT(POWER(C113,2)-(POWER((B113/$B$112),2)*POWER($C$112,2))))/$B$112),3),0)</f>
        <v>0.02</v>
      </c>
      <c r="F113" s="82">
        <f>IF(B113=0,0,POWER(C113,2)-(POWER((B113/$B$112),2)*POWER(C$112,2)))</f>
        <v>84548.010470498586</v>
      </c>
      <c r="G113" s="63" t="str">
        <f t="shared" si="69"/>
        <v>± 2.0%</v>
      </c>
      <c r="H113" s="55">
        <f t="shared" si="66"/>
        <v>0.35336538461538464</v>
      </c>
      <c r="I113" s="58" t="str">
        <f t="shared" si="67"/>
        <v>Moderate</v>
      </c>
      <c r="N113" s="72"/>
      <c r="O113" s="73"/>
      <c r="P113" s="73"/>
      <c r="Q113" s="69"/>
      <c r="R113" s="74"/>
      <c r="S113" s="74"/>
      <c r="T113" s="68"/>
      <c r="U113" s="74"/>
      <c r="V113" s="75"/>
      <c r="W113" s="53"/>
    </row>
    <row r="114" spans="1:23" s="54" customFormat="1" x14ac:dyDescent="0.2">
      <c r="A114" s="67" t="s">
        <v>530</v>
      </c>
      <c r="B114" s="65">
        <v>65214</v>
      </c>
      <c r="C114" s="66">
        <v>1300</v>
      </c>
      <c r="D114" s="81">
        <f>IF(B114&lt;&gt;0,B114/$B$114,0)</f>
        <v>1</v>
      </c>
      <c r="E114" s="57">
        <f>IF(B114&lt;&gt;0,ROUND(((SQRT(POWER(C114,2)-(POWER((B114/$B$114),2)*POWER($C$114,2))))/$B$114),3),0)</f>
        <v>0</v>
      </c>
      <c r="F114" s="57">
        <f>IF(B114=0,0,POWER(C114,2)-(POWER((B114/$B$114),2)*POWER(C$114,2)))</f>
        <v>0</v>
      </c>
      <c r="G114" s="63" t="s">
        <v>16</v>
      </c>
      <c r="H114" s="55">
        <f t="shared" si="66"/>
        <v>1.9934369920569205E-2</v>
      </c>
      <c r="I114" s="58" t="str">
        <f t="shared" si="67"/>
        <v>High</v>
      </c>
      <c r="N114" s="72"/>
      <c r="O114" s="73"/>
      <c r="P114" s="73"/>
      <c r="Q114" s="69"/>
      <c r="R114" s="74"/>
      <c r="S114" s="74"/>
      <c r="T114" s="68"/>
      <c r="U114" s="74"/>
      <c r="V114" s="75"/>
      <c r="W114" s="53"/>
    </row>
    <row r="115" spans="1:23" s="54" customFormat="1" x14ac:dyDescent="0.2">
      <c r="A115" s="67" t="s">
        <v>536</v>
      </c>
      <c r="B115" s="65">
        <v>54610</v>
      </c>
      <c r="C115" s="66">
        <v>1255</v>
      </c>
      <c r="D115" s="56">
        <f>IF(B115&lt;&gt;0,B115/$B$115,0)</f>
        <v>1</v>
      </c>
      <c r="E115" s="57">
        <f t="shared" ref="E115" si="72">IF(B115&lt;&gt;0,ROUND(((SQRT(POWER(C115,2)-(POWER((B115/$B$62),2)*POWER($C$62,2))))/$B$62),3),0)</f>
        <v>2.5000000000000001E-2</v>
      </c>
      <c r="F115" s="57">
        <f t="shared" ref="F115" si="73">IF(B115=0,0,POWER(C115,2)-(POWER((B115/$B$62),2)*POWER(C$62,2)))</f>
        <v>1162503.9977917136</v>
      </c>
      <c r="G115" s="63" t="s">
        <v>16</v>
      </c>
      <c r="H115" s="55">
        <f t="shared" si="66"/>
        <v>2.2981138985533785E-2</v>
      </c>
      <c r="I115" s="58" t="str">
        <f t="shared" si="67"/>
        <v>High</v>
      </c>
      <c r="N115" s="72"/>
      <c r="O115" s="73"/>
      <c r="P115" s="73"/>
      <c r="Q115" s="69"/>
      <c r="R115" s="74"/>
      <c r="S115" s="74"/>
      <c r="T115" s="68"/>
      <c r="U115" s="74"/>
      <c r="V115" s="75"/>
      <c r="W115" s="53"/>
    </row>
    <row r="116" spans="1:23" s="54" customFormat="1" x14ac:dyDescent="0.2">
      <c r="A116" s="67" t="s">
        <v>537</v>
      </c>
      <c r="B116" s="65">
        <v>50171</v>
      </c>
      <c r="C116" s="66">
        <v>1177</v>
      </c>
      <c r="D116" s="56">
        <f>IF(B116&lt;&gt;0,B116/$B$116,0)</f>
        <v>1</v>
      </c>
      <c r="E116" s="57">
        <f>IF(B116&lt;&gt;0,ROUND(((SQRT(POWER(C116,2)-(POWER((B116/$B$116),2)*POWER($C$116,2))))/$B$116),3),0)</f>
        <v>0</v>
      </c>
      <c r="F116" s="57">
        <f>IF(B116=0,0,POWER(C116,2)-(POWER((B116/$B$116),2)*POWER(C$116,2)))</f>
        <v>0</v>
      </c>
      <c r="G116" s="63" t="s">
        <v>16</v>
      </c>
      <c r="H116" s="55">
        <f t="shared" si="66"/>
        <v>2.3459767594825695E-2</v>
      </c>
      <c r="I116" s="58" t="str">
        <f t="shared" si="67"/>
        <v>High</v>
      </c>
      <c r="N116" s="72"/>
      <c r="O116" s="73"/>
      <c r="P116" s="73"/>
      <c r="Q116" s="69"/>
      <c r="R116" s="74"/>
      <c r="S116" s="74"/>
      <c r="T116" s="68"/>
      <c r="U116" s="74"/>
      <c r="V116" s="75"/>
      <c r="W116" s="53"/>
    </row>
    <row r="117" spans="1:23" s="54" customFormat="1" x14ac:dyDescent="0.2">
      <c r="A117" s="67" t="s">
        <v>538</v>
      </c>
      <c r="B117" s="65">
        <v>42863</v>
      </c>
      <c r="C117" s="66">
        <v>1159</v>
      </c>
      <c r="D117" s="81">
        <f t="shared" ref="D117:D120" si="74">IF(B117&lt;&gt;0,B117/$B$116,0)</f>
        <v>0.85433816348089531</v>
      </c>
      <c r="E117" s="82">
        <f t="shared" ref="E117:E120" si="75">IF(B117&lt;&gt;0,ROUND(((SQRT(POWER(C117,2)-(POWER((B117/$B$116),2)*POWER($C$116,2))))/$B$116),3),0)</f>
        <v>1.0999999999999999E-2</v>
      </c>
      <c r="F117" s="82">
        <f t="shared" ref="F117:F120" si="76">IF(B117=0,0,POWER(C117,2)-(POWER((B117/$B$116),2)*POWER(C$116,2)))</f>
        <v>332138.09382532234</v>
      </c>
      <c r="G117" s="63" t="str">
        <f t="shared" si="69"/>
        <v>± 1.1%</v>
      </c>
      <c r="H117" s="55">
        <f t="shared" si="66"/>
        <v>2.7039637916151459E-2</v>
      </c>
      <c r="I117" s="58" t="str">
        <f t="shared" si="67"/>
        <v>High</v>
      </c>
      <c r="N117" s="72"/>
      <c r="O117" s="73"/>
      <c r="P117" s="73"/>
      <c r="Q117" s="69"/>
      <c r="R117" s="74"/>
      <c r="S117" s="74"/>
      <c r="T117" s="68"/>
      <c r="U117" s="74"/>
      <c r="V117" s="75"/>
      <c r="W117" s="53"/>
    </row>
    <row r="118" spans="1:23" s="54" customFormat="1" x14ac:dyDescent="0.2">
      <c r="A118" s="67" t="s">
        <v>539</v>
      </c>
      <c r="B118" s="65">
        <v>41561</v>
      </c>
      <c r="C118" s="66">
        <v>1127</v>
      </c>
      <c r="D118" s="81">
        <f t="shared" si="74"/>
        <v>0.82838691674473297</v>
      </c>
      <c r="E118" s="82">
        <f t="shared" si="75"/>
        <v>1.0999999999999999E-2</v>
      </c>
      <c r="F118" s="82">
        <f t="shared" si="76"/>
        <v>319481.76790334308</v>
      </c>
      <c r="G118" s="85" t="str">
        <f t="shared" si="69"/>
        <v>± 1.1%</v>
      </c>
      <c r="H118" s="55">
        <f t="shared" ref="H118:H128" si="77">IF(B118&lt;&gt;0,C118/B118,0)</f>
        <v>2.7116768123962368E-2</v>
      </c>
      <c r="I118" s="58" t="str">
        <f t="shared" ref="I118:I128" si="78">IF(AND(H118&gt;0,H118&lt;=0.2),"High",IF(H118&gt;=0.667,"Low",IF(AND(H118&gt;0.2,H118&lt;0.667),"Moderate","NC")))</f>
        <v>High</v>
      </c>
      <c r="N118" s="72"/>
      <c r="O118" s="73"/>
      <c r="P118" s="73"/>
      <c r="Q118" s="69"/>
      <c r="R118" s="74"/>
      <c r="S118" s="74"/>
      <c r="T118" s="68"/>
      <c r="U118" s="74"/>
      <c r="V118" s="75"/>
      <c r="W118" s="53"/>
    </row>
    <row r="119" spans="1:23" s="54" customFormat="1" x14ac:dyDescent="0.2">
      <c r="A119" s="67" t="s">
        <v>540</v>
      </c>
      <c r="B119" s="65">
        <v>1996</v>
      </c>
      <c r="C119" s="66">
        <v>396</v>
      </c>
      <c r="D119" s="81">
        <f t="shared" si="74"/>
        <v>3.978393892886329E-2</v>
      </c>
      <c r="E119" s="82">
        <f t="shared" si="75"/>
        <v>8.0000000000000002E-3</v>
      </c>
      <c r="F119" s="82">
        <f t="shared" si="76"/>
        <v>154623.35418294559</v>
      </c>
      <c r="G119" s="63" t="str">
        <f t="shared" ref="G119:G128" si="79">IF(F119&lt;0,"W",IF(A119=0,"± 0.6%",IF((E119*100)&lt;0.01,"± 0.1%","± "&amp; TEXT((E119*100),"#,##0.0")&amp;"%")))</f>
        <v>± 0.8%</v>
      </c>
      <c r="H119" s="55">
        <f t="shared" si="77"/>
        <v>0.19839679358717435</v>
      </c>
      <c r="I119" s="58" t="str">
        <f t="shared" si="78"/>
        <v>High</v>
      </c>
      <c r="N119" s="72"/>
      <c r="O119" s="73"/>
      <c r="P119" s="73"/>
      <c r="Q119" s="69"/>
      <c r="R119" s="74"/>
      <c r="S119" s="74"/>
      <c r="T119" s="68"/>
      <c r="U119" s="74"/>
      <c r="V119" s="75"/>
      <c r="W119" s="53"/>
    </row>
    <row r="120" spans="1:23" s="54" customFormat="1" x14ac:dyDescent="0.2">
      <c r="A120" s="67" t="s">
        <v>541</v>
      </c>
      <c r="B120" s="65">
        <v>7308</v>
      </c>
      <c r="C120" s="66">
        <v>744</v>
      </c>
      <c r="D120" s="81">
        <f t="shared" si="74"/>
        <v>0.14566183651910466</v>
      </c>
      <c r="E120" s="82">
        <f t="shared" si="75"/>
        <v>1.4E-2</v>
      </c>
      <c r="F120" s="82">
        <f t="shared" si="76"/>
        <v>524142.96117897268</v>
      </c>
      <c r="G120" s="63" t="str">
        <f t="shared" si="79"/>
        <v>± 1.4%</v>
      </c>
      <c r="H120" s="55">
        <f t="shared" si="77"/>
        <v>0.10180623973727422</v>
      </c>
      <c r="I120" s="58" t="str">
        <f t="shared" si="78"/>
        <v>High</v>
      </c>
      <c r="N120" s="72"/>
      <c r="O120" s="73"/>
      <c r="P120" s="73"/>
      <c r="Q120" s="69"/>
      <c r="R120" s="74"/>
      <c r="S120" s="74"/>
      <c r="T120" s="68"/>
      <c r="U120" s="74"/>
      <c r="V120" s="75"/>
      <c r="W120" s="53"/>
    </row>
    <row r="121" spans="1:23" s="54" customFormat="1" x14ac:dyDescent="0.2">
      <c r="A121" s="67" t="s">
        <v>542</v>
      </c>
      <c r="B121" s="65">
        <v>4439</v>
      </c>
      <c r="C121" s="66">
        <v>641</v>
      </c>
      <c r="D121" s="56">
        <f>IF(B121&lt;&gt;0,B121/$B$121,0)</f>
        <v>1</v>
      </c>
      <c r="E121" s="57">
        <f>IF(B121&lt;&gt;0,ROUND(((SQRT(POWER(C121,2)-(POWER((B121/$B$121),2)*POWER($C$121,2))))/$B$121),3),0)</f>
        <v>0</v>
      </c>
      <c r="F121" s="57">
        <f>IF(B121=0,0,POWER(C121,2)-(POWER((B121/$B$121),2)*POWER(C$121,2)))</f>
        <v>0</v>
      </c>
      <c r="G121" s="63" t="s">
        <v>16</v>
      </c>
      <c r="H121" s="55">
        <f t="shared" si="77"/>
        <v>0.14440189231808967</v>
      </c>
      <c r="I121" s="58" t="str">
        <f t="shared" si="78"/>
        <v>High</v>
      </c>
      <c r="N121" s="72"/>
      <c r="O121" s="73"/>
      <c r="P121" s="73"/>
      <c r="Q121" s="69"/>
      <c r="R121" s="74"/>
      <c r="S121" s="74"/>
      <c r="T121" s="68"/>
      <c r="U121" s="74"/>
      <c r="V121" s="75"/>
      <c r="W121" s="53"/>
    </row>
    <row r="122" spans="1:23" s="54" customFormat="1" x14ac:dyDescent="0.2">
      <c r="A122" s="67" t="s">
        <v>538</v>
      </c>
      <c r="B122" s="65">
        <v>2130</v>
      </c>
      <c r="C122" s="66">
        <v>407</v>
      </c>
      <c r="D122" s="81">
        <f t="shared" ref="D122:D125" si="80">IF(B122&lt;&gt;0,B122/$B$121,0)</f>
        <v>0.47983780130660059</v>
      </c>
      <c r="E122" s="82">
        <f t="shared" ref="E122:E125" si="81">IF(B122&lt;&gt;0,ROUND(((SQRT(POWER(C122,2)-(POWER((B122/$B$121),2)*POWER($C$121,2))))/$B$121),3),0)</f>
        <v>0.06</v>
      </c>
      <c r="F122" s="82">
        <f t="shared" ref="F122:F125" si="82">IF(B122=0,0,POWER(C122,2)-(POWER((B122/$B$121),2)*POWER(C$121,2)))</f>
        <v>71045.9853772606</v>
      </c>
      <c r="G122" s="63" t="str">
        <f t="shared" si="79"/>
        <v>± 6.0%</v>
      </c>
      <c r="H122" s="55">
        <f t="shared" si="77"/>
        <v>0.19107981220657277</v>
      </c>
      <c r="I122" s="58" t="str">
        <f t="shared" si="78"/>
        <v>High</v>
      </c>
      <c r="N122" s="72"/>
      <c r="O122" s="73"/>
      <c r="P122" s="73"/>
      <c r="Q122" s="69"/>
      <c r="R122" s="74"/>
      <c r="S122" s="74"/>
      <c r="T122" s="68"/>
      <c r="U122" s="74"/>
      <c r="V122" s="75"/>
      <c r="W122" s="53"/>
    </row>
    <row r="123" spans="1:23" s="54" customFormat="1" x14ac:dyDescent="0.2">
      <c r="A123" s="67" t="s">
        <v>539</v>
      </c>
      <c r="B123" s="65">
        <v>1720</v>
      </c>
      <c r="C123" s="66">
        <v>297</v>
      </c>
      <c r="D123" s="81">
        <f t="shared" si="80"/>
        <v>0.38747465645415635</v>
      </c>
      <c r="E123" s="82">
        <f t="shared" si="81"/>
        <v>3.6999999999999998E-2</v>
      </c>
      <c r="F123" s="82">
        <f t="shared" si="82"/>
        <v>26520.71979547439</v>
      </c>
      <c r="G123" s="63" t="str">
        <f t="shared" si="79"/>
        <v>± 3.7%</v>
      </c>
      <c r="H123" s="55">
        <f t="shared" si="77"/>
        <v>0.17267441860465116</v>
      </c>
      <c r="I123" s="58" t="str">
        <f t="shared" si="78"/>
        <v>High</v>
      </c>
      <c r="N123" s="72"/>
      <c r="O123" s="73"/>
      <c r="P123" s="73"/>
      <c r="Q123" s="69"/>
      <c r="R123" s="74"/>
      <c r="S123" s="74"/>
      <c r="T123" s="68"/>
      <c r="U123" s="74"/>
      <c r="V123" s="75"/>
      <c r="W123" s="53"/>
    </row>
    <row r="124" spans="1:23" s="54" customFormat="1" x14ac:dyDescent="0.2">
      <c r="A124" s="67" t="s">
        <v>540</v>
      </c>
      <c r="B124" s="65">
        <v>549</v>
      </c>
      <c r="C124" s="66">
        <v>296</v>
      </c>
      <c r="D124" s="81">
        <f t="shared" si="80"/>
        <v>0.1236765037170534</v>
      </c>
      <c r="E124" s="82">
        <f t="shared" si="81"/>
        <v>6.4000000000000001E-2</v>
      </c>
      <c r="F124" s="82">
        <f t="shared" si="82"/>
        <v>81331.214527472883</v>
      </c>
      <c r="G124" s="63" t="str">
        <f t="shared" si="79"/>
        <v>± 6.4%</v>
      </c>
      <c r="H124" s="55">
        <f t="shared" si="77"/>
        <v>0.53916211293260474</v>
      </c>
      <c r="I124" s="58" t="str">
        <f t="shared" si="78"/>
        <v>Moderate</v>
      </c>
      <c r="N124" s="72"/>
      <c r="O124" s="73"/>
      <c r="P124" s="73"/>
      <c r="Q124" s="69"/>
      <c r="R124" s="74"/>
      <c r="S124" s="74"/>
      <c r="T124" s="68"/>
      <c r="U124" s="74"/>
      <c r="V124" s="75"/>
      <c r="W124" s="53"/>
    </row>
    <row r="125" spans="1:23" s="54" customFormat="1" x14ac:dyDescent="0.2">
      <c r="A125" s="67" t="s">
        <v>541</v>
      </c>
      <c r="B125" s="65">
        <v>2309</v>
      </c>
      <c r="C125" s="66">
        <v>428</v>
      </c>
      <c r="D125" s="81">
        <f t="shared" si="80"/>
        <v>0.52016219869339941</v>
      </c>
      <c r="E125" s="82">
        <f t="shared" si="81"/>
        <v>0.06</v>
      </c>
      <c r="F125" s="82">
        <f t="shared" si="82"/>
        <v>72012.456654575319</v>
      </c>
      <c r="G125" s="63" t="str">
        <f t="shared" si="79"/>
        <v>± 6.0%</v>
      </c>
      <c r="H125" s="55">
        <f t="shared" si="77"/>
        <v>0.18536162841056736</v>
      </c>
      <c r="I125" s="58" t="str">
        <f t="shared" si="78"/>
        <v>High</v>
      </c>
      <c r="N125" s="72"/>
      <c r="O125" s="73"/>
      <c r="P125" s="73"/>
      <c r="Q125" s="69"/>
      <c r="R125" s="74"/>
      <c r="S125" s="74"/>
      <c r="T125" s="68"/>
      <c r="U125" s="74"/>
      <c r="V125" s="75"/>
      <c r="W125" s="53"/>
    </row>
    <row r="126" spans="1:23" s="54" customFormat="1" x14ac:dyDescent="0.2">
      <c r="A126" s="67" t="s">
        <v>543</v>
      </c>
      <c r="B126" s="65">
        <v>10604</v>
      </c>
      <c r="C126" s="66">
        <v>768</v>
      </c>
      <c r="D126" s="81">
        <f>IF(B126&lt;&gt;0,B126/$B$126,0)</f>
        <v>1</v>
      </c>
      <c r="E126" s="57">
        <f>IF(B126&lt;&gt;0,ROUND(((SQRT(POWER(C126,2)-(POWER((B126/$B$126),2)*POWER($C$126,2))))/$B$126),3),0)</f>
        <v>0</v>
      </c>
      <c r="F126" s="57">
        <f>IF(B126=0,0,POWER(C126,2)-(POWER((B126/$B$126),2)*POWER(C$126,2)))</f>
        <v>0</v>
      </c>
      <c r="G126" s="63" t="s">
        <v>16</v>
      </c>
      <c r="H126" s="55">
        <f t="shared" si="77"/>
        <v>7.242549981139193E-2</v>
      </c>
      <c r="I126" s="58" t="str">
        <f t="shared" si="78"/>
        <v>High</v>
      </c>
      <c r="N126" s="72"/>
      <c r="O126" s="73"/>
      <c r="P126" s="73"/>
      <c r="Q126" s="69"/>
      <c r="R126" s="74"/>
      <c r="S126" s="74"/>
      <c r="T126" s="68"/>
      <c r="U126" s="74"/>
      <c r="V126" s="75"/>
      <c r="W126" s="53"/>
    </row>
    <row r="127" spans="1:23" s="54" customFormat="1" x14ac:dyDescent="0.2">
      <c r="A127" s="67" t="s">
        <v>544</v>
      </c>
      <c r="B127" s="65">
        <v>8714</v>
      </c>
      <c r="C127" s="66">
        <v>681</v>
      </c>
      <c r="D127" s="81">
        <f t="shared" ref="D127:D130" si="83">IF(B127&lt;&gt;0,B127/$B$126,0)</f>
        <v>0.82176537155790264</v>
      </c>
      <c r="E127" s="82">
        <f t="shared" ref="E127:E130" si="84">IF(B127&lt;&gt;0,ROUND(((SQRT(POWER(C127,2)-(POWER((B127/$B$126),2)*POWER($C$126,2))))/$B$126),3),0)</f>
        <v>2.4E-2</v>
      </c>
      <c r="F127" s="82">
        <f t="shared" ref="F127:F130" si="85">IF(B127=0,0,POWER(C127,2)-(POWER((B127/$B$126),2)*POWER(C$126,2)))</f>
        <v>65453.840229255264</v>
      </c>
      <c r="G127" s="63" t="str">
        <f t="shared" si="79"/>
        <v>± 2.4%</v>
      </c>
      <c r="H127" s="55">
        <f t="shared" si="77"/>
        <v>7.815010328207482E-2</v>
      </c>
      <c r="I127" s="58" t="str">
        <f t="shared" si="78"/>
        <v>High</v>
      </c>
      <c r="N127" s="72"/>
      <c r="O127" s="73"/>
      <c r="P127" s="73"/>
      <c r="Q127" s="69"/>
      <c r="R127" s="74"/>
      <c r="S127" s="74"/>
      <c r="T127" s="68"/>
      <c r="U127" s="74"/>
      <c r="V127" s="75"/>
      <c r="W127" s="53"/>
    </row>
    <row r="128" spans="1:23" s="54" customFormat="1" x14ac:dyDescent="0.2">
      <c r="A128" s="67" t="s">
        <v>546</v>
      </c>
      <c r="B128" s="65">
        <v>6440</v>
      </c>
      <c r="C128" s="66">
        <v>586</v>
      </c>
      <c r="D128" s="81">
        <f t="shared" si="83"/>
        <v>0.60731799321010937</v>
      </c>
      <c r="E128" s="82">
        <f t="shared" si="84"/>
        <v>3.3000000000000002E-2</v>
      </c>
      <c r="F128" s="82">
        <f t="shared" si="85"/>
        <v>125848.17950821319</v>
      </c>
      <c r="G128" s="63" t="str">
        <f t="shared" si="79"/>
        <v>± 3.3%</v>
      </c>
      <c r="H128" s="55">
        <f t="shared" si="77"/>
        <v>9.0993788819875771E-2</v>
      </c>
      <c r="I128" s="58" t="str">
        <f t="shared" si="78"/>
        <v>High</v>
      </c>
      <c r="N128" s="72"/>
      <c r="O128" s="73"/>
      <c r="P128" s="73"/>
      <c r="Q128" s="69"/>
      <c r="R128" s="74"/>
      <c r="S128" s="74"/>
      <c r="T128" s="68"/>
      <c r="U128" s="74"/>
      <c r="V128" s="75"/>
      <c r="W128" s="53"/>
    </row>
    <row r="129" spans="1:23" s="54" customFormat="1" x14ac:dyDescent="0.2">
      <c r="A129" s="67" t="s">
        <v>547</v>
      </c>
      <c r="B129" s="65">
        <v>2826</v>
      </c>
      <c r="C129" s="66">
        <v>402</v>
      </c>
      <c r="D129" s="81">
        <f t="shared" si="83"/>
        <v>0.26650320633723124</v>
      </c>
      <c r="E129" s="82">
        <f t="shared" si="84"/>
        <v>3.3000000000000002E-2</v>
      </c>
      <c r="F129" s="82">
        <f t="shared" si="85"/>
        <v>119712.36441384724</v>
      </c>
      <c r="G129" s="63" t="str">
        <f t="shared" ref="G129:G130" si="86">IF(F129&lt;0,"W",IF(A129=0,"± 0.6%",IF((E129*100)&lt;0.01,"± 0.1%","± "&amp; TEXT((E129*100),"#,##0.0")&amp;"%")))</f>
        <v>± 3.3%</v>
      </c>
      <c r="H129" s="55">
        <f t="shared" ref="H129:H130" si="87">IF(B129&lt;&gt;0,C129/B129,0)</f>
        <v>0.14225053078556263</v>
      </c>
      <c r="I129" s="58" t="str">
        <f t="shared" ref="I129:I130" si="88">IF(AND(H129&gt;0,H129&lt;=0.2),"High",IF(H129&gt;=0.667,"Low",IF(AND(H129&gt;0.2,H129&lt;0.667),"Moderate","NC")))</f>
        <v>High</v>
      </c>
      <c r="N129" s="72"/>
      <c r="O129" s="73"/>
      <c r="P129" s="73"/>
      <c r="Q129" s="69"/>
      <c r="R129" s="74"/>
      <c r="S129" s="74"/>
      <c r="T129" s="68"/>
      <c r="U129" s="74"/>
      <c r="V129" s="75"/>
      <c r="W129" s="53"/>
    </row>
    <row r="130" spans="1:23" s="54" customFormat="1" x14ac:dyDescent="0.2">
      <c r="A130" s="67" t="s">
        <v>545</v>
      </c>
      <c r="B130" s="65">
        <v>1890</v>
      </c>
      <c r="C130" s="66">
        <v>364</v>
      </c>
      <c r="D130" s="81">
        <f t="shared" si="83"/>
        <v>0.17823462844209731</v>
      </c>
      <c r="E130" s="82">
        <f t="shared" si="84"/>
        <v>3.2000000000000001E-2</v>
      </c>
      <c r="F130" s="82">
        <f t="shared" si="85"/>
        <v>113758.71725679199</v>
      </c>
      <c r="G130" s="63" t="str">
        <f t="shared" si="86"/>
        <v>± 3.2%</v>
      </c>
      <c r="H130" s="55">
        <f t="shared" si="87"/>
        <v>0.19259259259259259</v>
      </c>
      <c r="I130" s="58" t="str">
        <f t="shared" si="88"/>
        <v>High</v>
      </c>
      <c r="N130" s="72"/>
      <c r="O130" s="73"/>
      <c r="P130" s="73"/>
      <c r="Q130" s="69"/>
      <c r="R130" s="74"/>
      <c r="S130" s="74"/>
      <c r="T130" s="68"/>
      <c r="U130" s="74"/>
      <c r="V130" s="75"/>
      <c r="W130" s="53"/>
    </row>
    <row r="131" spans="1:23" x14ac:dyDescent="0.2">
      <c r="A131" s="14" t="s">
        <v>271</v>
      </c>
      <c r="B131" s="15"/>
      <c r="C131" s="15"/>
      <c r="D131" s="16"/>
      <c r="E131" s="17"/>
      <c r="F131" s="17"/>
      <c r="G131" s="17"/>
      <c r="H131" s="14"/>
      <c r="I131" s="14"/>
      <c r="N131" s="53"/>
      <c r="O131" s="53"/>
      <c r="P131" s="53"/>
      <c r="Q131" s="53"/>
      <c r="R131" s="53"/>
      <c r="S131" s="53"/>
      <c r="T131" s="53"/>
      <c r="U131" s="53"/>
      <c r="V131" s="53"/>
      <c r="W131" s="53"/>
    </row>
    <row r="132" spans="1:23" x14ac:dyDescent="0.2">
      <c r="A132" s="37" t="s">
        <v>254</v>
      </c>
      <c r="B132" s="38" t="s">
        <v>16</v>
      </c>
      <c r="C132" s="38" t="s">
        <v>16</v>
      </c>
      <c r="D132" s="42">
        <v>7.2</v>
      </c>
      <c r="E132" s="1">
        <v>1.1000000000000001</v>
      </c>
      <c r="F132" s="1">
        <v>7.2</v>
      </c>
      <c r="G132" s="39">
        <v>1.1000000000000001</v>
      </c>
      <c r="H132" s="1">
        <f>IF(D132&lt;&gt;0,G132/D132,0)</f>
        <v>0.15277777777777779</v>
      </c>
      <c r="I132" s="10" t="str">
        <f t="shared" ref="I132" si="89">IF(AND(H132&gt;0,H132&lt;=0.2),"High",IF(H132&gt;=0.667,"Low",IF(AND(H132&gt;0.2,H132&lt;0.667),"Moderate","NC")))</f>
        <v>High</v>
      </c>
      <c r="N132" s="53"/>
      <c r="O132" s="53"/>
      <c r="P132" s="53"/>
      <c r="Q132" s="53"/>
      <c r="R132" s="53"/>
      <c r="S132" s="53"/>
      <c r="T132" s="53"/>
      <c r="U132" s="53"/>
      <c r="V132" s="53"/>
      <c r="W132" s="53"/>
    </row>
    <row r="133" spans="1:23" x14ac:dyDescent="0.2">
      <c r="A133" s="37" t="s">
        <v>255</v>
      </c>
      <c r="B133" s="38" t="s">
        <v>16</v>
      </c>
      <c r="C133" s="38" t="s">
        <v>16</v>
      </c>
      <c r="D133" s="42">
        <v>11</v>
      </c>
      <c r="E133" s="1">
        <v>2.2999999999999998</v>
      </c>
      <c r="F133" s="1">
        <v>11</v>
      </c>
      <c r="G133" s="39">
        <v>2.2999999999999998</v>
      </c>
      <c r="H133" s="1">
        <f t="shared" ref="H133:H150" si="90">IF(D133&lt;&gt;0,G133/D133,0)</f>
        <v>0.20909090909090908</v>
      </c>
      <c r="I133" s="10" t="str">
        <f t="shared" ref="I133:I150" si="91">IF(AND(H133&gt;0,H133&lt;=0.2),"High",IF(H133&gt;=0.667,"Low",IF(AND(H133&gt;0.2,H133&lt;0.667),"Moderate","NC")))</f>
        <v>Moderate</v>
      </c>
      <c r="N133" s="53"/>
      <c r="O133" s="53"/>
      <c r="P133" s="53"/>
      <c r="Q133" s="53"/>
      <c r="R133" s="53"/>
      <c r="S133" s="53"/>
      <c r="T133" s="53"/>
      <c r="U133" s="53"/>
      <c r="V133" s="53"/>
      <c r="W133" s="53"/>
    </row>
    <row r="134" spans="1:23" x14ac:dyDescent="0.2">
      <c r="A134" s="37" t="s">
        <v>256</v>
      </c>
      <c r="B134" s="38" t="s">
        <v>16</v>
      </c>
      <c r="C134" s="38" t="s">
        <v>16</v>
      </c>
      <c r="D134" s="42">
        <v>8.1</v>
      </c>
      <c r="E134" s="1">
        <v>6.9</v>
      </c>
      <c r="F134" s="1">
        <v>8.1</v>
      </c>
      <c r="G134" s="39">
        <v>6.9</v>
      </c>
      <c r="H134" s="1">
        <f t="shared" si="90"/>
        <v>0.85185185185185197</v>
      </c>
      <c r="I134" s="10" t="str">
        <f t="shared" si="91"/>
        <v>Low</v>
      </c>
    </row>
    <row r="135" spans="1:23" x14ac:dyDescent="0.2">
      <c r="A135" s="37" t="s">
        <v>257</v>
      </c>
      <c r="B135" s="38" t="s">
        <v>16</v>
      </c>
      <c r="C135" s="38" t="s">
        <v>16</v>
      </c>
      <c r="D135" s="42">
        <v>4.0999999999999996</v>
      </c>
      <c r="E135" s="1">
        <v>1</v>
      </c>
      <c r="F135" s="1">
        <v>4.0999999999999996</v>
      </c>
      <c r="G135" s="39">
        <v>1</v>
      </c>
      <c r="H135" s="1">
        <f t="shared" si="90"/>
        <v>0.24390243902439027</v>
      </c>
      <c r="I135" s="10" t="str">
        <f t="shared" si="91"/>
        <v>Moderate</v>
      </c>
    </row>
    <row r="136" spans="1:23" x14ac:dyDescent="0.2">
      <c r="A136" s="37" t="s">
        <v>255</v>
      </c>
      <c r="B136" s="38" t="s">
        <v>16</v>
      </c>
      <c r="C136" s="38" t="s">
        <v>16</v>
      </c>
      <c r="D136" s="42">
        <v>5.6</v>
      </c>
      <c r="E136" s="1">
        <v>2.2999999999999998</v>
      </c>
      <c r="F136" s="1">
        <v>5.6</v>
      </c>
      <c r="G136" s="39">
        <v>2.2999999999999998</v>
      </c>
      <c r="H136" s="1">
        <f t="shared" si="90"/>
        <v>0.4107142857142857</v>
      </c>
      <c r="I136" s="10" t="str">
        <f t="shared" si="91"/>
        <v>Moderate</v>
      </c>
    </row>
    <row r="137" spans="1:23" x14ac:dyDescent="0.2">
      <c r="A137" s="37" t="s">
        <v>256</v>
      </c>
      <c r="B137" s="38" t="s">
        <v>16</v>
      </c>
      <c r="C137" s="38" t="s">
        <v>16</v>
      </c>
      <c r="D137" s="42">
        <v>1.2</v>
      </c>
      <c r="E137" s="1">
        <v>7.8</v>
      </c>
      <c r="F137" s="1">
        <v>1.2</v>
      </c>
      <c r="G137" s="39">
        <v>7.8</v>
      </c>
      <c r="H137" s="1">
        <f t="shared" si="90"/>
        <v>6.5</v>
      </c>
      <c r="I137" s="10" t="str">
        <f t="shared" si="91"/>
        <v>Low</v>
      </c>
    </row>
    <row r="138" spans="1:23" x14ac:dyDescent="0.2">
      <c r="A138" s="37" t="s">
        <v>258</v>
      </c>
      <c r="B138" s="38" t="s">
        <v>16</v>
      </c>
      <c r="C138" s="38" t="s">
        <v>16</v>
      </c>
      <c r="D138" s="42">
        <v>20.100000000000001</v>
      </c>
      <c r="E138" s="1">
        <v>6.3</v>
      </c>
      <c r="F138" s="1">
        <v>20.100000000000001</v>
      </c>
      <c r="G138" s="39">
        <v>6.3</v>
      </c>
      <c r="H138" s="1">
        <f t="shared" si="90"/>
        <v>0.31343283582089548</v>
      </c>
      <c r="I138" s="10" t="str">
        <f t="shared" si="91"/>
        <v>Moderate</v>
      </c>
    </row>
    <row r="139" spans="1:23" x14ac:dyDescent="0.2">
      <c r="A139" s="37" t="s">
        <v>255</v>
      </c>
      <c r="B139" s="38" t="s">
        <v>16</v>
      </c>
      <c r="C139" s="38" t="s">
        <v>16</v>
      </c>
      <c r="D139" s="42">
        <v>31.6</v>
      </c>
      <c r="E139" s="1">
        <v>10.1</v>
      </c>
      <c r="F139" s="1">
        <v>31.6</v>
      </c>
      <c r="G139" s="39">
        <v>10.1</v>
      </c>
      <c r="H139" s="1">
        <f t="shared" si="90"/>
        <v>0.31962025316455694</v>
      </c>
      <c r="I139" s="10" t="str">
        <f t="shared" si="91"/>
        <v>Moderate</v>
      </c>
    </row>
    <row r="140" spans="1:23" x14ac:dyDescent="0.2">
      <c r="A140" s="37" t="s">
        <v>256</v>
      </c>
      <c r="B140" s="38" t="s">
        <v>16</v>
      </c>
      <c r="C140" s="38" t="s">
        <v>16</v>
      </c>
      <c r="D140" s="42">
        <v>46.8</v>
      </c>
      <c r="E140" s="1">
        <v>12.8</v>
      </c>
      <c r="F140" s="1">
        <v>46.8</v>
      </c>
      <c r="G140" s="39">
        <v>12.8</v>
      </c>
      <c r="H140" s="1">
        <f t="shared" si="90"/>
        <v>0.27350427350427353</v>
      </c>
      <c r="I140" s="10" t="str">
        <f t="shared" si="91"/>
        <v>Moderate</v>
      </c>
    </row>
    <row r="141" spans="1:23" x14ac:dyDescent="0.2">
      <c r="A141" s="37" t="s">
        <v>235</v>
      </c>
      <c r="B141" s="38" t="s">
        <v>16</v>
      </c>
      <c r="C141" s="38" t="s">
        <v>16</v>
      </c>
      <c r="D141" s="42">
        <v>12.7</v>
      </c>
      <c r="E141" s="1">
        <v>1.1000000000000001</v>
      </c>
      <c r="F141" s="1">
        <v>12.7</v>
      </c>
      <c r="G141" s="39">
        <v>1.1000000000000001</v>
      </c>
      <c r="H141" s="1">
        <f t="shared" si="90"/>
        <v>8.6614173228346469E-2</v>
      </c>
      <c r="I141" s="10" t="str">
        <f t="shared" si="91"/>
        <v>High</v>
      </c>
    </row>
    <row r="142" spans="1:23" x14ac:dyDescent="0.2">
      <c r="A142" s="37" t="s">
        <v>236</v>
      </c>
      <c r="B142" s="38" t="s">
        <v>16</v>
      </c>
      <c r="C142" s="38" t="s">
        <v>16</v>
      </c>
      <c r="D142" s="42">
        <v>13.5</v>
      </c>
      <c r="E142" s="1">
        <v>2.6</v>
      </c>
      <c r="F142" s="1">
        <v>13.5</v>
      </c>
      <c r="G142" s="39">
        <v>2.6</v>
      </c>
      <c r="H142" s="1">
        <f t="shared" si="90"/>
        <v>0.19259259259259259</v>
      </c>
      <c r="I142" s="10" t="str">
        <f t="shared" si="91"/>
        <v>High</v>
      </c>
    </row>
    <row r="143" spans="1:23" x14ac:dyDescent="0.2">
      <c r="A143" s="37" t="s">
        <v>259</v>
      </c>
      <c r="B143" s="38" t="s">
        <v>16</v>
      </c>
      <c r="C143" s="38" t="s">
        <v>16</v>
      </c>
      <c r="D143" s="42">
        <v>12.9</v>
      </c>
      <c r="E143" s="1">
        <v>2.6</v>
      </c>
      <c r="F143" s="1">
        <v>12.9</v>
      </c>
      <c r="G143" s="39">
        <v>2.6</v>
      </c>
      <c r="H143" s="1">
        <f t="shared" si="90"/>
        <v>0.20155038759689922</v>
      </c>
      <c r="I143" s="10" t="str">
        <f t="shared" si="91"/>
        <v>Moderate</v>
      </c>
    </row>
    <row r="144" spans="1:23" x14ac:dyDescent="0.2">
      <c r="A144" s="37" t="s">
        <v>260</v>
      </c>
      <c r="B144" s="38" t="s">
        <v>16</v>
      </c>
      <c r="C144" s="38" t="s">
        <v>16</v>
      </c>
      <c r="D144" s="42">
        <v>13.1</v>
      </c>
      <c r="E144" s="1">
        <v>4.5</v>
      </c>
      <c r="F144" s="1">
        <v>13.1</v>
      </c>
      <c r="G144" s="39">
        <v>4.5</v>
      </c>
      <c r="H144" s="1">
        <f t="shared" si="90"/>
        <v>0.34351145038167941</v>
      </c>
      <c r="I144" s="10" t="str">
        <f t="shared" si="91"/>
        <v>Moderate</v>
      </c>
    </row>
    <row r="145" spans="1:9" x14ac:dyDescent="0.2">
      <c r="A145" s="37" t="s">
        <v>261</v>
      </c>
      <c r="B145" s="38" t="s">
        <v>16</v>
      </c>
      <c r="C145" s="38" t="s">
        <v>16</v>
      </c>
      <c r="D145" s="42">
        <v>12.8</v>
      </c>
      <c r="E145" s="1">
        <v>3.4</v>
      </c>
      <c r="F145" s="1">
        <v>12.8</v>
      </c>
      <c r="G145" s="39">
        <v>3.4</v>
      </c>
      <c r="H145" s="1">
        <f t="shared" si="90"/>
        <v>0.265625</v>
      </c>
      <c r="I145" s="10" t="str">
        <f t="shared" si="91"/>
        <v>Moderate</v>
      </c>
    </row>
    <row r="146" spans="1:9" x14ac:dyDescent="0.2">
      <c r="A146" s="37" t="s">
        <v>262</v>
      </c>
      <c r="B146" s="38" t="s">
        <v>16</v>
      </c>
      <c r="C146" s="38" t="s">
        <v>16</v>
      </c>
      <c r="D146" s="42">
        <v>12.6</v>
      </c>
      <c r="E146" s="1">
        <v>1</v>
      </c>
      <c r="F146" s="1">
        <v>12.6</v>
      </c>
      <c r="G146" s="39">
        <v>1</v>
      </c>
      <c r="H146" s="1">
        <f t="shared" si="90"/>
        <v>7.9365079365079361E-2</v>
      </c>
      <c r="I146" s="10" t="str">
        <f t="shared" si="91"/>
        <v>High</v>
      </c>
    </row>
    <row r="147" spans="1:9" x14ac:dyDescent="0.2">
      <c r="A147" s="37" t="s">
        <v>237</v>
      </c>
      <c r="B147" s="38" t="s">
        <v>16</v>
      </c>
      <c r="C147" s="38" t="s">
        <v>16</v>
      </c>
      <c r="D147" s="42">
        <v>12.8</v>
      </c>
      <c r="E147" s="1">
        <v>1.2</v>
      </c>
      <c r="F147" s="1">
        <v>12.8</v>
      </c>
      <c r="G147" s="39">
        <v>1.2</v>
      </c>
      <c r="H147" s="1">
        <f t="shared" si="90"/>
        <v>9.3749999999999986E-2</v>
      </c>
      <c r="I147" s="10" t="str">
        <f t="shared" si="91"/>
        <v>High</v>
      </c>
    </row>
    <row r="148" spans="1:9" x14ac:dyDescent="0.2">
      <c r="A148" s="37" t="s">
        <v>263</v>
      </c>
      <c r="B148" s="38" t="s">
        <v>16</v>
      </c>
      <c r="C148" s="38" t="s">
        <v>16</v>
      </c>
      <c r="D148" s="42">
        <v>11.5</v>
      </c>
      <c r="E148" s="1">
        <v>2.2999999999999998</v>
      </c>
      <c r="F148" s="1">
        <v>11.5</v>
      </c>
      <c r="G148" s="39">
        <v>2.2999999999999998</v>
      </c>
      <c r="H148" s="1">
        <f t="shared" si="90"/>
        <v>0.19999999999999998</v>
      </c>
      <c r="I148" s="10" t="str">
        <f t="shared" si="91"/>
        <v>High</v>
      </c>
    </row>
    <row r="149" spans="1:9" x14ac:dyDescent="0.2">
      <c r="A149" s="37" t="s">
        <v>264</v>
      </c>
      <c r="B149" s="38" t="s">
        <v>16</v>
      </c>
      <c r="C149" s="38" t="s">
        <v>16</v>
      </c>
      <c r="D149" s="42">
        <v>7.7</v>
      </c>
      <c r="E149" s="1">
        <v>1.3</v>
      </c>
      <c r="F149" s="1">
        <v>7.7</v>
      </c>
      <c r="G149" s="39">
        <v>1.3</v>
      </c>
      <c r="H149" s="1">
        <f t="shared" si="90"/>
        <v>0.16883116883116883</v>
      </c>
      <c r="I149" s="10" t="str">
        <f t="shared" si="91"/>
        <v>High</v>
      </c>
    </row>
    <row r="150" spans="1:9" x14ac:dyDescent="0.2">
      <c r="A150" s="37" t="s">
        <v>265</v>
      </c>
      <c r="B150" s="38" t="s">
        <v>16</v>
      </c>
      <c r="C150" s="38" t="s">
        <v>16</v>
      </c>
      <c r="D150" s="42">
        <v>22</v>
      </c>
      <c r="E150" s="1">
        <v>2.1</v>
      </c>
      <c r="F150" s="1">
        <v>22</v>
      </c>
      <c r="G150" s="39">
        <v>2.1</v>
      </c>
      <c r="H150" s="1">
        <f t="shared" si="90"/>
        <v>9.5454545454545459E-2</v>
      </c>
      <c r="I150" s="10" t="str">
        <f t="shared" si="91"/>
        <v>High</v>
      </c>
    </row>
    <row r="151" spans="1:9" x14ac:dyDescent="0.2">
      <c r="A151" s="14" t="s">
        <v>272</v>
      </c>
      <c r="B151" s="15"/>
      <c r="C151" s="15"/>
      <c r="D151" s="16"/>
      <c r="E151" s="17"/>
      <c r="F151" s="17"/>
      <c r="G151" s="17"/>
      <c r="H151" s="14"/>
      <c r="I151" s="14"/>
    </row>
    <row r="152" spans="1:9" x14ac:dyDescent="0.2">
      <c r="A152" s="37" t="s">
        <v>266</v>
      </c>
      <c r="B152" s="34">
        <v>91994</v>
      </c>
      <c r="C152" s="35">
        <v>1674</v>
      </c>
      <c r="D152" s="2">
        <f>IF(B152&lt;&gt;0,B152/$B$152,0)</f>
        <v>1</v>
      </c>
      <c r="E152" s="4">
        <f>IF(B152&lt;&gt;0,ROUND(((SQRT(POWER(C152,2)-(POWER((B152/$B$152),2)*POWER($C$152,2))))/$B$152),3),0)</f>
        <v>0</v>
      </c>
      <c r="F152" s="4">
        <f>IF(B152=0,0,POWER(C152,2)-(POWER((B152/$B$152),2)*POWER(C$152,2)))</f>
        <v>0</v>
      </c>
      <c r="G152" s="24" t="s">
        <v>16</v>
      </c>
      <c r="H152" s="1">
        <f t="shared" ref="H152" si="92">IF(B152&lt;&gt;0,C152/B152,0)</f>
        <v>1.8196838924277672E-2</v>
      </c>
      <c r="I152" s="10" t="str">
        <f t="shared" ref="I152" si="93">IF(AND(H152&gt;0,H152&lt;=0.2),"High",IF(H152&gt;=0.667,"Low",IF(AND(H152&gt;0.2,H152&lt;0.667),"Moderate","NC")))</f>
        <v>High</v>
      </c>
    </row>
    <row r="153" spans="1:9" x14ac:dyDescent="0.2">
      <c r="A153" s="37" t="s">
        <v>312</v>
      </c>
      <c r="B153" s="34">
        <v>5748</v>
      </c>
      <c r="C153" s="35">
        <v>931</v>
      </c>
      <c r="D153" s="2">
        <f t="shared" ref="D153:D159" si="94">IF(B153&lt;&gt;0,B153/$B$152,0)</f>
        <v>6.2482335804508987E-2</v>
      </c>
      <c r="E153" s="4">
        <f t="shared" ref="E153:E159" si="95">IF(B153&lt;&gt;0,ROUND(((SQRT(POWER(C153,2)-(POWER((B153/$B$152),2)*POWER($C$152,2))))/$B$152),3),0)</f>
        <v>0.01</v>
      </c>
      <c r="F153" s="4">
        <f t="shared" ref="F153:F159" si="96">IF(B153=0,0,POWER(C153,2)-(POWER((B153/$B$152),2)*POWER(C$152,2)))</f>
        <v>855820.79599450866</v>
      </c>
      <c r="G153" s="24" t="str">
        <f t="shared" ref="G153:G159" si="97">IF(F153&lt;0,"W",IF(A153=0,"± 0.6%",IF((E153*100)&lt;0.01,"± 0.1%","± "&amp; TEXT((E153*100),"#,##0.0")&amp;"%")))</f>
        <v>± 1.0%</v>
      </c>
      <c r="H153" s="1">
        <f t="shared" ref="H153:H159" si="98">IF(B153&lt;&gt;0,C153/B153,0)</f>
        <v>0.16196938065414057</v>
      </c>
      <c r="I153" s="10" t="str">
        <f t="shared" ref="I153:I159" si="99">IF(AND(H153&gt;0,H153&lt;=0.2),"High",IF(H153&gt;=0.667,"Low",IF(AND(H153&gt;0.2,H153&lt;0.667),"Moderate","NC")))</f>
        <v>High</v>
      </c>
    </row>
    <row r="154" spans="1:9" x14ac:dyDescent="0.2">
      <c r="A154" s="37" t="s">
        <v>313</v>
      </c>
      <c r="B154" s="34">
        <v>5935</v>
      </c>
      <c r="C154" s="35">
        <v>786</v>
      </c>
      <c r="D154" s="2">
        <f t="shared" si="94"/>
        <v>6.4515077070243718E-2</v>
      </c>
      <c r="E154" s="4">
        <f t="shared" si="95"/>
        <v>8.0000000000000002E-3</v>
      </c>
      <c r="F154" s="4">
        <f t="shared" si="96"/>
        <v>606132.38036953192</v>
      </c>
      <c r="G154" s="24" t="str">
        <f t="shared" si="97"/>
        <v>± 0.8%</v>
      </c>
      <c r="H154" s="1">
        <f t="shared" si="98"/>
        <v>0.1324347093513058</v>
      </c>
      <c r="I154" s="10" t="str">
        <f t="shared" si="99"/>
        <v>High</v>
      </c>
    </row>
    <row r="155" spans="1:9" x14ac:dyDescent="0.2">
      <c r="A155" s="37" t="s">
        <v>314</v>
      </c>
      <c r="B155" s="34">
        <v>3049</v>
      </c>
      <c r="C155" s="35">
        <v>642</v>
      </c>
      <c r="D155" s="2">
        <f t="shared" si="94"/>
        <v>3.3143465878209447E-2</v>
      </c>
      <c r="E155" s="4">
        <f t="shared" si="95"/>
        <v>7.0000000000000001E-3</v>
      </c>
      <c r="F155" s="4">
        <f t="shared" si="96"/>
        <v>409085.72971310787</v>
      </c>
      <c r="G155" s="24" t="str">
        <f t="shared" si="97"/>
        <v>± 0.7%</v>
      </c>
      <c r="H155" s="1">
        <f t="shared" si="98"/>
        <v>0.21056083961954739</v>
      </c>
      <c r="I155" s="10" t="str">
        <f t="shared" si="99"/>
        <v>Moderate</v>
      </c>
    </row>
    <row r="156" spans="1:9" x14ac:dyDescent="0.2">
      <c r="A156" s="37" t="s">
        <v>315</v>
      </c>
      <c r="B156" s="34">
        <v>2665</v>
      </c>
      <c r="C156" s="35">
        <v>572</v>
      </c>
      <c r="D156" s="2">
        <f t="shared" si="94"/>
        <v>2.8969280605256865E-2</v>
      </c>
      <c r="E156" s="4">
        <f t="shared" si="95"/>
        <v>6.0000000000000001E-3</v>
      </c>
      <c r="F156" s="4">
        <f t="shared" si="96"/>
        <v>324832.27612445696</v>
      </c>
      <c r="G156" s="24" t="str">
        <f t="shared" si="97"/>
        <v>± 0.6%</v>
      </c>
      <c r="H156" s="1">
        <f t="shared" si="98"/>
        <v>0.21463414634146341</v>
      </c>
      <c r="I156" s="10" t="str">
        <f t="shared" si="99"/>
        <v>Moderate</v>
      </c>
    </row>
    <row r="157" spans="1:9" x14ac:dyDescent="0.2">
      <c r="A157" s="37" t="s">
        <v>316</v>
      </c>
      <c r="B157" s="34">
        <v>4065</v>
      </c>
      <c r="C157" s="35">
        <v>641</v>
      </c>
      <c r="D157" s="2">
        <f t="shared" si="94"/>
        <v>4.4187664412896496E-2</v>
      </c>
      <c r="E157" s="4">
        <f t="shared" si="95"/>
        <v>7.0000000000000001E-3</v>
      </c>
      <c r="F157" s="4">
        <f t="shared" si="96"/>
        <v>405409.41687536711</v>
      </c>
      <c r="G157" s="24" t="str">
        <f t="shared" si="97"/>
        <v>± 0.7%</v>
      </c>
      <c r="H157" s="1">
        <f t="shared" si="98"/>
        <v>0.15768757687576876</v>
      </c>
      <c r="I157" s="10" t="str">
        <f t="shared" si="99"/>
        <v>High</v>
      </c>
    </row>
    <row r="158" spans="1:9" x14ac:dyDescent="0.2">
      <c r="A158" s="37" t="s">
        <v>317</v>
      </c>
      <c r="B158" s="34">
        <v>1909</v>
      </c>
      <c r="C158" s="35">
        <v>514</v>
      </c>
      <c r="D158" s="2">
        <f t="shared" si="94"/>
        <v>2.0751353349131463E-2</v>
      </c>
      <c r="E158" s="4">
        <f t="shared" si="95"/>
        <v>6.0000000000000001E-3</v>
      </c>
      <c r="F158" s="4">
        <f t="shared" si="96"/>
        <v>262989.28764761914</v>
      </c>
      <c r="G158" s="24" t="str">
        <f t="shared" si="97"/>
        <v>± 0.6%</v>
      </c>
      <c r="H158" s="1">
        <f t="shared" si="98"/>
        <v>0.26925091671031953</v>
      </c>
      <c r="I158" s="10" t="str">
        <f t="shared" si="99"/>
        <v>Moderate</v>
      </c>
    </row>
    <row r="159" spans="1:9" x14ac:dyDescent="0.2">
      <c r="A159" s="37" t="s">
        <v>318</v>
      </c>
      <c r="B159" s="34">
        <v>68623</v>
      </c>
      <c r="C159" s="35">
        <v>1588</v>
      </c>
      <c r="D159" s="2">
        <f t="shared" si="94"/>
        <v>0.74595082287975301</v>
      </c>
      <c r="E159" s="4">
        <f t="shared" si="95"/>
        <v>1.0999999999999999E-2</v>
      </c>
      <c r="F159" s="4">
        <f t="shared" si="96"/>
        <v>962438.17213982157</v>
      </c>
      <c r="G159" s="24" t="str">
        <f t="shared" si="97"/>
        <v>± 1.1%</v>
      </c>
      <c r="H159" s="1">
        <f t="shared" si="98"/>
        <v>2.3140929425994199E-2</v>
      </c>
      <c r="I159" s="10" t="str">
        <f t="shared" si="99"/>
        <v>High</v>
      </c>
    </row>
  </sheetData>
  <mergeCells count="1">
    <mergeCell ref="A4:L4"/>
  </mergeCells>
  <conditionalFormatting sqref="I7:I32 I34:I39 I41:I54 I56:I60 I132:I150 I152:I159 I62:I105">
    <cfRule type="containsText" dxfId="44" priority="103" operator="containsText" text="High">
      <formula>NOT(ISERROR(SEARCH("High",I7)))</formula>
    </cfRule>
    <cfRule type="containsText" dxfId="43" priority="104" operator="containsText" text="Medium">
      <formula>NOT(ISERROR(SEARCH("Medium",I7)))</formula>
    </cfRule>
    <cfRule type="containsText" dxfId="42" priority="105" operator="containsText" text="Low">
      <formula>NOT(ISERROR(SEARCH("Low",I7)))</formula>
    </cfRule>
  </conditionalFormatting>
  <conditionalFormatting sqref="I7:I32 I34:I39 I41:I54 I56:I60 I132:I150 I152:I159 I62:I105">
    <cfRule type="cellIs" priority="99" operator="equal">
      <formula>"no data"</formula>
    </cfRule>
    <cfRule type="containsText" dxfId="41" priority="100" operator="containsText" text="High">
      <formula>NOT(ISERROR(SEARCH("High",I7)))</formula>
    </cfRule>
    <cfRule type="containsText" dxfId="40" priority="101" operator="containsText" text="Moderate">
      <formula>NOT(ISERROR(SEARCH("Moderate",I7)))</formula>
    </cfRule>
    <cfRule type="containsText" dxfId="39" priority="102" operator="containsText" text="Low">
      <formula>NOT(ISERROR(SEARCH("Low",I7)))</formula>
    </cfRule>
  </conditionalFormatting>
  <conditionalFormatting sqref="V107:V120 V126:V130">
    <cfRule type="containsText" dxfId="38" priority="33" operator="containsText" text="High">
      <formula>NOT(ISERROR(SEARCH("High",V107)))</formula>
    </cfRule>
    <cfRule type="containsText" dxfId="37" priority="34" operator="containsText" text="Medium">
      <formula>NOT(ISERROR(SEARCH("Medium",V107)))</formula>
    </cfRule>
    <cfRule type="containsText" dxfId="36" priority="35" operator="containsText" text="Low">
      <formula>NOT(ISERROR(SEARCH("Low",V107)))</formula>
    </cfRule>
  </conditionalFormatting>
  <conditionalFormatting sqref="V107:V120 V126:V130">
    <cfRule type="cellIs" priority="29" operator="equal">
      <formula>"no data"</formula>
    </cfRule>
    <cfRule type="containsText" dxfId="35" priority="30" operator="containsText" text="High">
      <formula>NOT(ISERROR(SEARCH("High",V107)))</formula>
    </cfRule>
    <cfRule type="containsText" dxfId="34" priority="31" operator="containsText" text="Moderate">
      <formula>NOT(ISERROR(SEARCH("Moderate",V107)))</formula>
    </cfRule>
    <cfRule type="containsText" dxfId="33" priority="32" operator="containsText" text="Low">
      <formula>NOT(ISERROR(SEARCH("Low",V107)))</formula>
    </cfRule>
  </conditionalFormatting>
  <conditionalFormatting sqref="V121:V125">
    <cfRule type="containsText" dxfId="32" priority="26" operator="containsText" text="High">
      <formula>NOT(ISERROR(SEARCH("High",V121)))</formula>
    </cfRule>
    <cfRule type="containsText" dxfId="31" priority="27" operator="containsText" text="Medium">
      <formula>NOT(ISERROR(SEARCH("Medium",V121)))</formula>
    </cfRule>
    <cfRule type="containsText" dxfId="30" priority="28" operator="containsText" text="Low">
      <formula>NOT(ISERROR(SEARCH("Low",V121)))</formula>
    </cfRule>
  </conditionalFormatting>
  <conditionalFormatting sqref="V121:V125">
    <cfRule type="cellIs" priority="22" operator="equal">
      <formula>"no data"</formula>
    </cfRule>
    <cfRule type="containsText" dxfId="29" priority="23" operator="containsText" text="High">
      <formula>NOT(ISERROR(SEARCH("High",V121)))</formula>
    </cfRule>
    <cfRule type="containsText" dxfId="28" priority="24" operator="containsText" text="Moderate">
      <formula>NOT(ISERROR(SEARCH("Moderate",V121)))</formula>
    </cfRule>
    <cfRule type="containsText" dxfId="27" priority="25" operator="containsText" text="Low">
      <formula>NOT(ISERROR(SEARCH("Low",V121)))</formula>
    </cfRule>
  </conditionalFormatting>
  <conditionalFormatting sqref="I107:I117">
    <cfRule type="containsText" dxfId="26" priority="19" operator="containsText" text="High">
      <formula>NOT(ISERROR(SEARCH("High",I107)))</formula>
    </cfRule>
    <cfRule type="containsText" dxfId="25" priority="20" operator="containsText" text="Medium">
      <formula>NOT(ISERROR(SEARCH("Medium",I107)))</formula>
    </cfRule>
    <cfRule type="containsText" dxfId="24" priority="21" operator="containsText" text="Low">
      <formula>NOT(ISERROR(SEARCH("Low",I107)))</formula>
    </cfRule>
  </conditionalFormatting>
  <conditionalFormatting sqref="I107:I117">
    <cfRule type="cellIs" priority="15" operator="equal">
      <formula>"no data"</formula>
    </cfRule>
    <cfRule type="containsText" dxfId="23" priority="16" operator="containsText" text="High">
      <formula>NOT(ISERROR(SEARCH("High",I107)))</formula>
    </cfRule>
    <cfRule type="containsText" dxfId="22" priority="17" operator="containsText" text="Moderate">
      <formula>NOT(ISERROR(SEARCH("Moderate",I107)))</formula>
    </cfRule>
    <cfRule type="containsText" dxfId="21" priority="18" operator="containsText" text="Low">
      <formula>NOT(ISERROR(SEARCH("Low",I107)))</formula>
    </cfRule>
  </conditionalFormatting>
  <conditionalFormatting sqref="I118:I128">
    <cfRule type="containsText" dxfId="20" priority="12" operator="containsText" text="High">
      <formula>NOT(ISERROR(SEARCH("High",I118)))</formula>
    </cfRule>
    <cfRule type="containsText" dxfId="19" priority="13" operator="containsText" text="Medium">
      <formula>NOT(ISERROR(SEARCH("Medium",I118)))</formula>
    </cfRule>
    <cfRule type="containsText" dxfId="18" priority="14" operator="containsText" text="Low">
      <formula>NOT(ISERROR(SEARCH("Low",I118)))</formula>
    </cfRule>
  </conditionalFormatting>
  <conditionalFormatting sqref="I118:I128">
    <cfRule type="cellIs" priority="8" operator="equal">
      <formula>"no data"</formula>
    </cfRule>
    <cfRule type="containsText" dxfId="17" priority="9" operator="containsText" text="High">
      <formula>NOT(ISERROR(SEARCH("High",I118)))</formula>
    </cfRule>
    <cfRule type="containsText" dxfId="16" priority="10" operator="containsText" text="Moderate">
      <formula>NOT(ISERROR(SEARCH("Moderate",I118)))</formula>
    </cfRule>
    <cfRule type="containsText" dxfId="15" priority="11" operator="containsText" text="Low">
      <formula>NOT(ISERROR(SEARCH("Low",I118)))</formula>
    </cfRule>
  </conditionalFormatting>
  <conditionalFormatting sqref="I129:I130">
    <cfRule type="containsText" dxfId="14" priority="5" operator="containsText" text="High">
      <formula>NOT(ISERROR(SEARCH("High",I129)))</formula>
    </cfRule>
    <cfRule type="containsText" dxfId="13" priority="6" operator="containsText" text="Medium">
      <formula>NOT(ISERROR(SEARCH("Medium",I129)))</formula>
    </cfRule>
    <cfRule type="containsText" dxfId="12" priority="7" operator="containsText" text="Low">
      <formula>NOT(ISERROR(SEARCH("Low",I129)))</formula>
    </cfRule>
  </conditionalFormatting>
  <conditionalFormatting sqref="I129:I130">
    <cfRule type="cellIs" priority="1" operator="equal">
      <formula>"no data"</formula>
    </cfRule>
    <cfRule type="containsText" dxfId="11" priority="2" operator="containsText" text="High">
      <formula>NOT(ISERROR(SEARCH("High",I129)))</formula>
    </cfRule>
    <cfRule type="containsText" dxfId="10" priority="3" operator="containsText" text="Moderate">
      <formula>NOT(ISERROR(SEARCH("Moderate",I129)))</formula>
    </cfRule>
    <cfRule type="containsText" dxfId="9" priority="4" operator="containsText" text="Low">
      <formula>NOT(ISERROR(SEARCH("Low",I129)))</formula>
    </cfRule>
  </conditionalFormatting>
  <pageMargins left="0.5" right="0.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5"/>
  <sheetViews>
    <sheetView workbookViewId="0">
      <selection activeCell="A4" sqref="A4:L4"/>
    </sheetView>
  </sheetViews>
  <sheetFormatPr defaultRowHeight="12.75" x14ac:dyDescent="0.2"/>
  <cols>
    <col min="1" max="1" width="35.7109375" customWidth="1"/>
    <col min="5" max="6" width="8.85546875" hidden="1" customWidth="1"/>
    <col min="8" max="8" width="8.85546875" hidden="1" customWidth="1"/>
  </cols>
  <sheetData>
    <row r="1" spans="1:14" ht="15.75" x14ac:dyDescent="0.25">
      <c r="A1" s="13" t="s">
        <v>340</v>
      </c>
      <c r="B1" s="8"/>
      <c r="C1" s="8"/>
      <c r="D1" s="2"/>
      <c r="E1" s="4"/>
      <c r="F1" s="4"/>
      <c r="G1" s="3"/>
      <c r="H1" s="1"/>
      <c r="I1" s="1"/>
    </row>
    <row r="2" spans="1:14" x14ac:dyDescent="0.2">
      <c r="A2" s="11" t="s">
        <v>526</v>
      </c>
      <c r="B2" s="8"/>
      <c r="C2" s="8"/>
      <c r="D2" s="2"/>
      <c r="E2" s="4"/>
      <c r="F2" s="4"/>
      <c r="G2" s="3"/>
      <c r="H2" s="1"/>
      <c r="I2" s="1"/>
    </row>
    <row r="3" spans="1:14" x14ac:dyDescent="0.2">
      <c r="A3" s="1"/>
      <c r="B3" s="1"/>
      <c r="C3" s="8"/>
      <c r="D3" s="2"/>
      <c r="E3" s="4"/>
      <c r="F3" s="4"/>
      <c r="G3" s="3"/>
      <c r="H3" s="1"/>
      <c r="I3" s="1"/>
    </row>
    <row r="4" spans="1:14" ht="20.25" x14ac:dyDescent="0.3">
      <c r="A4" s="101" t="s">
        <v>573</v>
      </c>
      <c r="B4" s="102"/>
      <c r="C4" s="102"/>
      <c r="D4" s="102"/>
      <c r="E4" s="102"/>
      <c r="F4" s="102"/>
      <c r="G4" s="102"/>
      <c r="H4" s="102"/>
      <c r="I4" s="102"/>
      <c r="J4" s="103"/>
      <c r="K4" s="103"/>
      <c r="L4" s="103"/>
    </row>
    <row r="5" spans="1:14" ht="36" x14ac:dyDescent="0.2">
      <c r="A5" s="5" t="s">
        <v>5</v>
      </c>
      <c r="B5" s="9" t="s">
        <v>0</v>
      </c>
      <c r="C5" s="9" t="s">
        <v>36</v>
      </c>
      <c r="D5" s="6" t="s">
        <v>1</v>
      </c>
      <c r="E5" s="7"/>
      <c r="F5" s="7"/>
      <c r="G5" s="7" t="s">
        <v>35</v>
      </c>
      <c r="H5" s="5"/>
      <c r="I5" s="5" t="s">
        <v>34</v>
      </c>
    </row>
    <row r="6" spans="1:14" x14ac:dyDescent="0.2">
      <c r="A6" s="14" t="s">
        <v>451</v>
      </c>
      <c r="B6" s="15"/>
      <c r="C6" s="15"/>
      <c r="D6" s="16"/>
      <c r="E6" s="17"/>
      <c r="F6" s="17"/>
      <c r="G6" s="17"/>
      <c r="H6" s="14"/>
      <c r="I6" s="14"/>
    </row>
    <row r="7" spans="1:14" ht="15" x14ac:dyDescent="0.25">
      <c r="A7" s="37" t="s">
        <v>341</v>
      </c>
      <c r="B7" s="46">
        <v>46185</v>
      </c>
      <c r="C7" s="47">
        <v>262</v>
      </c>
      <c r="D7" s="2">
        <f>IF(B7&lt;&gt;0,B7/$B$7,0)</f>
        <v>1</v>
      </c>
      <c r="E7" s="4">
        <f>IF(B7&lt;&gt;0,ROUND(((SQRT(POWER(C7,2)-(POWER((B7/$B$7),2)*POWER($C$7,2))))/$B$7),3),0)</f>
        <v>0</v>
      </c>
      <c r="F7" s="4">
        <f>IF(B7=0,0,POWER(C7,2)-(POWER((B7/$B$7),2)*POWER(C$7,2)))</f>
        <v>0</v>
      </c>
      <c r="G7" s="24" t="s">
        <v>16</v>
      </c>
      <c r="H7" s="1">
        <f t="shared" ref="H7" si="0">IF(B7&lt;&gt;0,C7/B7,0)</f>
        <v>5.6728375013532532E-3</v>
      </c>
      <c r="I7" s="10" t="str">
        <f t="shared" ref="I7" si="1">IF(AND(H7&gt;0,H7&lt;=0.2),"High",IF(H7&gt;=0.667,"Low",IF(AND(H7&gt;0.2,H7&lt;0.667),"Moderate","NC")))</f>
        <v>High</v>
      </c>
      <c r="L7" s="76"/>
      <c r="M7" s="76"/>
      <c r="N7" s="86"/>
    </row>
    <row r="8" spans="1:14" ht="15" x14ac:dyDescent="0.25">
      <c r="A8" s="37" t="s">
        <v>360</v>
      </c>
      <c r="B8" s="46">
        <v>43363</v>
      </c>
      <c r="C8" s="47">
        <v>510</v>
      </c>
      <c r="D8" s="2">
        <f t="shared" ref="D8:D9" si="2">IF(B8&lt;&gt;0,B8/$B$7,0)</f>
        <v>0.93889791057702721</v>
      </c>
      <c r="E8" s="4">
        <f t="shared" ref="E8:E11" si="3">IF(B8&lt;&gt;0,ROUND(((SQRT(POWER(C8,2)-(POWER((B8/$B$7),2)*POWER($C$7,2))))/$B$7),3),0)</f>
        <v>0.01</v>
      </c>
      <c r="F8" s="4">
        <f t="shared" ref="F8:F11" si="4">IF(B8=0,0,POWER(C8,2)-(POWER((B8/$B$7),2)*POWER(C$7,2)))</f>
        <v>199588.30365846137</v>
      </c>
      <c r="G8" s="24" t="str">
        <f>IF(F8&lt;0,"W",IF(B8=0,"± 0.6%",IF((E8*100)&lt;0.01,"± 0.1%","± "&amp; TEXT((E8*100),"#,##0.0")&amp;"%")))</f>
        <v>± 1.0%</v>
      </c>
      <c r="H8" s="1">
        <f t="shared" ref="H8:H11" si="5">IF(B8&lt;&gt;0,C8/B8,0)</f>
        <v>1.1761178885224731E-2</v>
      </c>
      <c r="I8" s="10" t="str">
        <f t="shared" ref="I8:I11" si="6">IF(AND(H8&gt;0,H8&lt;=0.2),"High",IF(H8&gt;=0.667,"Low",IF(AND(H8&gt;0.2,H8&lt;0.667),"Moderate","NC")))</f>
        <v>High</v>
      </c>
      <c r="L8" s="76"/>
      <c r="M8" s="76"/>
      <c r="N8" s="86"/>
    </row>
    <row r="9" spans="1:14" ht="15" x14ac:dyDescent="0.25">
      <c r="A9" s="37" t="s">
        <v>361</v>
      </c>
      <c r="B9" s="46">
        <v>2822</v>
      </c>
      <c r="C9" s="47">
        <v>455</v>
      </c>
      <c r="D9" s="2">
        <f t="shared" si="2"/>
        <v>6.1102089422972829E-2</v>
      </c>
      <c r="E9" s="4">
        <f t="shared" si="3"/>
        <v>0.01</v>
      </c>
      <c r="F9" s="4">
        <f t="shared" si="4"/>
        <v>206768.72000576029</v>
      </c>
      <c r="G9" s="24" t="str">
        <f t="shared" ref="G9" si="7">IF(F9&lt;0,"W",IF(B9=0,"± 0.6%",IF((E9*100)&lt;0.01,"± 0.1%","± "&amp; TEXT((E9*100),"#,##0.0")&amp;"%")))</f>
        <v>± 1.0%</v>
      </c>
      <c r="H9" s="1">
        <f t="shared" si="5"/>
        <v>0.16123316796598158</v>
      </c>
      <c r="I9" s="10" t="str">
        <f t="shared" si="6"/>
        <v>High</v>
      </c>
      <c r="L9" s="76"/>
      <c r="M9" s="76"/>
      <c r="N9" s="86"/>
    </row>
    <row r="10" spans="1:14" ht="15" x14ac:dyDescent="0.25">
      <c r="A10" s="37" t="s">
        <v>342</v>
      </c>
      <c r="B10" s="48">
        <v>2.1</v>
      </c>
      <c r="C10" s="49">
        <v>1</v>
      </c>
      <c r="D10" s="23" t="s">
        <v>16</v>
      </c>
      <c r="E10" s="4">
        <f t="shared" si="3"/>
        <v>0</v>
      </c>
      <c r="F10" s="4">
        <f t="shared" si="4"/>
        <v>0.9998580814137531</v>
      </c>
      <c r="G10" s="24" t="s">
        <v>16</v>
      </c>
      <c r="H10" s="1">
        <f t="shared" si="5"/>
        <v>0.47619047619047616</v>
      </c>
      <c r="I10" s="10" t="str">
        <f t="shared" si="6"/>
        <v>Moderate</v>
      </c>
      <c r="L10" s="76"/>
      <c r="M10" s="87"/>
      <c r="N10" s="86"/>
    </row>
    <row r="11" spans="1:14" ht="15" x14ac:dyDescent="0.25">
      <c r="A11" s="37" t="s">
        <v>343</v>
      </c>
      <c r="B11" s="48">
        <v>3.8</v>
      </c>
      <c r="C11" s="49">
        <v>2.2999999999999998</v>
      </c>
      <c r="D11" s="23" t="s">
        <v>16</v>
      </c>
      <c r="E11" s="4">
        <f t="shared" si="3"/>
        <v>0</v>
      </c>
      <c r="F11" s="4">
        <f t="shared" si="4"/>
        <v>5.2895353051280249</v>
      </c>
      <c r="G11" s="24" t="s">
        <v>16</v>
      </c>
      <c r="H11" s="1">
        <f t="shared" si="5"/>
        <v>0.60526315789473684</v>
      </c>
      <c r="I11" s="10" t="str">
        <f t="shared" si="6"/>
        <v>Moderate</v>
      </c>
      <c r="L11" s="76"/>
      <c r="M11" s="87"/>
      <c r="N11" s="86"/>
    </row>
    <row r="12" spans="1:14" ht="15" x14ac:dyDescent="0.25">
      <c r="A12" s="14" t="s">
        <v>452</v>
      </c>
      <c r="B12" s="15" t="s">
        <v>515</v>
      </c>
      <c r="C12" s="15" t="s">
        <v>515</v>
      </c>
      <c r="D12" s="16"/>
      <c r="E12" s="17"/>
      <c r="F12" s="17"/>
      <c r="G12" s="17"/>
      <c r="H12" s="14"/>
      <c r="I12" s="14"/>
      <c r="L12" s="79"/>
      <c r="M12" s="79"/>
      <c r="N12" s="86"/>
    </row>
    <row r="13" spans="1:14" ht="15" x14ac:dyDescent="0.25">
      <c r="A13" s="37" t="s">
        <v>341</v>
      </c>
      <c r="B13" s="46">
        <v>46185</v>
      </c>
      <c r="C13" s="47">
        <v>262</v>
      </c>
      <c r="D13" s="2">
        <f t="shared" ref="D13" si="8">IF(B13&lt;&gt;0,B13/$B$7,0)</f>
        <v>1</v>
      </c>
      <c r="E13" s="4">
        <f t="shared" ref="E13" si="9">IF(B13&lt;&gt;0,ROUND(((SQRT(POWER(C13,2)-(POWER((B13/$B$7),2)*POWER($C$7,2))))/$B$7),3),0)</f>
        <v>0</v>
      </c>
      <c r="F13" s="4">
        <f t="shared" ref="F13" si="10">IF(B13=0,0,POWER(C13,2)-(POWER((B13/$B$7),2)*POWER(C$7,2)))</f>
        <v>0</v>
      </c>
      <c r="G13" s="24" t="s">
        <v>16</v>
      </c>
      <c r="H13" s="1">
        <f t="shared" ref="H13" si="11">IF(B13&lt;&gt;0,C13/B13,0)</f>
        <v>5.6728375013532532E-3</v>
      </c>
      <c r="I13" s="10" t="str">
        <f t="shared" ref="I13" si="12">IF(AND(H13&gt;0,H13&lt;=0.2),"High",IF(H13&gt;=0.667,"Low",IF(AND(H13&gt;0.2,H13&lt;0.667),"Moderate","NC")))</f>
        <v>High</v>
      </c>
      <c r="L13" s="76"/>
      <c r="M13" s="76"/>
      <c r="N13" s="86"/>
    </row>
    <row r="14" spans="1:14" ht="15" x14ac:dyDescent="0.25">
      <c r="A14" s="37" t="s">
        <v>362</v>
      </c>
      <c r="B14" s="46">
        <v>23335</v>
      </c>
      <c r="C14" s="47">
        <v>576</v>
      </c>
      <c r="D14" s="2">
        <f t="shared" ref="D14" si="13">IF(B14&lt;&gt;0,B14/$B$7,0)</f>
        <v>0.50525062249648156</v>
      </c>
      <c r="E14" s="4">
        <f t="shared" ref="E14" si="14">IF(B14&lt;&gt;0,ROUND(((SQRT(POWER(C14,2)-(POWER((B14/$B$7),2)*POWER($C$7,2))))/$B$7),3),0)</f>
        <v>1.2E-2</v>
      </c>
      <c r="F14" s="4">
        <f t="shared" ref="F14" si="15">IF(B14=0,0,POWER(C14,2)-(POWER((B14/$B$7),2)*POWER(C$7,2)))</f>
        <v>314252.68382040312</v>
      </c>
      <c r="G14" s="24" t="str">
        <f>IF(F14&lt;0,"W",IF(B14=0,"± 0.6%",IF((E14*100)&lt;0.01,"± 0.1%","± "&amp; TEXT((E14*100),"#,##0.0")&amp;"%")))</f>
        <v>± 1.2%</v>
      </c>
      <c r="H14" s="1">
        <f t="shared" ref="H14" si="16">IF(B14&lt;&gt;0,C14/B14,0)</f>
        <v>2.4683951146346691E-2</v>
      </c>
      <c r="I14" s="10" t="str">
        <f t="shared" ref="I14" si="17">IF(AND(H14&gt;0,H14&lt;=0.2),"High",IF(H14&gt;=0.667,"Low",IF(AND(H14&gt;0.2,H14&lt;0.667),"Moderate","NC")))</f>
        <v>High</v>
      </c>
      <c r="L14" s="76"/>
      <c r="M14" s="76"/>
      <c r="N14" s="86"/>
    </row>
    <row r="15" spans="1:14" ht="15" x14ac:dyDescent="0.25">
      <c r="A15" s="37" t="s">
        <v>363</v>
      </c>
      <c r="B15" s="46">
        <v>2463</v>
      </c>
      <c r="C15" s="47">
        <v>325</v>
      </c>
      <c r="D15" s="2">
        <f t="shared" ref="D15:D23" si="18">IF(B15&lt;&gt;0,B15/$B$7,0)</f>
        <v>5.3329002923026954E-2</v>
      </c>
      <c r="E15" s="4">
        <f t="shared" ref="E15:E23" si="19">IF(B15&lt;&gt;0,ROUND(((SQRT(POWER(C15,2)-(POWER((B15/$B$7),2)*POWER($C$7,2))))/$B$7),3),0)</f>
        <v>7.0000000000000001E-3</v>
      </c>
      <c r="F15" s="4">
        <f t="shared" ref="F15:F23" si="20">IF(B15=0,0,POWER(C15,2)-(POWER((B15/$B$7),2)*POWER(C$7,2)))</f>
        <v>105429.77766164806</v>
      </c>
      <c r="G15" s="24" t="str">
        <f t="shared" ref="G15:G23" si="21">IF(F15&lt;0,"W",IF(B15=0,"± 0.6%",IF((E15*100)&lt;0.01,"± 0.1%","± "&amp; TEXT((E15*100),"#,##0.0")&amp;"%")))</f>
        <v>± 0.7%</v>
      </c>
      <c r="H15" s="1">
        <f t="shared" ref="H15:H23" si="22">IF(B15&lt;&gt;0,C15/B15,0)</f>
        <v>0.13195290296386519</v>
      </c>
      <c r="I15" s="10" t="str">
        <f t="shared" ref="I15:I23" si="23">IF(AND(H15&gt;0,H15&lt;=0.2),"High",IF(H15&gt;=0.667,"Low",IF(AND(H15&gt;0.2,H15&lt;0.667),"Moderate","NC")))</f>
        <v>High</v>
      </c>
      <c r="L15" s="76"/>
      <c r="M15" s="76"/>
      <c r="N15" s="86"/>
    </row>
    <row r="16" spans="1:14" ht="15" x14ac:dyDescent="0.25">
      <c r="A16" s="37" t="s">
        <v>364</v>
      </c>
      <c r="B16" s="46">
        <v>833</v>
      </c>
      <c r="C16" s="47">
        <v>236</v>
      </c>
      <c r="D16" s="2">
        <f t="shared" si="18"/>
        <v>1.8036158926058244E-2</v>
      </c>
      <c r="E16" s="4">
        <f t="shared" si="19"/>
        <v>5.0000000000000001E-3</v>
      </c>
      <c r="F16" s="4">
        <f t="shared" si="20"/>
        <v>55673.669898890636</v>
      </c>
      <c r="G16" s="24" t="str">
        <f t="shared" si="21"/>
        <v>± 0.5%</v>
      </c>
      <c r="H16" s="1">
        <f t="shared" si="22"/>
        <v>0.28331332533013204</v>
      </c>
      <c r="I16" s="10" t="str">
        <f t="shared" si="23"/>
        <v>Moderate</v>
      </c>
      <c r="L16" s="76"/>
      <c r="M16" s="76"/>
      <c r="N16" s="86"/>
    </row>
    <row r="17" spans="1:14" ht="15" x14ac:dyDescent="0.25">
      <c r="A17" s="37" t="s">
        <v>365</v>
      </c>
      <c r="B17" s="46">
        <v>1503</v>
      </c>
      <c r="C17" s="47">
        <v>307</v>
      </c>
      <c r="D17" s="2">
        <f t="shared" si="18"/>
        <v>3.2543033452419615E-2</v>
      </c>
      <c r="E17" s="4">
        <f t="shared" si="19"/>
        <v>7.0000000000000001E-3</v>
      </c>
      <c r="F17" s="4">
        <f t="shared" si="20"/>
        <v>94176.302638639667</v>
      </c>
      <c r="G17" s="24" t="str">
        <f t="shared" si="21"/>
        <v>± 0.7%</v>
      </c>
      <c r="H17" s="1">
        <f t="shared" si="22"/>
        <v>0.20425815036593481</v>
      </c>
      <c r="I17" s="10" t="str">
        <f t="shared" si="23"/>
        <v>Moderate</v>
      </c>
      <c r="L17" s="76"/>
      <c r="M17" s="76"/>
      <c r="N17" s="86"/>
    </row>
    <row r="18" spans="1:14" ht="15" x14ac:dyDescent="0.25">
      <c r="A18" s="37" t="s">
        <v>366</v>
      </c>
      <c r="B18" s="46">
        <v>2190</v>
      </c>
      <c r="C18" s="47">
        <v>356</v>
      </c>
      <c r="D18" s="2">
        <f t="shared" si="18"/>
        <v>4.7417992854822996E-2</v>
      </c>
      <c r="E18" s="4">
        <f t="shared" si="19"/>
        <v>8.0000000000000002E-3</v>
      </c>
      <c r="F18" s="4">
        <f t="shared" si="20"/>
        <v>126581.65629671229</v>
      </c>
      <c r="G18" s="24" t="str">
        <f t="shared" si="21"/>
        <v>± 0.8%</v>
      </c>
      <c r="H18" s="1">
        <f t="shared" si="22"/>
        <v>0.16255707762557078</v>
      </c>
      <c r="I18" s="10" t="str">
        <f t="shared" si="23"/>
        <v>High</v>
      </c>
      <c r="L18" s="76"/>
      <c r="M18" s="76"/>
      <c r="N18" s="86"/>
    </row>
    <row r="19" spans="1:14" ht="15" x14ac:dyDescent="0.25">
      <c r="A19" s="37" t="s">
        <v>367</v>
      </c>
      <c r="B19" s="46">
        <v>3534</v>
      </c>
      <c r="C19" s="47">
        <v>440</v>
      </c>
      <c r="D19" s="2">
        <f t="shared" si="18"/>
        <v>7.6518350113673264E-2</v>
      </c>
      <c r="E19" s="4">
        <f t="shared" si="19"/>
        <v>0.01</v>
      </c>
      <c r="F19" s="4">
        <f t="shared" si="20"/>
        <v>193198.08540522968</v>
      </c>
      <c r="G19" s="24" t="str">
        <f t="shared" si="21"/>
        <v>± 1.0%</v>
      </c>
      <c r="H19" s="1">
        <f t="shared" si="22"/>
        <v>0.12450481041312959</v>
      </c>
      <c r="I19" s="10" t="str">
        <f t="shared" si="23"/>
        <v>High</v>
      </c>
      <c r="L19" s="76"/>
      <c r="M19" s="76"/>
      <c r="N19" s="86"/>
    </row>
    <row r="20" spans="1:14" ht="15" x14ac:dyDescent="0.25">
      <c r="A20" s="37" t="s">
        <v>368</v>
      </c>
      <c r="B20" s="46">
        <v>5177</v>
      </c>
      <c r="C20" s="47">
        <v>501</v>
      </c>
      <c r="D20" s="2">
        <f t="shared" si="18"/>
        <v>0.11209267078055646</v>
      </c>
      <c r="E20" s="4">
        <f t="shared" si="19"/>
        <v>1.0999999999999999E-2</v>
      </c>
      <c r="F20" s="4">
        <f t="shared" si="20"/>
        <v>250138.50414484844</v>
      </c>
      <c r="G20" s="24" t="str">
        <f t="shared" si="21"/>
        <v>± 1.1%</v>
      </c>
      <c r="H20" s="1">
        <f t="shared" si="22"/>
        <v>9.6774193548387094E-2</v>
      </c>
      <c r="I20" s="10" t="str">
        <f t="shared" si="23"/>
        <v>High</v>
      </c>
      <c r="L20" s="76"/>
      <c r="M20" s="76"/>
      <c r="N20" s="86"/>
    </row>
    <row r="21" spans="1:14" ht="15" x14ac:dyDescent="0.25">
      <c r="A21" s="37" t="s">
        <v>369</v>
      </c>
      <c r="B21" s="46">
        <v>6921</v>
      </c>
      <c r="C21" s="47">
        <v>503</v>
      </c>
      <c r="D21" s="2">
        <f t="shared" si="18"/>
        <v>0.14985384865215978</v>
      </c>
      <c r="E21" s="4">
        <f t="shared" si="19"/>
        <v>1.0999999999999999E-2</v>
      </c>
      <c r="F21" s="4">
        <f t="shared" si="20"/>
        <v>251467.51825768565</v>
      </c>
      <c r="G21" s="24" t="str">
        <f t="shared" si="21"/>
        <v>± 1.1%</v>
      </c>
      <c r="H21" s="1">
        <f t="shared" si="22"/>
        <v>7.2677358763184513E-2</v>
      </c>
      <c r="I21" s="10" t="str">
        <f t="shared" si="23"/>
        <v>High</v>
      </c>
      <c r="L21" s="76"/>
      <c r="M21" s="76"/>
      <c r="N21" s="86"/>
    </row>
    <row r="22" spans="1:14" ht="15" x14ac:dyDescent="0.25">
      <c r="A22" s="37" t="s">
        <v>370</v>
      </c>
      <c r="B22" s="46">
        <v>223</v>
      </c>
      <c r="C22" s="47">
        <v>123</v>
      </c>
      <c r="D22" s="2">
        <f t="shared" si="18"/>
        <v>4.8284074916098299E-3</v>
      </c>
      <c r="E22" s="4">
        <f t="shared" si="19"/>
        <v>3.0000000000000001E-3</v>
      </c>
      <c r="F22" s="4">
        <f t="shared" si="20"/>
        <v>15127.399666808284</v>
      </c>
      <c r="G22" s="24" t="str">
        <f t="shared" si="21"/>
        <v>± 0.3%</v>
      </c>
      <c r="H22" s="1">
        <f t="shared" si="22"/>
        <v>0.55156950672645744</v>
      </c>
      <c r="I22" s="10" t="str">
        <f t="shared" si="23"/>
        <v>Moderate</v>
      </c>
      <c r="L22" s="76"/>
      <c r="M22" s="76"/>
      <c r="N22" s="86"/>
    </row>
    <row r="23" spans="1:14" ht="15" x14ac:dyDescent="0.25">
      <c r="A23" s="37" t="s">
        <v>371</v>
      </c>
      <c r="B23" s="46">
        <v>6</v>
      </c>
      <c r="C23" s="47">
        <v>64</v>
      </c>
      <c r="D23" s="2">
        <f t="shared" si="18"/>
        <v>1.2991230919129587E-4</v>
      </c>
      <c r="E23" s="4">
        <f t="shared" si="19"/>
        <v>1E-3</v>
      </c>
      <c r="F23" s="4">
        <f t="shared" si="20"/>
        <v>4095.9988414809286</v>
      </c>
      <c r="G23" s="24" t="str">
        <f t="shared" si="21"/>
        <v>± 0.1%</v>
      </c>
      <c r="H23" s="1">
        <f t="shared" si="22"/>
        <v>10.666666666666666</v>
      </c>
      <c r="I23" s="10" t="str">
        <f t="shared" si="23"/>
        <v>Low</v>
      </c>
      <c r="L23" s="76"/>
      <c r="M23" s="76"/>
      <c r="N23" s="86"/>
    </row>
    <row r="24" spans="1:14" ht="15" x14ac:dyDescent="0.25">
      <c r="A24" s="14" t="s">
        <v>453</v>
      </c>
      <c r="B24" s="15" t="s">
        <v>515</v>
      </c>
      <c r="C24" s="15" t="s">
        <v>515</v>
      </c>
      <c r="D24" s="20"/>
      <c r="E24" s="21"/>
      <c r="F24" s="21"/>
      <c r="G24" s="25"/>
      <c r="H24" s="18"/>
      <c r="I24" s="22"/>
      <c r="L24" s="79"/>
      <c r="M24" s="79"/>
      <c r="N24" s="86"/>
    </row>
    <row r="25" spans="1:14" ht="15" x14ac:dyDescent="0.25">
      <c r="A25" s="37" t="s">
        <v>341</v>
      </c>
      <c r="B25" s="46">
        <v>46185</v>
      </c>
      <c r="C25" s="47">
        <v>262</v>
      </c>
      <c r="D25" s="2">
        <f t="shared" ref="D25:D54" si="24">IF(B25&lt;&gt;0,B25/$B$7,0)</f>
        <v>1</v>
      </c>
      <c r="E25" s="4">
        <f t="shared" ref="E25:E60" si="25">IF(B25&lt;&gt;0,ROUND(((SQRT(POWER(C25,2)-(POWER((B25/$B$7),2)*POWER($C$7,2))))/$B$7),3),0)</f>
        <v>0</v>
      </c>
      <c r="F25" s="4">
        <f t="shared" ref="F25:F60" si="26">IF(B25=0,0,POWER(C25,2)-(POWER((B25/$B$7),2)*POWER(C$7,2)))</f>
        <v>0</v>
      </c>
      <c r="G25" s="24" t="s">
        <v>16</v>
      </c>
      <c r="H25" s="1">
        <f t="shared" ref="H25:H87" si="27">IF(B25&lt;&gt;0,C25/B25,0)</f>
        <v>5.6728375013532532E-3</v>
      </c>
      <c r="I25" s="10" t="str">
        <f t="shared" ref="I25:I87" si="28">IF(AND(H25&gt;0,H25&lt;=0.2),"High",IF(H25&gt;=0.667,"Low",IF(AND(H25&gt;0.2,H25&lt;0.667),"Moderate","NC")))</f>
        <v>High</v>
      </c>
      <c r="L25" s="76"/>
      <c r="M25" s="76"/>
      <c r="N25" s="86"/>
    </row>
    <row r="26" spans="1:14" ht="15" x14ac:dyDescent="0.25">
      <c r="A26" s="37" t="s">
        <v>521</v>
      </c>
      <c r="B26" s="46">
        <v>502</v>
      </c>
      <c r="C26" s="47">
        <v>179</v>
      </c>
      <c r="D26" s="2">
        <f t="shared" si="24"/>
        <v>1.0869329869005089E-2</v>
      </c>
      <c r="E26" s="4">
        <f t="shared" si="25"/>
        <v>4.0000000000000001E-3</v>
      </c>
      <c r="F26" s="4">
        <f t="shared" si="26"/>
        <v>32032.890237775835</v>
      </c>
      <c r="G26" s="24" t="str">
        <f t="shared" ref="G26:G68" si="29">IF(F26&lt;0,"W",IF(B26=0,"± 0.6%",IF((E26*100)&lt;0.01,"± 0.1%","± "&amp; TEXT((E26*100),"#,##0.0")&amp;"%")))</f>
        <v>± 0.4%</v>
      </c>
      <c r="H26" s="1">
        <f t="shared" si="27"/>
        <v>0.35657370517928288</v>
      </c>
      <c r="I26" s="10" t="str">
        <f t="shared" si="28"/>
        <v>Moderate</v>
      </c>
      <c r="L26" s="76"/>
      <c r="M26" s="76"/>
      <c r="N26" s="86"/>
    </row>
    <row r="27" spans="1:14" ht="15" x14ac:dyDescent="0.25">
      <c r="A27" s="37" t="s">
        <v>522</v>
      </c>
      <c r="B27" s="46">
        <v>5645</v>
      </c>
      <c r="C27" s="47">
        <v>501</v>
      </c>
      <c r="D27" s="2">
        <f t="shared" si="24"/>
        <v>0.12222583089747753</v>
      </c>
      <c r="E27" s="4">
        <f t="shared" si="25"/>
        <v>1.0999999999999999E-2</v>
      </c>
      <c r="F27" s="4">
        <f t="shared" si="26"/>
        <v>249975.51673076898</v>
      </c>
      <c r="G27" s="24" t="str">
        <f t="shared" si="29"/>
        <v>± 1.1%</v>
      </c>
      <c r="H27" s="1">
        <f t="shared" si="27"/>
        <v>8.8751107174490695E-2</v>
      </c>
      <c r="I27" s="10" t="str">
        <f t="shared" si="28"/>
        <v>High</v>
      </c>
      <c r="L27" s="76"/>
      <c r="M27" s="76"/>
      <c r="N27" s="86"/>
    </row>
    <row r="28" spans="1:14" ht="15" x14ac:dyDescent="0.25">
      <c r="A28" s="37" t="s">
        <v>372</v>
      </c>
      <c r="B28" s="46">
        <v>4745</v>
      </c>
      <c r="C28" s="47">
        <v>492</v>
      </c>
      <c r="D28" s="2">
        <f t="shared" si="24"/>
        <v>0.10273898451878316</v>
      </c>
      <c r="E28" s="4">
        <f t="shared" si="25"/>
        <v>1.0999999999999999E-2</v>
      </c>
      <c r="F28" s="4">
        <f t="shared" si="26"/>
        <v>241339.44205956603</v>
      </c>
      <c r="G28" s="24" t="str">
        <f t="shared" si="29"/>
        <v>± 1.1%</v>
      </c>
      <c r="H28" s="1">
        <f t="shared" si="27"/>
        <v>0.10368809272918862</v>
      </c>
      <c r="I28" s="10" t="str">
        <f t="shared" si="28"/>
        <v>High</v>
      </c>
      <c r="L28" s="76"/>
      <c r="M28" s="76"/>
      <c r="N28" s="86"/>
    </row>
    <row r="29" spans="1:14" ht="15" x14ac:dyDescent="0.25">
      <c r="A29" s="37" t="s">
        <v>373</v>
      </c>
      <c r="B29" s="46">
        <v>5509</v>
      </c>
      <c r="C29" s="47">
        <v>489</v>
      </c>
      <c r="D29" s="2">
        <f t="shared" si="24"/>
        <v>0.1192811518891415</v>
      </c>
      <c r="E29" s="4">
        <f t="shared" si="25"/>
        <v>1.0999999999999999E-2</v>
      </c>
      <c r="F29" s="4">
        <f t="shared" si="26"/>
        <v>238144.33363505374</v>
      </c>
      <c r="G29" s="24" t="str">
        <f t="shared" si="29"/>
        <v>± 1.1%</v>
      </c>
      <c r="H29" s="1">
        <f t="shared" si="27"/>
        <v>8.8763840987475043E-2</v>
      </c>
      <c r="I29" s="10" t="str">
        <f t="shared" si="28"/>
        <v>High</v>
      </c>
      <c r="L29" s="76"/>
      <c r="M29" s="76"/>
      <c r="N29" s="86"/>
    </row>
    <row r="30" spans="1:14" ht="15" x14ac:dyDescent="0.25">
      <c r="A30" s="37" t="s">
        <v>374</v>
      </c>
      <c r="B30" s="46">
        <v>6616</v>
      </c>
      <c r="C30" s="47">
        <v>547</v>
      </c>
      <c r="D30" s="2">
        <f t="shared" si="24"/>
        <v>0.14324997293493558</v>
      </c>
      <c r="E30" s="4">
        <f t="shared" si="25"/>
        <v>1.2E-2</v>
      </c>
      <c r="F30" s="4">
        <f t="shared" si="26"/>
        <v>297800.38704002521</v>
      </c>
      <c r="G30" s="24" t="str">
        <f t="shared" si="29"/>
        <v>± 1.2%</v>
      </c>
      <c r="H30" s="1">
        <f t="shared" si="27"/>
        <v>8.267835550181378E-2</v>
      </c>
      <c r="I30" s="10" t="str">
        <f t="shared" si="28"/>
        <v>High</v>
      </c>
      <c r="L30" s="76"/>
      <c r="M30" s="76"/>
      <c r="N30" s="86"/>
    </row>
    <row r="31" spans="1:14" ht="15" x14ac:dyDescent="0.25">
      <c r="A31" s="37" t="s">
        <v>375</v>
      </c>
      <c r="B31" s="46">
        <v>4796</v>
      </c>
      <c r="C31" s="47">
        <v>457</v>
      </c>
      <c r="D31" s="2">
        <f t="shared" si="24"/>
        <v>0.10384323914690917</v>
      </c>
      <c r="E31" s="4">
        <f t="shared" si="25"/>
        <v>0.01</v>
      </c>
      <c r="F31" s="4">
        <f t="shared" si="26"/>
        <v>208108.78303308066</v>
      </c>
      <c r="G31" s="24" t="str">
        <f t="shared" si="29"/>
        <v>± 1.0%</v>
      </c>
      <c r="H31" s="1">
        <f t="shared" si="27"/>
        <v>9.5287739783152622E-2</v>
      </c>
      <c r="I31" s="10" t="str">
        <f t="shared" si="28"/>
        <v>High</v>
      </c>
      <c r="L31" s="76"/>
      <c r="M31" s="76"/>
      <c r="N31" s="86"/>
    </row>
    <row r="32" spans="1:14" ht="15" x14ac:dyDescent="0.25">
      <c r="A32" s="37" t="s">
        <v>376</v>
      </c>
      <c r="B32" s="46">
        <v>7305</v>
      </c>
      <c r="C32" s="47">
        <v>481</v>
      </c>
      <c r="D32" s="2">
        <f t="shared" si="24"/>
        <v>0.15816823644040273</v>
      </c>
      <c r="E32" s="4">
        <f t="shared" si="25"/>
        <v>0.01</v>
      </c>
      <c r="F32" s="4">
        <f t="shared" si="26"/>
        <v>229643.71993971462</v>
      </c>
      <c r="G32" s="24" t="str">
        <f t="shared" si="29"/>
        <v>± 1.0%</v>
      </c>
      <c r="H32" s="1">
        <f t="shared" si="27"/>
        <v>6.5845311430527034E-2</v>
      </c>
      <c r="I32" s="10" t="str">
        <f t="shared" si="28"/>
        <v>High</v>
      </c>
      <c r="L32" s="76"/>
      <c r="M32" s="76"/>
      <c r="N32" s="86"/>
    </row>
    <row r="33" spans="1:14" ht="15" x14ac:dyDescent="0.25">
      <c r="A33" s="37" t="s">
        <v>377</v>
      </c>
      <c r="B33" s="46">
        <v>5857</v>
      </c>
      <c r="C33" s="47">
        <v>462</v>
      </c>
      <c r="D33" s="2">
        <f t="shared" si="24"/>
        <v>0.12681606582223665</v>
      </c>
      <c r="E33" s="4">
        <f t="shared" si="25"/>
        <v>0.01</v>
      </c>
      <c r="F33" s="4">
        <f t="shared" si="26"/>
        <v>212340.04559998657</v>
      </c>
      <c r="G33" s="24" t="str">
        <f t="shared" si="29"/>
        <v>± 1.0%</v>
      </c>
      <c r="H33" s="1">
        <f t="shared" si="27"/>
        <v>7.8879972682260546E-2</v>
      </c>
      <c r="I33" s="10" t="str">
        <f t="shared" si="28"/>
        <v>High</v>
      </c>
      <c r="L33" s="76"/>
      <c r="M33" s="76"/>
      <c r="N33" s="86"/>
    </row>
    <row r="34" spans="1:14" ht="15" x14ac:dyDescent="0.25">
      <c r="A34" s="37" t="s">
        <v>378</v>
      </c>
      <c r="B34" s="46">
        <v>5210</v>
      </c>
      <c r="C34" s="47">
        <v>429</v>
      </c>
      <c r="D34" s="2">
        <f t="shared" si="24"/>
        <v>0.11280718848110859</v>
      </c>
      <c r="E34" s="4">
        <f t="shared" si="25"/>
        <v>8.9999999999999993E-3</v>
      </c>
      <c r="F34" s="4">
        <f t="shared" si="26"/>
        <v>183167.47340205335</v>
      </c>
      <c r="G34" s="24" t="str">
        <f t="shared" si="29"/>
        <v>± 0.9%</v>
      </c>
      <c r="H34" s="1">
        <f t="shared" si="27"/>
        <v>8.2341650671785033E-2</v>
      </c>
      <c r="I34" s="10" t="str">
        <f t="shared" si="28"/>
        <v>High</v>
      </c>
      <c r="L34" s="76"/>
      <c r="M34" s="76"/>
      <c r="N34" s="86"/>
    </row>
    <row r="35" spans="1:14" ht="15" x14ac:dyDescent="0.25">
      <c r="A35" s="14" t="s">
        <v>454</v>
      </c>
      <c r="B35" s="15" t="s">
        <v>515</v>
      </c>
      <c r="C35" s="15" t="s">
        <v>515</v>
      </c>
      <c r="D35" s="20"/>
      <c r="E35" s="21"/>
      <c r="F35" s="21"/>
      <c r="G35" s="25"/>
      <c r="H35" s="18"/>
      <c r="I35" s="22"/>
      <c r="L35" s="79"/>
      <c r="M35" s="79"/>
      <c r="N35" s="86"/>
    </row>
    <row r="36" spans="1:14" ht="15" x14ac:dyDescent="0.25">
      <c r="A36" s="37" t="s">
        <v>341</v>
      </c>
      <c r="B36" s="46">
        <v>46185</v>
      </c>
      <c r="C36" s="47">
        <v>262</v>
      </c>
      <c r="D36" s="2">
        <f t="shared" si="24"/>
        <v>1</v>
      </c>
      <c r="E36" s="4">
        <f t="shared" si="25"/>
        <v>0</v>
      </c>
      <c r="F36" s="4">
        <f t="shared" si="26"/>
        <v>0</v>
      </c>
      <c r="G36" s="24" t="s">
        <v>16</v>
      </c>
      <c r="H36" s="1">
        <f t="shared" si="27"/>
        <v>5.6728375013532532E-3</v>
      </c>
      <c r="I36" s="10" t="str">
        <f t="shared" si="28"/>
        <v>High</v>
      </c>
      <c r="L36" s="76"/>
      <c r="M36" s="76"/>
      <c r="N36" s="86"/>
    </row>
    <row r="37" spans="1:14" ht="15" x14ac:dyDescent="0.25">
      <c r="A37" s="37" t="s">
        <v>379</v>
      </c>
      <c r="B37" s="46">
        <v>1730</v>
      </c>
      <c r="C37" s="47">
        <v>331</v>
      </c>
      <c r="D37" s="2">
        <f t="shared" si="24"/>
        <v>3.7458049150156977E-2</v>
      </c>
      <c r="E37" s="4">
        <f t="shared" si="25"/>
        <v>7.0000000000000001E-3</v>
      </c>
      <c r="F37" s="4">
        <f t="shared" si="26"/>
        <v>109464.68522975547</v>
      </c>
      <c r="G37" s="24" t="str">
        <f t="shared" si="29"/>
        <v>± 0.7%</v>
      </c>
      <c r="H37" s="1">
        <f t="shared" si="27"/>
        <v>0.19132947976878611</v>
      </c>
      <c r="I37" s="10" t="str">
        <f t="shared" si="28"/>
        <v>High</v>
      </c>
      <c r="L37" s="76"/>
      <c r="M37" s="76"/>
      <c r="N37" s="86"/>
    </row>
    <row r="38" spans="1:14" ht="15" x14ac:dyDescent="0.25">
      <c r="A38" s="37" t="s">
        <v>380</v>
      </c>
      <c r="B38" s="46">
        <v>4203</v>
      </c>
      <c r="C38" s="47">
        <v>496</v>
      </c>
      <c r="D38" s="2">
        <f t="shared" si="24"/>
        <v>9.1003572588502765E-2</v>
      </c>
      <c r="E38" s="4">
        <f t="shared" si="25"/>
        <v>1.0999999999999999E-2</v>
      </c>
      <c r="F38" s="4">
        <f t="shared" si="26"/>
        <v>245447.5144020326</v>
      </c>
      <c r="G38" s="24" t="str">
        <f t="shared" si="29"/>
        <v>± 1.1%</v>
      </c>
      <c r="H38" s="1">
        <f t="shared" si="27"/>
        <v>0.11801094456340709</v>
      </c>
      <c r="I38" s="10" t="str">
        <f t="shared" si="28"/>
        <v>High</v>
      </c>
      <c r="L38" s="76"/>
      <c r="M38" s="76"/>
      <c r="N38" s="86"/>
    </row>
    <row r="39" spans="1:14" ht="15" x14ac:dyDescent="0.25">
      <c r="A39" s="37" t="s">
        <v>381</v>
      </c>
      <c r="B39" s="46">
        <v>7720</v>
      </c>
      <c r="C39" s="47">
        <v>548</v>
      </c>
      <c r="D39" s="2">
        <f t="shared" si="24"/>
        <v>0.16715383782613402</v>
      </c>
      <c r="E39" s="4">
        <f t="shared" si="25"/>
        <v>1.2E-2</v>
      </c>
      <c r="F39" s="4">
        <f t="shared" si="26"/>
        <v>298386.0588048576</v>
      </c>
      <c r="G39" s="24" t="str">
        <f t="shared" si="29"/>
        <v>± 1.2%</v>
      </c>
      <c r="H39" s="1">
        <f t="shared" si="27"/>
        <v>7.0984455958549228E-2</v>
      </c>
      <c r="I39" s="10" t="str">
        <f t="shared" si="28"/>
        <v>High</v>
      </c>
      <c r="L39" s="76"/>
      <c r="M39" s="76"/>
      <c r="N39" s="86"/>
    </row>
    <row r="40" spans="1:14" ht="15" x14ac:dyDescent="0.25">
      <c r="A40" s="37" t="s">
        <v>382</v>
      </c>
      <c r="B40" s="46">
        <v>8195</v>
      </c>
      <c r="C40" s="47">
        <v>609</v>
      </c>
      <c r="D40" s="2">
        <f t="shared" si="24"/>
        <v>0.17743856230377827</v>
      </c>
      <c r="E40" s="4">
        <f t="shared" si="25"/>
        <v>1.2999999999999999E-2</v>
      </c>
      <c r="F40" s="4">
        <f t="shared" si="26"/>
        <v>368719.7818677699</v>
      </c>
      <c r="G40" s="24" t="str">
        <f t="shared" si="29"/>
        <v>± 1.3%</v>
      </c>
      <c r="H40" s="1">
        <f t="shared" si="27"/>
        <v>7.4313605857230014E-2</v>
      </c>
      <c r="I40" s="10" t="str">
        <f t="shared" si="28"/>
        <v>High</v>
      </c>
      <c r="L40" s="76"/>
      <c r="M40" s="76"/>
      <c r="N40" s="86"/>
    </row>
    <row r="41" spans="1:14" ht="15" x14ac:dyDescent="0.25">
      <c r="A41" s="37" t="s">
        <v>383</v>
      </c>
      <c r="B41" s="46">
        <v>6917</v>
      </c>
      <c r="C41" s="47">
        <v>543</v>
      </c>
      <c r="D41" s="2">
        <f t="shared" si="24"/>
        <v>0.14976724044603226</v>
      </c>
      <c r="E41" s="4">
        <f t="shared" si="25"/>
        <v>1.2E-2</v>
      </c>
      <c r="F41" s="4">
        <f t="shared" si="26"/>
        <v>293309.2995451201</v>
      </c>
      <c r="G41" s="24" t="str">
        <f t="shared" si="29"/>
        <v>± 1.2%</v>
      </c>
      <c r="H41" s="1">
        <f t="shared" si="27"/>
        <v>7.8502240855862368E-2</v>
      </c>
      <c r="I41" s="10" t="str">
        <f t="shared" si="28"/>
        <v>High</v>
      </c>
      <c r="L41" s="76"/>
      <c r="M41" s="76"/>
      <c r="N41" s="86"/>
    </row>
    <row r="42" spans="1:14" ht="15" x14ac:dyDescent="0.25">
      <c r="A42" s="37" t="s">
        <v>384</v>
      </c>
      <c r="B42" s="46">
        <v>4861</v>
      </c>
      <c r="C42" s="47">
        <v>432</v>
      </c>
      <c r="D42" s="2">
        <f t="shared" si="24"/>
        <v>0.10525062249648154</v>
      </c>
      <c r="E42" s="4">
        <f t="shared" si="25"/>
        <v>8.9999999999999993E-3</v>
      </c>
      <c r="F42" s="4">
        <f t="shared" si="26"/>
        <v>185863.5828049219</v>
      </c>
      <c r="G42" s="24" t="str">
        <f t="shared" si="29"/>
        <v>± 0.9%</v>
      </c>
      <c r="H42" s="1">
        <f t="shared" si="27"/>
        <v>8.8870602756634443E-2</v>
      </c>
      <c r="I42" s="10" t="str">
        <f t="shared" si="28"/>
        <v>High</v>
      </c>
      <c r="L42" s="76"/>
      <c r="M42" s="76"/>
      <c r="N42" s="86"/>
    </row>
    <row r="43" spans="1:14" ht="15" x14ac:dyDescent="0.25">
      <c r="A43" s="37" t="s">
        <v>385</v>
      </c>
      <c r="B43" s="46">
        <v>4667</v>
      </c>
      <c r="C43" s="47">
        <v>424</v>
      </c>
      <c r="D43" s="2">
        <f t="shared" si="24"/>
        <v>0.1010501244992963</v>
      </c>
      <c r="E43" s="4">
        <f t="shared" si="25"/>
        <v>8.9999999999999993E-3</v>
      </c>
      <c r="F43" s="4">
        <f t="shared" si="26"/>
        <v>179075.06735281611</v>
      </c>
      <c r="G43" s="24" t="str">
        <f t="shared" si="29"/>
        <v>± 0.9%</v>
      </c>
      <c r="H43" s="1">
        <f t="shared" si="27"/>
        <v>9.0850653524748234E-2</v>
      </c>
      <c r="I43" s="10" t="str">
        <f t="shared" si="28"/>
        <v>High</v>
      </c>
      <c r="L43" s="76"/>
      <c r="M43" s="76"/>
      <c r="N43" s="86"/>
    </row>
    <row r="44" spans="1:14" ht="15" x14ac:dyDescent="0.25">
      <c r="A44" s="37" t="s">
        <v>386</v>
      </c>
      <c r="B44" s="46">
        <v>3315</v>
      </c>
      <c r="C44" s="47">
        <v>346</v>
      </c>
      <c r="D44" s="2">
        <f t="shared" si="24"/>
        <v>7.1776550828190969E-2</v>
      </c>
      <c r="E44" s="4">
        <f t="shared" si="25"/>
        <v>7.0000000000000001E-3</v>
      </c>
      <c r="F44" s="4">
        <f t="shared" si="26"/>
        <v>119362.35481270993</v>
      </c>
      <c r="G44" s="24" t="str">
        <f t="shared" si="29"/>
        <v>± 0.7%</v>
      </c>
      <c r="H44" s="1">
        <f t="shared" si="27"/>
        <v>0.10437405731523379</v>
      </c>
      <c r="I44" s="10" t="str">
        <f t="shared" si="28"/>
        <v>High</v>
      </c>
      <c r="L44" s="76"/>
      <c r="M44" s="76"/>
      <c r="N44" s="86"/>
    </row>
    <row r="45" spans="1:14" ht="15" x14ac:dyDescent="0.25">
      <c r="A45" s="37" t="s">
        <v>387</v>
      </c>
      <c r="B45" s="46">
        <v>4577</v>
      </c>
      <c r="C45" s="47">
        <v>374</v>
      </c>
      <c r="D45" s="2">
        <f t="shared" si="24"/>
        <v>9.9101439861426874E-2</v>
      </c>
      <c r="E45" s="4">
        <f t="shared" si="25"/>
        <v>8.0000000000000002E-3</v>
      </c>
      <c r="F45" s="4">
        <f t="shared" si="26"/>
        <v>139201.84072855624</v>
      </c>
      <c r="G45" s="24" t="str">
        <f t="shared" si="29"/>
        <v>± 0.8%</v>
      </c>
      <c r="H45" s="1">
        <f t="shared" si="27"/>
        <v>8.1712912388027095E-2</v>
      </c>
      <c r="I45" s="10" t="str">
        <f t="shared" si="28"/>
        <v>High</v>
      </c>
      <c r="L45" s="76"/>
      <c r="M45" s="76"/>
      <c r="N45" s="86"/>
    </row>
    <row r="46" spans="1:14" ht="15" x14ac:dyDescent="0.25">
      <c r="A46" s="37" t="s">
        <v>344</v>
      </c>
      <c r="B46" s="48">
        <v>5.1428571428571432</v>
      </c>
      <c r="C46" s="49">
        <v>0.1</v>
      </c>
      <c r="D46" s="23" t="s">
        <v>16</v>
      </c>
      <c r="E46" s="4">
        <f t="shared" si="25"/>
        <v>0</v>
      </c>
      <c r="F46" s="4">
        <f t="shared" si="26"/>
        <v>9.1488431312138647E-3</v>
      </c>
      <c r="G46" s="24" t="s">
        <v>16</v>
      </c>
      <c r="H46" s="1">
        <f t="shared" si="27"/>
        <v>1.9444444444444445E-2</v>
      </c>
      <c r="I46" s="10" t="str">
        <f t="shared" si="28"/>
        <v>High</v>
      </c>
      <c r="L46" s="87"/>
      <c r="M46" s="88"/>
      <c r="N46" s="86"/>
    </row>
    <row r="47" spans="1:14" ht="15" x14ac:dyDescent="0.25">
      <c r="A47" s="14" t="s">
        <v>455</v>
      </c>
      <c r="B47" s="15" t="s">
        <v>515</v>
      </c>
      <c r="C47" s="15" t="s">
        <v>515</v>
      </c>
      <c r="D47" s="20"/>
      <c r="E47" s="21"/>
      <c r="F47" s="21"/>
      <c r="G47" s="25"/>
      <c r="H47" s="18"/>
      <c r="I47" s="22"/>
      <c r="L47" s="79"/>
      <c r="M47" s="79"/>
      <c r="N47" s="86"/>
    </row>
    <row r="48" spans="1:14" ht="15" x14ac:dyDescent="0.25">
      <c r="A48" s="37" t="s">
        <v>341</v>
      </c>
      <c r="B48" s="46">
        <v>46185</v>
      </c>
      <c r="C48" s="47">
        <v>262</v>
      </c>
      <c r="D48" s="2">
        <f t="shared" si="24"/>
        <v>1</v>
      </c>
      <c r="E48" s="4">
        <f t="shared" si="25"/>
        <v>0</v>
      </c>
      <c r="F48" s="4">
        <f t="shared" si="26"/>
        <v>0</v>
      </c>
      <c r="G48" s="24" t="s">
        <v>16</v>
      </c>
      <c r="H48" s="1">
        <f t="shared" si="27"/>
        <v>5.6728375013532532E-3</v>
      </c>
      <c r="I48" s="10" t="str">
        <f t="shared" si="28"/>
        <v>High</v>
      </c>
      <c r="L48" s="76"/>
      <c r="M48" s="76"/>
      <c r="N48" s="86"/>
    </row>
    <row r="49" spans="1:14" ht="15" x14ac:dyDescent="0.25">
      <c r="A49" s="37" t="s">
        <v>388</v>
      </c>
      <c r="B49" s="46">
        <v>1969</v>
      </c>
      <c r="C49" s="47">
        <v>339</v>
      </c>
      <c r="D49" s="2">
        <f t="shared" si="24"/>
        <v>4.2632889466276927E-2</v>
      </c>
      <c r="E49" s="4">
        <f t="shared" si="25"/>
        <v>7.0000000000000001E-3</v>
      </c>
      <c r="F49" s="4">
        <f t="shared" si="26"/>
        <v>114796.23518728925</v>
      </c>
      <c r="G49" s="24" t="str">
        <f t="shared" si="29"/>
        <v>± 0.7%</v>
      </c>
      <c r="H49" s="1">
        <f t="shared" si="27"/>
        <v>0.17216861350939563</v>
      </c>
      <c r="I49" s="10" t="str">
        <f t="shared" si="28"/>
        <v>High</v>
      </c>
      <c r="L49" s="76"/>
      <c r="M49" s="76"/>
      <c r="N49" s="86"/>
    </row>
    <row r="50" spans="1:14" ht="15" x14ac:dyDescent="0.25">
      <c r="A50" s="37" t="s">
        <v>389</v>
      </c>
      <c r="B50" s="46">
        <v>10944</v>
      </c>
      <c r="C50" s="47">
        <v>633</v>
      </c>
      <c r="D50" s="2">
        <f t="shared" si="24"/>
        <v>0.23696005196492367</v>
      </c>
      <c r="E50" s="4">
        <f t="shared" si="25"/>
        <v>1.4E-2</v>
      </c>
      <c r="F50" s="4">
        <f t="shared" si="26"/>
        <v>396834.63485389878</v>
      </c>
      <c r="G50" s="24" t="str">
        <f t="shared" si="29"/>
        <v>± 1.4%</v>
      </c>
      <c r="H50" s="1">
        <f t="shared" si="27"/>
        <v>5.7839912280701754E-2</v>
      </c>
      <c r="I50" s="10" t="str">
        <f t="shared" si="28"/>
        <v>High</v>
      </c>
      <c r="L50" s="76"/>
      <c r="M50" s="76"/>
      <c r="N50" s="86"/>
    </row>
    <row r="51" spans="1:14" ht="15" x14ac:dyDescent="0.25">
      <c r="A51" s="37" t="s">
        <v>391</v>
      </c>
      <c r="B51" s="46">
        <v>13892</v>
      </c>
      <c r="C51" s="47">
        <v>719</v>
      </c>
      <c r="D51" s="2">
        <f t="shared" si="24"/>
        <v>0.30079029988091371</v>
      </c>
      <c r="E51" s="4">
        <f t="shared" si="25"/>
        <v>1.4999999999999999E-2</v>
      </c>
      <c r="F51" s="4">
        <f t="shared" si="26"/>
        <v>510750.4475197338</v>
      </c>
      <c r="G51" s="24" t="str">
        <f t="shared" si="29"/>
        <v>± 1.5%</v>
      </c>
      <c r="H51" s="1">
        <f t="shared" si="27"/>
        <v>5.1756406564929455E-2</v>
      </c>
      <c r="I51" s="10" t="str">
        <f t="shared" si="28"/>
        <v>High</v>
      </c>
      <c r="L51" s="76"/>
      <c r="M51" s="76"/>
      <c r="N51" s="86"/>
    </row>
    <row r="52" spans="1:14" ht="15" x14ac:dyDescent="0.25">
      <c r="A52" s="37" t="s">
        <v>390</v>
      </c>
      <c r="B52" s="46">
        <v>11632</v>
      </c>
      <c r="C52" s="47">
        <v>583</v>
      </c>
      <c r="D52" s="2">
        <f t="shared" si="24"/>
        <v>0.25185666341885893</v>
      </c>
      <c r="E52" s="4">
        <f t="shared" si="25"/>
        <v>1.2999999999999999E-2</v>
      </c>
      <c r="F52" s="4">
        <f t="shared" si="26"/>
        <v>335534.78896860627</v>
      </c>
      <c r="G52" s="24" t="str">
        <f t="shared" si="29"/>
        <v>± 1.3%</v>
      </c>
      <c r="H52" s="1">
        <f t="shared" si="27"/>
        <v>5.0120357634112794E-2</v>
      </c>
      <c r="I52" s="10" t="str">
        <f t="shared" si="28"/>
        <v>High</v>
      </c>
      <c r="L52" s="76"/>
      <c r="M52" s="76"/>
      <c r="N52" s="86"/>
    </row>
    <row r="53" spans="1:14" ht="15" x14ac:dyDescent="0.25">
      <c r="A53" s="37" t="s">
        <v>392</v>
      </c>
      <c r="B53" s="46">
        <v>5991</v>
      </c>
      <c r="C53" s="47">
        <v>454</v>
      </c>
      <c r="D53" s="2">
        <f t="shared" si="24"/>
        <v>0.12971744072750893</v>
      </c>
      <c r="E53" s="4">
        <f t="shared" si="25"/>
        <v>0.01</v>
      </c>
      <c r="F53" s="4">
        <f t="shared" si="26"/>
        <v>204960.95387914294</v>
      </c>
      <c r="G53" s="24" t="str">
        <f t="shared" si="29"/>
        <v>± 1.0%</v>
      </c>
      <c r="H53" s="1">
        <f t="shared" si="27"/>
        <v>7.5780337172425299E-2</v>
      </c>
      <c r="I53" s="10" t="str">
        <f t="shared" si="28"/>
        <v>High</v>
      </c>
      <c r="L53" s="76"/>
      <c r="M53" s="76"/>
      <c r="N53" s="86"/>
    </row>
    <row r="54" spans="1:14" ht="15" x14ac:dyDescent="0.25">
      <c r="A54" s="37" t="s">
        <v>393</v>
      </c>
      <c r="B54" s="46">
        <v>1757</v>
      </c>
      <c r="C54" s="47">
        <v>258</v>
      </c>
      <c r="D54" s="2">
        <f t="shared" si="24"/>
        <v>3.8042654541517812E-2</v>
      </c>
      <c r="E54" s="4">
        <f t="shared" si="25"/>
        <v>6.0000000000000001E-3</v>
      </c>
      <c r="F54" s="4">
        <f t="shared" si="26"/>
        <v>66464.655412753986</v>
      </c>
      <c r="G54" s="24" t="str">
        <f t="shared" si="29"/>
        <v>± 0.6%</v>
      </c>
      <c r="H54" s="1">
        <f t="shared" si="27"/>
        <v>0.14684120660216277</v>
      </c>
      <c r="I54" s="10" t="str">
        <f t="shared" si="28"/>
        <v>High</v>
      </c>
      <c r="L54" s="76"/>
      <c r="M54" s="76"/>
      <c r="N54" s="86"/>
    </row>
    <row r="55" spans="1:14" ht="15" x14ac:dyDescent="0.25">
      <c r="A55" s="14" t="s">
        <v>456</v>
      </c>
      <c r="B55" s="15" t="s">
        <v>515</v>
      </c>
      <c r="C55" s="15" t="s">
        <v>515</v>
      </c>
      <c r="D55" s="20"/>
      <c r="E55" s="21"/>
      <c r="F55" s="21"/>
      <c r="G55" s="25"/>
      <c r="H55" s="18"/>
      <c r="I55" s="22"/>
      <c r="L55" s="79"/>
      <c r="M55" s="79"/>
      <c r="N55" s="86"/>
    </row>
    <row r="56" spans="1:14" ht="15" x14ac:dyDescent="0.25">
      <c r="A56" s="37" t="s">
        <v>345</v>
      </c>
      <c r="B56" s="46">
        <v>43363</v>
      </c>
      <c r="C56" s="47">
        <v>510</v>
      </c>
      <c r="D56" s="2">
        <f>IF(B56&lt;&gt;0,B56/$B$56,0)</f>
        <v>1</v>
      </c>
      <c r="E56" s="4">
        <f>IF(B56&lt;&gt;0,ROUND(((SQRT(POWER(C56,2)-(POWER((B56/$B$56),2)*POWER($C$56,2))))/$B$56),3),0)</f>
        <v>0</v>
      </c>
      <c r="F56" s="4">
        <f>IF(B56=0,0,POWER(C56,2)-(POWER((B56/$B$56),2)*POWER(C$56,2)))</f>
        <v>0</v>
      </c>
      <c r="G56" s="24" t="s">
        <v>16</v>
      </c>
      <c r="H56" s="1">
        <f t="shared" si="27"/>
        <v>1.1761178885224731E-2</v>
      </c>
      <c r="I56" s="10" t="str">
        <f t="shared" si="28"/>
        <v>High</v>
      </c>
      <c r="L56" s="76"/>
      <c r="M56" s="76"/>
      <c r="N56" s="86"/>
    </row>
    <row r="57" spans="1:14" ht="15" x14ac:dyDescent="0.25">
      <c r="A57" s="37" t="s">
        <v>394</v>
      </c>
      <c r="B57" s="46">
        <v>22061</v>
      </c>
      <c r="C57" s="47">
        <v>589</v>
      </c>
      <c r="D57" s="2">
        <f t="shared" ref="D57:D58" si="30">IF(B57&lt;&gt;0,B57/$B$56,0)</f>
        <v>0.50875170075871134</v>
      </c>
      <c r="E57" s="4">
        <f t="shared" ref="E57:E58" si="31">IF(B57&lt;&gt;0,ROUND(((SQRT(POWER(C57,2)-(POWER((B57/$B$56),2)*POWER($C$56,2))))/$B$56),3),0)</f>
        <v>1.2E-2</v>
      </c>
      <c r="F57" s="4">
        <f t="shared" ref="F57:F58" si="32">IF(B57=0,0,POWER(C57,2)-(POWER((B57/$B$56),2)*POWER(C$56,2)))</f>
        <v>279599.76098422834</v>
      </c>
      <c r="G57" s="24" t="str">
        <f t="shared" si="29"/>
        <v>± 1.2%</v>
      </c>
      <c r="H57" s="1">
        <f t="shared" si="27"/>
        <v>2.6698699061692581E-2</v>
      </c>
      <c r="I57" s="10" t="str">
        <f t="shared" si="28"/>
        <v>High</v>
      </c>
      <c r="L57" s="76"/>
      <c r="M57" s="76"/>
      <c r="N57" s="86"/>
    </row>
    <row r="58" spans="1:14" ht="15" x14ac:dyDescent="0.25">
      <c r="A58" s="37" t="s">
        <v>395</v>
      </c>
      <c r="B58" s="46">
        <v>21302</v>
      </c>
      <c r="C58" s="47">
        <v>680</v>
      </c>
      <c r="D58" s="2">
        <f t="shared" si="30"/>
        <v>0.49124829924128866</v>
      </c>
      <c r="E58" s="4">
        <f t="shared" si="31"/>
        <v>1.4999999999999999E-2</v>
      </c>
      <c r="F58" s="4">
        <f t="shared" si="32"/>
        <v>399631.39571890997</v>
      </c>
      <c r="G58" s="24" t="str">
        <f t="shared" si="29"/>
        <v>± 1.5%</v>
      </c>
      <c r="H58" s="1">
        <f t="shared" si="27"/>
        <v>3.1921885268988828E-2</v>
      </c>
      <c r="I58" s="10" t="str">
        <f t="shared" si="28"/>
        <v>High</v>
      </c>
      <c r="L58" s="76"/>
      <c r="M58" s="76"/>
      <c r="N58" s="86"/>
    </row>
    <row r="59" spans="1:14" ht="24.75" x14ac:dyDescent="0.25">
      <c r="A59" s="44" t="s">
        <v>346</v>
      </c>
      <c r="B59" s="45">
        <v>2.2999999999999998</v>
      </c>
      <c r="C59" s="50">
        <v>0.05</v>
      </c>
      <c r="D59" s="23" t="s">
        <v>16</v>
      </c>
      <c r="E59" s="4">
        <f t="shared" si="25"/>
        <v>0</v>
      </c>
      <c r="F59" s="4">
        <f t="shared" si="26"/>
        <v>2.329762058674341E-3</v>
      </c>
      <c r="G59" s="24" t="s">
        <v>16</v>
      </c>
      <c r="H59" s="1">
        <f t="shared" si="27"/>
        <v>2.1739130434782612E-2</v>
      </c>
      <c r="I59" s="10" t="str">
        <f t="shared" si="28"/>
        <v>High</v>
      </c>
      <c r="L59" s="76"/>
      <c r="M59" s="76"/>
      <c r="N59" s="86"/>
    </row>
    <row r="60" spans="1:14" ht="24.75" x14ac:dyDescent="0.25">
      <c r="A60" s="44" t="s">
        <v>347</v>
      </c>
      <c r="B60" s="45">
        <v>1.92</v>
      </c>
      <c r="C60" s="50">
        <v>0.09</v>
      </c>
      <c r="D60" s="23" t="s">
        <v>16</v>
      </c>
      <c r="E60" s="4">
        <f t="shared" si="25"/>
        <v>0</v>
      </c>
      <c r="F60" s="4">
        <f t="shared" si="26"/>
        <v>7.9813676470882958E-3</v>
      </c>
      <c r="G60" s="24" t="s">
        <v>16</v>
      </c>
      <c r="H60" s="1">
        <f t="shared" si="27"/>
        <v>4.6875E-2</v>
      </c>
      <c r="I60" s="10" t="str">
        <f t="shared" si="28"/>
        <v>High</v>
      </c>
      <c r="L60" s="76"/>
      <c r="M60" s="76"/>
      <c r="N60" s="86"/>
    </row>
    <row r="61" spans="1:14" ht="15" x14ac:dyDescent="0.25">
      <c r="A61" s="14" t="s">
        <v>457</v>
      </c>
      <c r="B61" s="15" t="s">
        <v>515</v>
      </c>
      <c r="C61" s="15" t="s">
        <v>515</v>
      </c>
      <c r="D61" s="20"/>
      <c r="E61" s="21"/>
      <c r="F61" s="21"/>
      <c r="G61" s="25"/>
      <c r="H61" s="18"/>
      <c r="I61" s="22"/>
      <c r="L61" s="79"/>
      <c r="M61" s="79"/>
      <c r="N61" s="86"/>
    </row>
    <row r="62" spans="1:14" ht="15" x14ac:dyDescent="0.25">
      <c r="A62" s="37" t="s">
        <v>345</v>
      </c>
      <c r="B62" s="46">
        <v>43363</v>
      </c>
      <c r="C62" s="47">
        <v>510</v>
      </c>
      <c r="D62" s="2">
        <f>IF(B62&lt;&gt;0,B62/$B$56,0)</f>
        <v>1</v>
      </c>
      <c r="E62" s="4">
        <f>IF(B62&lt;&gt;0,ROUND(((SQRT(POWER(C62,2)-(POWER((B62/$B$56),2)*POWER($C$56,2))))/$B$56),3),0)</f>
        <v>0</v>
      </c>
      <c r="F62" s="4">
        <f>IF(B62=0,0,POWER(C62,2)-(POWER((B62/$B$56),2)*POWER(C$56,2)))</f>
        <v>0</v>
      </c>
      <c r="G62" s="24" t="s">
        <v>16</v>
      </c>
      <c r="H62" s="1">
        <f t="shared" si="27"/>
        <v>1.1761178885224731E-2</v>
      </c>
      <c r="I62" s="10" t="str">
        <f t="shared" si="28"/>
        <v>High</v>
      </c>
      <c r="L62" s="76"/>
      <c r="M62" s="76"/>
      <c r="N62" s="86"/>
    </row>
    <row r="63" spans="1:14" ht="15" x14ac:dyDescent="0.25">
      <c r="A63" s="37" t="s">
        <v>523</v>
      </c>
      <c r="B63" s="46">
        <v>10065</v>
      </c>
      <c r="C63" s="47">
        <v>667</v>
      </c>
      <c r="D63" s="2">
        <f t="shared" ref="D63:D68" si="33">IF(B63&lt;&gt;0,B63/$B$56,0)</f>
        <v>0.23211032447017041</v>
      </c>
      <c r="E63" s="4">
        <f t="shared" ref="E63:E68" si="34">IF(B63&lt;&gt;0,ROUND(((SQRT(POWER(C63,2)-(POWER((B63/$B$56),2)*POWER($C$56,2))))/$B$56),3),0)</f>
        <v>1.4999999999999999E-2</v>
      </c>
      <c r="F63" s="4">
        <f t="shared" ref="F63:F68" si="35">IF(B63=0,0,POWER(C63,2)-(POWER((B63/$B$56),2)*POWER(C$56,2)))</f>
        <v>430876.05977105902</v>
      </c>
      <c r="G63" s="24" t="str">
        <f t="shared" si="29"/>
        <v>± 1.5%</v>
      </c>
      <c r="H63" s="1">
        <f t="shared" si="27"/>
        <v>6.6269249875807248E-2</v>
      </c>
      <c r="I63" s="10" t="str">
        <f t="shared" si="28"/>
        <v>High</v>
      </c>
      <c r="L63" s="76"/>
      <c r="M63" s="76"/>
      <c r="N63" s="86"/>
    </row>
    <row r="64" spans="1:14" ht="15" x14ac:dyDescent="0.25">
      <c r="A64" s="37" t="s">
        <v>524</v>
      </c>
      <c r="B64" s="46">
        <v>20728</v>
      </c>
      <c r="C64" s="47">
        <v>753</v>
      </c>
      <c r="D64" s="2">
        <f t="shared" si="33"/>
        <v>0.47801120771164357</v>
      </c>
      <c r="E64" s="4">
        <f t="shared" si="34"/>
        <v>1.6E-2</v>
      </c>
      <c r="F64" s="4">
        <f t="shared" si="35"/>
        <v>507577.52470706473</v>
      </c>
      <c r="G64" s="24" t="str">
        <f t="shared" si="29"/>
        <v>± 1.6%</v>
      </c>
      <c r="H64" s="1">
        <f t="shared" si="27"/>
        <v>3.6327672713238134E-2</v>
      </c>
      <c r="I64" s="10" t="str">
        <f t="shared" si="28"/>
        <v>High</v>
      </c>
      <c r="L64" s="76"/>
      <c r="M64" s="76"/>
      <c r="N64" s="86"/>
    </row>
    <row r="65" spans="1:14" ht="15" x14ac:dyDescent="0.25">
      <c r="A65" s="37" t="s">
        <v>396</v>
      </c>
      <c r="B65" s="46">
        <v>5614</v>
      </c>
      <c r="C65" s="47">
        <v>435</v>
      </c>
      <c r="D65" s="2">
        <f t="shared" si="33"/>
        <v>0.12946521227774832</v>
      </c>
      <c r="E65" s="4">
        <f t="shared" si="34"/>
        <v>0.01</v>
      </c>
      <c r="F65" s="4">
        <f t="shared" si="35"/>
        <v>184865.40116644916</v>
      </c>
      <c r="G65" s="24" t="str">
        <f t="shared" si="29"/>
        <v>± 1.0%</v>
      </c>
      <c r="H65" s="1">
        <f t="shared" si="27"/>
        <v>7.7484859280370508E-2</v>
      </c>
      <c r="I65" s="10" t="str">
        <f t="shared" si="28"/>
        <v>High</v>
      </c>
      <c r="L65" s="76"/>
      <c r="M65" s="76"/>
      <c r="N65" s="86"/>
    </row>
    <row r="66" spans="1:14" ht="15" x14ac:dyDescent="0.25">
      <c r="A66" s="37" t="s">
        <v>397</v>
      </c>
      <c r="B66" s="46">
        <v>3377</v>
      </c>
      <c r="C66" s="47">
        <v>340</v>
      </c>
      <c r="D66" s="2">
        <f t="shared" si="33"/>
        <v>7.7877453128242971E-2</v>
      </c>
      <c r="E66" s="4">
        <f t="shared" si="34"/>
        <v>8.0000000000000002E-3</v>
      </c>
      <c r="F66" s="4">
        <f t="shared" si="35"/>
        <v>114022.52010673659</v>
      </c>
      <c r="G66" s="24" t="str">
        <f t="shared" si="29"/>
        <v>± 0.8%</v>
      </c>
      <c r="H66" s="1">
        <f t="shared" si="27"/>
        <v>0.10068107787977496</v>
      </c>
      <c r="I66" s="10" t="str">
        <f t="shared" si="28"/>
        <v>High</v>
      </c>
      <c r="L66" s="76"/>
      <c r="M66" s="76"/>
      <c r="N66" s="86"/>
    </row>
    <row r="67" spans="1:14" ht="15" x14ac:dyDescent="0.25">
      <c r="A67" s="37" t="s">
        <v>398</v>
      </c>
      <c r="B67" s="46">
        <v>1731</v>
      </c>
      <c r="C67" s="47">
        <v>259</v>
      </c>
      <c r="D67" s="2">
        <f t="shared" si="33"/>
        <v>3.9918824804556878E-2</v>
      </c>
      <c r="E67" s="4">
        <f t="shared" si="34"/>
        <v>6.0000000000000001E-3</v>
      </c>
      <c r="F67" s="4">
        <f t="shared" si="35"/>
        <v>66666.527379560634</v>
      </c>
      <c r="G67" s="24" t="str">
        <f t="shared" si="29"/>
        <v>± 0.6%</v>
      </c>
      <c r="H67" s="1">
        <f t="shared" si="27"/>
        <v>0.14962449451184287</v>
      </c>
      <c r="I67" s="10" t="str">
        <f t="shared" si="28"/>
        <v>High</v>
      </c>
      <c r="L67" s="76"/>
      <c r="M67" s="76"/>
      <c r="N67" s="86"/>
    </row>
    <row r="68" spans="1:14" ht="15" x14ac:dyDescent="0.25">
      <c r="A68" s="37" t="s">
        <v>399</v>
      </c>
      <c r="B68" s="46">
        <v>1848</v>
      </c>
      <c r="C68" s="47">
        <v>236</v>
      </c>
      <c r="D68" s="2">
        <f t="shared" si="33"/>
        <v>4.261697760763785E-2</v>
      </c>
      <c r="E68" s="4">
        <f t="shared" si="34"/>
        <v>5.0000000000000001E-3</v>
      </c>
      <c r="F68" s="4">
        <f t="shared" si="35"/>
        <v>55223.604616415381</v>
      </c>
      <c r="G68" s="24" t="str">
        <f t="shared" si="29"/>
        <v>± 0.5%</v>
      </c>
      <c r="H68" s="1">
        <f t="shared" si="27"/>
        <v>0.12770562770562771</v>
      </c>
      <c r="I68" s="10" t="str">
        <f t="shared" si="28"/>
        <v>High</v>
      </c>
      <c r="L68" s="76"/>
      <c r="M68" s="76"/>
      <c r="N68" s="86"/>
    </row>
    <row r="69" spans="1:14" ht="15" x14ac:dyDescent="0.25">
      <c r="A69" s="14" t="s">
        <v>458</v>
      </c>
      <c r="B69" s="15" t="s">
        <v>515</v>
      </c>
      <c r="C69" s="15" t="s">
        <v>515</v>
      </c>
      <c r="D69" s="20"/>
      <c r="E69" s="21"/>
      <c r="F69" s="21"/>
      <c r="G69" s="25"/>
      <c r="H69" s="18"/>
      <c r="I69" s="22"/>
      <c r="L69" s="79"/>
      <c r="M69" s="79"/>
      <c r="N69" s="86"/>
    </row>
    <row r="70" spans="1:14" ht="15" x14ac:dyDescent="0.25">
      <c r="A70" s="37" t="s">
        <v>345</v>
      </c>
      <c r="B70" s="46">
        <v>43363</v>
      </c>
      <c r="C70" s="47">
        <v>510</v>
      </c>
      <c r="D70" s="2">
        <f t="shared" ref="D70:D95" si="36">IF(B70&lt;&gt;0,B70/$B$56,0)</f>
        <v>1</v>
      </c>
      <c r="E70" s="4">
        <f t="shared" ref="E70:E95" si="37">IF(B70&lt;&gt;0,ROUND(((SQRT(POWER(C70,2)-(POWER((B70/$B$56),2)*POWER($C$56,2))))/$B$56),3),0)</f>
        <v>0</v>
      </c>
      <c r="F70" s="4">
        <f t="shared" ref="F70:F95" si="38">IF(B70=0,0,POWER(C70,2)-(POWER((B70/$B$56),2)*POWER(C$56,2)))</f>
        <v>0</v>
      </c>
      <c r="G70" s="24" t="s">
        <v>16</v>
      </c>
      <c r="H70" s="1">
        <f t="shared" si="27"/>
        <v>1.1761178885224731E-2</v>
      </c>
      <c r="I70" s="10" t="str">
        <f t="shared" si="28"/>
        <v>High</v>
      </c>
      <c r="L70" s="76"/>
      <c r="M70" s="76"/>
      <c r="N70" s="86"/>
    </row>
    <row r="71" spans="1:14" ht="15" x14ac:dyDescent="0.25">
      <c r="A71" s="37" t="s">
        <v>400</v>
      </c>
      <c r="B71" s="46">
        <v>5091</v>
      </c>
      <c r="C71" s="47">
        <v>480</v>
      </c>
      <c r="D71" s="2">
        <f t="shared" si="36"/>
        <v>0.11740423863662569</v>
      </c>
      <c r="E71" s="4">
        <f t="shared" si="37"/>
        <v>1.0999999999999999E-2</v>
      </c>
      <c r="F71" s="4">
        <f t="shared" si="38"/>
        <v>226814.84525951513</v>
      </c>
      <c r="G71" s="24" t="str">
        <f t="shared" ref="G71:G95" si="39">IF(F71&lt;0,"W",IF(B71=0,"± 0.6%",IF((E71*100)&lt;0.01,"± 0.1%","± "&amp; TEXT((E71*100),"#,##0.0")&amp;"%")))</f>
        <v>± 1.1%</v>
      </c>
      <c r="H71" s="1">
        <f t="shared" si="27"/>
        <v>9.428403064230996E-2</v>
      </c>
      <c r="I71" s="10" t="str">
        <f t="shared" si="28"/>
        <v>High</v>
      </c>
      <c r="L71" s="76"/>
      <c r="M71" s="76"/>
      <c r="N71" s="86"/>
    </row>
    <row r="72" spans="1:14" ht="15" x14ac:dyDescent="0.25">
      <c r="A72" s="37" t="s">
        <v>401</v>
      </c>
      <c r="B72" s="46">
        <v>18428</v>
      </c>
      <c r="C72" s="47">
        <v>806</v>
      </c>
      <c r="D72" s="2">
        <f t="shared" si="36"/>
        <v>0.42497059705278695</v>
      </c>
      <c r="E72" s="4">
        <f t="shared" si="37"/>
        <v>1.7999999999999999E-2</v>
      </c>
      <c r="F72" s="4">
        <f t="shared" si="38"/>
        <v>602661.93782571948</v>
      </c>
      <c r="G72" s="24" t="str">
        <f t="shared" si="39"/>
        <v>± 1.8%</v>
      </c>
      <c r="H72" s="1">
        <f t="shared" si="27"/>
        <v>4.3737790319079664E-2</v>
      </c>
      <c r="I72" s="10" t="str">
        <f t="shared" si="28"/>
        <v>High</v>
      </c>
      <c r="L72" s="76"/>
      <c r="M72" s="76"/>
      <c r="N72" s="86"/>
    </row>
    <row r="73" spans="1:14" ht="15" x14ac:dyDescent="0.25">
      <c r="A73" s="37" t="s">
        <v>402</v>
      </c>
      <c r="B73" s="46">
        <v>14669</v>
      </c>
      <c r="C73" s="47">
        <v>668</v>
      </c>
      <c r="D73" s="2">
        <f t="shared" si="36"/>
        <v>0.33828379032815997</v>
      </c>
      <c r="E73" s="4">
        <f t="shared" si="37"/>
        <v>1.4999999999999999E-2</v>
      </c>
      <c r="F73" s="4">
        <f t="shared" si="38"/>
        <v>416459.21648003563</v>
      </c>
      <c r="G73" s="24" t="str">
        <f t="shared" si="39"/>
        <v>± 1.5%</v>
      </c>
      <c r="H73" s="1">
        <f t="shared" si="27"/>
        <v>4.5538209830254278E-2</v>
      </c>
      <c r="I73" s="10" t="str">
        <f t="shared" si="28"/>
        <v>High</v>
      </c>
      <c r="L73" s="76"/>
      <c r="M73" s="76"/>
      <c r="N73" s="86"/>
    </row>
    <row r="74" spans="1:14" ht="15" x14ac:dyDescent="0.25">
      <c r="A74" s="37" t="s">
        <v>403</v>
      </c>
      <c r="B74" s="46">
        <v>5175</v>
      </c>
      <c r="C74" s="47">
        <v>445</v>
      </c>
      <c r="D74" s="2">
        <f t="shared" si="36"/>
        <v>0.11934137398242742</v>
      </c>
      <c r="E74" s="4">
        <f t="shared" si="37"/>
        <v>0.01</v>
      </c>
      <c r="F74" s="4">
        <f t="shared" si="38"/>
        <v>194320.56124220206</v>
      </c>
      <c r="G74" s="24" t="str">
        <f t="shared" si="39"/>
        <v>± 1.0%</v>
      </c>
      <c r="H74" s="1">
        <f t="shared" si="27"/>
        <v>8.5990338164251209E-2</v>
      </c>
      <c r="I74" s="10" t="str">
        <f t="shared" si="28"/>
        <v>High</v>
      </c>
      <c r="L74" s="76"/>
      <c r="M74" s="76"/>
      <c r="N74" s="86"/>
    </row>
    <row r="75" spans="1:14" ht="15" x14ac:dyDescent="0.25">
      <c r="A75" s="14" t="s">
        <v>459</v>
      </c>
      <c r="B75" s="15" t="s">
        <v>515</v>
      </c>
      <c r="C75" s="15" t="s">
        <v>515</v>
      </c>
      <c r="D75" s="20"/>
      <c r="E75" s="21"/>
      <c r="F75" s="21"/>
      <c r="G75" s="25"/>
      <c r="H75" s="18"/>
      <c r="I75" s="22"/>
      <c r="L75" s="79"/>
      <c r="M75" s="79"/>
      <c r="N75" s="86"/>
    </row>
    <row r="76" spans="1:14" ht="15" x14ac:dyDescent="0.25">
      <c r="A76" s="37" t="s">
        <v>345</v>
      </c>
      <c r="B76" s="46">
        <v>43363</v>
      </c>
      <c r="C76" s="47">
        <v>510</v>
      </c>
      <c r="D76" s="2">
        <f t="shared" si="36"/>
        <v>1</v>
      </c>
      <c r="E76" s="4">
        <f t="shared" si="37"/>
        <v>0</v>
      </c>
      <c r="F76" s="4">
        <f t="shared" si="38"/>
        <v>0</v>
      </c>
      <c r="G76" s="24" t="s">
        <v>16</v>
      </c>
      <c r="H76" s="1">
        <f t="shared" si="27"/>
        <v>1.1761178885224731E-2</v>
      </c>
      <c r="I76" s="10" t="str">
        <f t="shared" si="28"/>
        <v>High</v>
      </c>
      <c r="L76" s="76"/>
      <c r="M76" s="76"/>
      <c r="N76" s="86"/>
    </row>
    <row r="77" spans="1:14" ht="15" x14ac:dyDescent="0.25">
      <c r="A77" s="37" t="s">
        <v>404</v>
      </c>
      <c r="B77" s="46">
        <v>14613</v>
      </c>
      <c r="C77" s="47">
        <v>605</v>
      </c>
      <c r="D77" s="2">
        <f t="shared" si="36"/>
        <v>0.33699236676429212</v>
      </c>
      <c r="E77" s="4">
        <f t="shared" si="37"/>
        <v>1.2999999999999999E-2</v>
      </c>
      <c r="F77" s="4">
        <f t="shared" si="38"/>
        <v>336487.04124755046</v>
      </c>
      <c r="G77" s="24" t="str">
        <f t="shared" si="39"/>
        <v>± 1.3%</v>
      </c>
      <c r="H77" s="1">
        <f t="shared" si="27"/>
        <v>4.1401491822349965E-2</v>
      </c>
      <c r="I77" s="10" t="str">
        <f t="shared" si="28"/>
        <v>High</v>
      </c>
      <c r="L77" s="76"/>
      <c r="M77" s="76"/>
      <c r="N77" s="86"/>
    </row>
    <row r="78" spans="1:14" ht="15" x14ac:dyDescent="0.25">
      <c r="A78" s="37" t="s">
        <v>405</v>
      </c>
      <c r="B78" s="46">
        <v>439</v>
      </c>
      <c r="C78" s="47">
        <v>145</v>
      </c>
      <c r="D78" s="2">
        <f t="shared" si="36"/>
        <v>1.0123838295320896E-2</v>
      </c>
      <c r="E78" s="4">
        <f t="shared" si="37"/>
        <v>3.0000000000000001E-3</v>
      </c>
      <c r="F78" s="4">
        <f t="shared" si="38"/>
        <v>20998.341804314066</v>
      </c>
      <c r="G78" s="24" t="str">
        <f t="shared" si="39"/>
        <v>± 0.3%</v>
      </c>
      <c r="H78" s="1">
        <f t="shared" si="27"/>
        <v>0.33029612756264237</v>
      </c>
      <c r="I78" s="10" t="str">
        <f t="shared" si="28"/>
        <v>Moderate</v>
      </c>
      <c r="L78" s="76"/>
      <c r="M78" s="76"/>
      <c r="N78" s="86"/>
    </row>
    <row r="79" spans="1:14" ht="15" x14ac:dyDescent="0.25">
      <c r="A79" s="37" t="s">
        <v>406</v>
      </c>
      <c r="B79" s="46">
        <v>23784</v>
      </c>
      <c r="C79" s="47">
        <v>720</v>
      </c>
      <c r="D79" s="2">
        <f t="shared" si="36"/>
        <v>0.54848603648271566</v>
      </c>
      <c r="E79" s="4">
        <f t="shared" si="37"/>
        <v>1.4999999999999999E-2</v>
      </c>
      <c r="F79" s="4">
        <f t="shared" si="38"/>
        <v>440152.31393048342</v>
      </c>
      <c r="G79" s="24" t="str">
        <f t="shared" si="39"/>
        <v>± 1.5%</v>
      </c>
      <c r="H79" s="1">
        <f t="shared" si="27"/>
        <v>3.0272452068617558E-2</v>
      </c>
      <c r="I79" s="10" t="str">
        <f t="shared" si="28"/>
        <v>High</v>
      </c>
      <c r="L79" s="76"/>
      <c r="M79" s="76"/>
      <c r="N79" s="86"/>
    </row>
    <row r="80" spans="1:14" ht="15" x14ac:dyDescent="0.25">
      <c r="A80" s="37" t="s">
        <v>407</v>
      </c>
      <c r="B80" s="46">
        <v>3972</v>
      </c>
      <c r="C80" s="47">
        <v>355</v>
      </c>
      <c r="D80" s="2">
        <f t="shared" si="36"/>
        <v>9.1598828494338494E-2</v>
      </c>
      <c r="E80" s="4">
        <f t="shared" si="37"/>
        <v>8.0000000000000002E-3</v>
      </c>
      <c r="F80" s="4">
        <f t="shared" si="38"/>
        <v>123842.67116626269</v>
      </c>
      <c r="G80" s="24" t="str">
        <f t="shared" si="39"/>
        <v>± 0.8%</v>
      </c>
      <c r="H80" s="1">
        <f t="shared" si="27"/>
        <v>8.9375629405840887E-2</v>
      </c>
      <c r="I80" s="10" t="str">
        <f t="shared" si="28"/>
        <v>High</v>
      </c>
      <c r="L80" s="76"/>
      <c r="M80" s="76"/>
      <c r="N80" s="86"/>
    </row>
    <row r="81" spans="1:14" ht="15" x14ac:dyDescent="0.25">
      <c r="A81" s="37" t="s">
        <v>408</v>
      </c>
      <c r="B81" s="46">
        <v>0</v>
      </c>
      <c r="C81" s="47">
        <v>65</v>
      </c>
      <c r="D81" s="2">
        <f t="shared" si="36"/>
        <v>0</v>
      </c>
      <c r="E81" s="4">
        <f t="shared" si="37"/>
        <v>0</v>
      </c>
      <c r="F81" s="4">
        <f t="shared" si="38"/>
        <v>0</v>
      </c>
      <c r="G81" s="24" t="str">
        <f t="shared" si="39"/>
        <v>± 0.6%</v>
      </c>
      <c r="H81" s="1">
        <f t="shared" si="27"/>
        <v>0</v>
      </c>
      <c r="I81" s="10" t="str">
        <f t="shared" si="28"/>
        <v>NC</v>
      </c>
      <c r="L81" s="76"/>
      <c r="M81" s="76"/>
      <c r="N81" s="86"/>
    </row>
    <row r="82" spans="1:14" ht="15" x14ac:dyDescent="0.25">
      <c r="A82" s="37" t="s">
        <v>409</v>
      </c>
      <c r="B82" s="46">
        <v>177</v>
      </c>
      <c r="C82" s="47">
        <v>89</v>
      </c>
      <c r="D82" s="2">
        <f t="shared" si="36"/>
        <v>4.0818209072250537E-3</v>
      </c>
      <c r="E82" s="4">
        <f t="shared" si="37"/>
        <v>2E-3</v>
      </c>
      <c r="F82" s="4">
        <f t="shared" si="38"/>
        <v>7916.6664057749567</v>
      </c>
      <c r="G82" s="24" t="str">
        <f t="shared" si="39"/>
        <v>± 0.2%</v>
      </c>
      <c r="H82" s="1">
        <f t="shared" si="27"/>
        <v>0.50282485875706218</v>
      </c>
      <c r="I82" s="10" t="str">
        <f t="shared" si="28"/>
        <v>Moderate</v>
      </c>
      <c r="L82" s="76"/>
      <c r="M82" s="76"/>
      <c r="N82" s="86"/>
    </row>
    <row r="83" spans="1:14" ht="15" x14ac:dyDescent="0.25">
      <c r="A83" s="37" t="s">
        <v>410</v>
      </c>
      <c r="B83" s="46">
        <v>7</v>
      </c>
      <c r="C83" s="47">
        <v>64</v>
      </c>
      <c r="D83" s="2">
        <f t="shared" si="36"/>
        <v>1.6142794548347671E-4</v>
      </c>
      <c r="E83" s="4">
        <f t="shared" si="37"/>
        <v>1E-3</v>
      </c>
      <c r="F83" s="4">
        <f t="shared" si="38"/>
        <v>4095.9932220588903</v>
      </c>
      <c r="G83" s="24" t="str">
        <f t="shared" si="39"/>
        <v>± 0.1%</v>
      </c>
      <c r="H83" s="1">
        <f t="shared" si="27"/>
        <v>9.1428571428571423</v>
      </c>
      <c r="I83" s="10" t="str">
        <f t="shared" si="28"/>
        <v>Low</v>
      </c>
      <c r="L83" s="76"/>
      <c r="M83" s="76"/>
      <c r="N83" s="86"/>
    </row>
    <row r="84" spans="1:14" ht="15" x14ac:dyDescent="0.25">
      <c r="A84" s="37" t="s">
        <v>412</v>
      </c>
      <c r="B84" s="46">
        <v>114</v>
      </c>
      <c r="C84" s="47">
        <v>86</v>
      </c>
      <c r="D84" s="2">
        <f t="shared" si="36"/>
        <v>2.6289693978737635E-3</v>
      </c>
      <c r="E84" s="4">
        <f t="shared" si="37"/>
        <v>2E-3</v>
      </c>
      <c r="F84" s="4">
        <f t="shared" si="38"/>
        <v>7394.202324027302</v>
      </c>
      <c r="G84" s="24" t="str">
        <f t="shared" si="39"/>
        <v>± 0.2%</v>
      </c>
      <c r="H84" s="1">
        <f t="shared" si="27"/>
        <v>0.75438596491228072</v>
      </c>
      <c r="I84" s="10" t="str">
        <f t="shared" si="28"/>
        <v>Low</v>
      </c>
      <c r="L84" s="76"/>
      <c r="M84" s="76"/>
      <c r="N84" s="86"/>
    </row>
    <row r="85" spans="1:14" ht="15" x14ac:dyDescent="0.25">
      <c r="A85" s="37" t="s">
        <v>411</v>
      </c>
      <c r="B85" s="46">
        <v>257</v>
      </c>
      <c r="C85" s="47">
        <v>137</v>
      </c>
      <c r="D85" s="2">
        <f t="shared" si="36"/>
        <v>5.9267117127505013E-3</v>
      </c>
      <c r="E85" s="4">
        <f t="shared" si="37"/>
        <v>3.0000000000000001E-3</v>
      </c>
      <c r="F85" s="4">
        <f t="shared" si="38"/>
        <v>18759.863750360055</v>
      </c>
      <c r="G85" s="24" t="str">
        <f t="shared" si="39"/>
        <v>± 0.3%</v>
      </c>
      <c r="H85" s="1">
        <f t="shared" si="27"/>
        <v>0.53307392996108949</v>
      </c>
      <c r="I85" s="10" t="str">
        <f t="shared" si="28"/>
        <v>Moderate</v>
      </c>
      <c r="L85" s="76"/>
      <c r="M85" s="76"/>
      <c r="N85" s="86"/>
    </row>
    <row r="86" spans="1:14" ht="15" x14ac:dyDescent="0.25">
      <c r="A86" s="14" t="s">
        <v>460</v>
      </c>
      <c r="B86" s="15" t="s">
        <v>515</v>
      </c>
      <c r="C86" s="15" t="s">
        <v>515</v>
      </c>
      <c r="D86" s="20"/>
      <c r="E86" s="21"/>
      <c r="F86" s="21"/>
      <c r="G86" s="25"/>
      <c r="H86" s="18"/>
      <c r="I86" s="22"/>
      <c r="L86" s="79"/>
      <c r="M86" s="79"/>
      <c r="N86" s="86"/>
    </row>
    <row r="87" spans="1:14" ht="15" x14ac:dyDescent="0.25">
      <c r="A87" s="37" t="s">
        <v>345</v>
      </c>
      <c r="B87" s="46">
        <v>43363</v>
      </c>
      <c r="C87" s="47">
        <v>510</v>
      </c>
      <c r="D87" s="2">
        <f t="shared" si="36"/>
        <v>1</v>
      </c>
      <c r="E87" s="4">
        <f t="shared" si="37"/>
        <v>0</v>
      </c>
      <c r="F87" s="4">
        <f t="shared" si="38"/>
        <v>0</v>
      </c>
      <c r="G87" s="24" t="s">
        <v>16</v>
      </c>
      <c r="H87" s="1">
        <f t="shared" si="27"/>
        <v>1.1761178885224731E-2</v>
      </c>
      <c r="I87" s="10" t="str">
        <f t="shared" si="28"/>
        <v>High</v>
      </c>
      <c r="L87" s="76"/>
      <c r="M87" s="76"/>
      <c r="N87" s="86"/>
    </row>
    <row r="88" spans="1:14" ht="15" x14ac:dyDescent="0.25">
      <c r="A88" s="37" t="s">
        <v>413</v>
      </c>
      <c r="B88" s="46">
        <v>132</v>
      </c>
      <c r="C88" s="47">
        <v>108</v>
      </c>
      <c r="D88" s="2">
        <f t="shared" si="36"/>
        <v>3.044069829116989E-3</v>
      </c>
      <c r="E88" s="4">
        <f t="shared" si="37"/>
        <v>2E-3</v>
      </c>
      <c r="F88" s="4">
        <f t="shared" si="38"/>
        <v>11661.589819471506</v>
      </c>
      <c r="G88" s="24" t="str">
        <f t="shared" si="39"/>
        <v>± 0.2%</v>
      </c>
      <c r="H88" s="1">
        <f t="shared" ref="H88:H151" si="40">IF(B88&lt;&gt;0,C88/B88,0)</f>
        <v>0.81818181818181823</v>
      </c>
      <c r="I88" s="10" t="str">
        <f t="shared" ref="I88:I151" si="41">IF(AND(H88&gt;0,H88&lt;=0.2),"High",IF(H88&gt;=0.667,"Low",IF(AND(H88&gt;0.2,H88&lt;0.667),"Moderate","NC")))</f>
        <v>Low</v>
      </c>
      <c r="L88" s="76"/>
      <c r="M88" s="76"/>
      <c r="N88" s="86"/>
    </row>
    <row r="89" spans="1:14" ht="15" x14ac:dyDescent="0.25">
      <c r="A89" s="37" t="s">
        <v>414</v>
      </c>
      <c r="B89" s="46">
        <v>594</v>
      </c>
      <c r="C89" s="47">
        <v>225</v>
      </c>
      <c r="D89" s="2">
        <f t="shared" si="36"/>
        <v>1.3698314231026451E-2</v>
      </c>
      <c r="E89" s="4">
        <f t="shared" si="37"/>
        <v>5.0000000000000001E-3</v>
      </c>
      <c r="F89" s="4">
        <f t="shared" si="38"/>
        <v>50576.193844298017</v>
      </c>
      <c r="G89" s="24" t="str">
        <f t="shared" si="39"/>
        <v>± 0.5%</v>
      </c>
      <c r="H89" s="1">
        <f t="shared" si="40"/>
        <v>0.37878787878787878</v>
      </c>
      <c r="I89" s="10" t="str">
        <f t="shared" si="41"/>
        <v>Moderate</v>
      </c>
      <c r="L89" s="76"/>
      <c r="M89" s="76"/>
      <c r="N89" s="86"/>
    </row>
    <row r="90" spans="1:14" ht="15" x14ac:dyDescent="0.25">
      <c r="A90" s="37" t="s">
        <v>415</v>
      </c>
      <c r="B90" s="46">
        <v>929</v>
      </c>
      <c r="C90" s="47">
        <v>216</v>
      </c>
      <c r="D90" s="2">
        <f t="shared" si="36"/>
        <v>2.1423794479164263E-2</v>
      </c>
      <c r="E90" s="4">
        <f t="shared" si="37"/>
        <v>5.0000000000000001E-3</v>
      </c>
      <c r="F90" s="4">
        <f t="shared" si="38"/>
        <v>46536.619569932787</v>
      </c>
      <c r="G90" s="24" t="str">
        <f t="shared" si="39"/>
        <v>± 0.5%</v>
      </c>
      <c r="H90" s="1">
        <f t="shared" si="40"/>
        <v>0.23250807319698599</v>
      </c>
      <c r="I90" s="10" t="str">
        <f t="shared" si="41"/>
        <v>Moderate</v>
      </c>
      <c r="L90" s="76"/>
      <c r="M90" s="76"/>
      <c r="N90" s="86"/>
    </row>
    <row r="91" spans="1:14" ht="15" x14ac:dyDescent="0.25">
      <c r="A91" s="14" t="s">
        <v>461</v>
      </c>
      <c r="B91" s="15" t="s">
        <v>515</v>
      </c>
      <c r="C91" s="15" t="s">
        <v>515</v>
      </c>
      <c r="D91" s="20"/>
      <c r="E91" s="21"/>
      <c r="F91" s="21"/>
      <c r="G91" s="25"/>
      <c r="H91" s="18"/>
      <c r="I91" s="22"/>
      <c r="L91" s="79"/>
      <c r="M91" s="79"/>
      <c r="N91" s="86"/>
    </row>
    <row r="92" spans="1:14" ht="15" x14ac:dyDescent="0.25">
      <c r="A92" s="37" t="s">
        <v>345</v>
      </c>
      <c r="B92" s="46">
        <v>43363</v>
      </c>
      <c r="C92" s="47">
        <v>510</v>
      </c>
      <c r="D92" s="2">
        <f t="shared" si="36"/>
        <v>1</v>
      </c>
      <c r="E92" s="4">
        <f t="shared" si="37"/>
        <v>0</v>
      </c>
      <c r="F92" s="4">
        <f t="shared" si="38"/>
        <v>0</v>
      </c>
      <c r="G92" s="24" t="s">
        <v>16</v>
      </c>
      <c r="H92" s="1">
        <f t="shared" si="40"/>
        <v>1.1761178885224731E-2</v>
      </c>
      <c r="I92" s="10" t="str">
        <f t="shared" si="41"/>
        <v>High</v>
      </c>
      <c r="L92" s="76"/>
      <c r="M92" s="76"/>
      <c r="N92" s="86"/>
    </row>
    <row r="93" spans="1:14" ht="15" x14ac:dyDescent="0.25">
      <c r="A93" s="37" t="s">
        <v>416</v>
      </c>
      <c r="B93" s="46">
        <v>42367</v>
      </c>
      <c r="C93" s="47">
        <v>550</v>
      </c>
      <c r="D93" s="2">
        <f t="shared" si="36"/>
        <v>0.97703110947120819</v>
      </c>
      <c r="E93" s="4">
        <f t="shared" si="37"/>
        <v>5.0000000000000001E-3</v>
      </c>
      <c r="F93" s="4">
        <f t="shared" si="38"/>
        <v>54211.195913732139</v>
      </c>
      <c r="G93" s="24" t="str">
        <f t="shared" si="39"/>
        <v>± 0.5%</v>
      </c>
      <c r="H93" s="1">
        <f t="shared" si="40"/>
        <v>1.2981801874100125E-2</v>
      </c>
      <c r="I93" s="10" t="str">
        <f t="shared" si="41"/>
        <v>High</v>
      </c>
      <c r="L93" s="76"/>
      <c r="M93" s="76"/>
      <c r="N93" s="86"/>
    </row>
    <row r="94" spans="1:14" ht="15" x14ac:dyDescent="0.25">
      <c r="A94" s="37" t="s">
        <v>525</v>
      </c>
      <c r="B94" s="46">
        <v>678</v>
      </c>
      <c r="C94" s="47">
        <v>215</v>
      </c>
      <c r="D94" s="2">
        <f t="shared" si="36"/>
        <v>1.5635449576828171E-2</v>
      </c>
      <c r="E94" s="4">
        <f t="shared" si="37"/>
        <v>5.0000000000000001E-3</v>
      </c>
      <c r="F94" s="4">
        <f t="shared" si="38"/>
        <v>46161.414059569572</v>
      </c>
      <c r="G94" s="24" t="str">
        <f t="shared" si="39"/>
        <v>± 0.5%</v>
      </c>
      <c r="H94" s="1">
        <f t="shared" si="40"/>
        <v>0.31710914454277284</v>
      </c>
      <c r="I94" s="10" t="str">
        <f t="shared" si="41"/>
        <v>Moderate</v>
      </c>
      <c r="L94" s="76"/>
      <c r="M94" s="76"/>
      <c r="N94" s="86"/>
    </row>
    <row r="95" spans="1:14" ht="15" x14ac:dyDescent="0.25">
      <c r="A95" s="37" t="s">
        <v>417</v>
      </c>
      <c r="B95" s="46">
        <v>318</v>
      </c>
      <c r="C95" s="47">
        <v>152</v>
      </c>
      <c r="D95" s="2">
        <f t="shared" si="36"/>
        <v>7.3334409519636556E-3</v>
      </c>
      <c r="E95" s="4">
        <f t="shared" si="37"/>
        <v>4.0000000000000001E-3</v>
      </c>
      <c r="F95" s="4">
        <f t="shared" si="38"/>
        <v>23090.011989453436</v>
      </c>
      <c r="G95" s="24" t="str">
        <f t="shared" si="39"/>
        <v>± 0.4%</v>
      </c>
      <c r="H95" s="1">
        <f t="shared" si="40"/>
        <v>0.4779874213836478</v>
      </c>
      <c r="I95" s="10" t="str">
        <f t="shared" si="41"/>
        <v>Moderate</v>
      </c>
      <c r="L95" s="76"/>
      <c r="M95" s="76"/>
      <c r="N95" s="86"/>
    </row>
    <row r="96" spans="1:14" ht="15" x14ac:dyDescent="0.25">
      <c r="A96" s="14" t="s">
        <v>462</v>
      </c>
      <c r="B96" s="15" t="s">
        <v>515</v>
      </c>
      <c r="C96" s="15" t="s">
        <v>515</v>
      </c>
      <c r="D96" s="20"/>
      <c r="E96" s="21"/>
      <c r="F96" s="21"/>
      <c r="G96" s="25"/>
      <c r="H96" s="18"/>
      <c r="I96" s="22"/>
      <c r="L96" s="79"/>
      <c r="M96" s="79"/>
      <c r="N96" s="86"/>
    </row>
    <row r="97" spans="1:14" ht="15" x14ac:dyDescent="0.25">
      <c r="A97" s="37" t="s">
        <v>348</v>
      </c>
      <c r="B97" s="46">
        <v>22061</v>
      </c>
      <c r="C97" s="47">
        <v>589</v>
      </c>
      <c r="D97" s="2">
        <f>IF(B97&lt;&gt;0,B97/$B$97,0)</f>
        <v>1</v>
      </c>
      <c r="E97" s="4">
        <f>IF(B97&lt;&gt;0,ROUND(((SQRT(POWER(C97,2)-(POWER((B97/$B$97),2)*POWER($C$97,2))))/$B$97),3),0)</f>
        <v>0</v>
      </c>
      <c r="F97" s="4">
        <f>IF(B97=0,0,POWER(C97,2)-(POWER((B97/$B$97),2)*POWER(C$97,2)))</f>
        <v>0</v>
      </c>
      <c r="G97" s="24" t="s">
        <v>16</v>
      </c>
      <c r="H97" s="1">
        <f t="shared" si="40"/>
        <v>2.6698699061692581E-2</v>
      </c>
      <c r="I97" s="10" t="str">
        <f t="shared" si="41"/>
        <v>High</v>
      </c>
      <c r="L97" s="76"/>
      <c r="M97" s="76"/>
      <c r="N97" s="86"/>
    </row>
    <row r="98" spans="1:14" ht="15" x14ac:dyDescent="0.25">
      <c r="A98" s="37" t="s">
        <v>418</v>
      </c>
      <c r="B98" s="46">
        <v>385</v>
      </c>
      <c r="C98" s="47">
        <v>129</v>
      </c>
      <c r="D98" s="2">
        <f t="shared" ref="D98:D105" si="42">IF(B98&lt;&gt;0,B98/$B$97,0)</f>
        <v>1.7451611441004489E-2</v>
      </c>
      <c r="E98" s="4">
        <f t="shared" ref="E98:E105" si="43">IF(B98&lt;&gt;0,ROUND(((SQRT(POWER(C98,2)-(POWER((B98/$B$97),2)*POWER($C$97,2))))/$B$97),3),0)</f>
        <v>6.0000000000000001E-3</v>
      </c>
      <c r="F98" s="4">
        <f t="shared" ref="F98:F105" si="44">IF(B98=0,0,POWER(C98,2)-(POWER((B98/$B$97),2)*POWER(C$97,2)))</f>
        <v>16535.342176705544</v>
      </c>
      <c r="G98" s="24" t="str">
        <f t="shared" ref="G98:G151" si="45">IF(F98&lt;0,"W",IF(B98=0,"± 0.6%",IF((E98*100)&lt;0.01,"± 0.1%","± "&amp; TEXT((E98*100),"#,##0.0")&amp;"%")))</f>
        <v>± 0.6%</v>
      </c>
      <c r="H98" s="1">
        <f t="shared" si="40"/>
        <v>0.33506493506493507</v>
      </c>
      <c r="I98" s="10" t="str">
        <f t="shared" si="41"/>
        <v>Moderate</v>
      </c>
      <c r="L98" s="76"/>
      <c r="M98" s="76"/>
      <c r="N98" s="86"/>
    </row>
    <row r="99" spans="1:14" ht="15" x14ac:dyDescent="0.25">
      <c r="A99" s="37" t="s">
        <v>419</v>
      </c>
      <c r="B99" s="46">
        <v>156</v>
      </c>
      <c r="C99" s="47">
        <v>133</v>
      </c>
      <c r="D99" s="2">
        <f t="shared" si="42"/>
        <v>7.0713022981732472E-3</v>
      </c>
      <c r="E99" s="4">
        <f t="shared" si="43"/>
        <v>6.0000000000000001E-3</v>
      </c>
      <c r="F99" s="4">
        <f t="shared" si="44"/>
        <v>17671.652799543303</v>
      </c>
      <c r="G99" s="24" t="str">
        <f t="shared" si="45"/>
        <v>± 0.6%</v>
      </c>
      <c r="H99" s="1">
        <f t="shared" si="40"/>
        <v>0.85256410256410253</v>
      </c>
      <c r="I99" s="10" t="str">
        <f t="shared" si="41"/>
        <v>Low</v>
      </c>
      <c r="L99" s="76"/>
      <c r="M99" s="76"/>
      <c r="N99" s="86"/>
    </row>
    <row r="100" spans="1:14" ht="15" x14ac:dyDescent="0.25">
      <c r="A100" s="37" t="s">
        <v>326</v>
      </c>
      <c r="B100" s="46">
        <v>428</v>
      </c>
      <c r="C100" s="47">
        <v>144</v>
      </c>
      <c r="D100" s="2">
        <f t="shared" si="42"/>
        <v>1.9400752459090703E-2</v>
      </c>
      <c r="E100" s="4">
        <f t="shared" si="43"/>
        <v>7.0000000000000001E-3</v>
      </c>
      <c r="F100" s="4">
        <f t="shared" si="44"/>
        <v>20605.422683741799</v>
      </c>
      <c r="G100" s="24" t="str">
        <f t="shared" si="45"/>
        <v>± 0.7%</v>
      </c>
      <c r="H100" s="1">
        <f t="shared" si="40"/>
        <v>0.3364485981308411</v>
      </c>
      <c r="I100" s="10" t="str">
        <f t="shared" si="41"/>
        <v>Moderate</v>
      </c>
      <c r="L100" s="76"/>
      <c r="M100" s="76"/>
      <c r="N100" s="86"/>
    </row>
    <row r="101" spans="1:14" ht="15" x14ac:dyDescent="0.25">
      <c r="A101" s="37" t="s">
        <v>327</v>
      </c>
      <c r="B101" s="46">
        <v>1247</v>
      </c>
      <c r="C101" s="47">
        <v>221</v>
      </c>
      <c r="D101" s="2">
        <f t="shared" si="42"/>
        <v>5.6525089524500249E-2</v>
      </c>
      <c r="E101" s="4">
        <f t="shared" si="43"/>
        <v>0.01</v>
      </c>
      <c r="F101" s="4">
        <f t="shared" si="44"/>
        <v>47732.557657997706</v>
      </c>
      <c r="G101" s="24" t="str">
        <f t="shared" si="45"/>
        <v>± 1.0%</v>
      </c>
      <c r="H101" s="1">
        <f t="shared" si="40"/>
        <v>0.17722534081796312</v>
      </c>
      <c r="I101" s="10" t="str">
        <f t="shared" si="41"/>
        <v>High</v>
      </c>
      <c r="L101" s="76"/>
      <c r="M101" s="76"/>
      <c r="N101" s="86"/>
    </row>
    <row r="102" spans="1:14" ht="15" x14ac:dyDescent="0.25">
      <c r="A102" s="37" t="s">
        <v>420</v>
      </c>
      <c r="B102" s="46">
        <v>3227</v>
      </c>
      <c r="C102" s="47">
        <v>352</v>
      </c>
      <c r="D102" s="2">
        <f t="shared" si="42"/>
        <v>0.14627623407823762</v>
      </c>
      <c r="E102" s="4">
        <f t="shared" si="43"/>
        <v>1.4999999999999999E-2</v>
      </c>
      <c r="F102" s="4">
        <f t="shared" si="44"/>
        <v>116481.02272252519</v>
      </c>
      <c r="G102" s="24" t="str">
        <f t="shared" si="45"/>
        <v>± 1.5%</v>
      </c>
      <c r="H102" s="1">
        <f t="shared" si="40"/>
        <v>0.10907964053300279</v>
      </c>
      <c r="I102" s="10" t="str">
        <f t="shared" si="41"/>
        <v>High</v>
      </c>
      <c r="L102" s="76"/>
      <c r="M102" s="76"/>
      <c r="N102" s="86"/>
    </row>
    <row r="103" spans="1:14" ht="15" x14ac:dyDescent="0.25">
      <c r="A103" s="37" t="s">
        <v>421</v>
      </c>
      <c r="B103" s="46">
        <v>11718</v>
      </c>
      <c r="C103" s="47">
        <v>546</v>
      </c>
      <c r="D103" s="2">
        <f t="shared" si="42"/>
        <v>0.53116359185893658</v>
      </c>
      <c r="E103" s="4">
        <f t="shared" si="43"/>
        <v>0.02</v>
      </c>
      <c r="F103" s="4">
        <f t="shared" si="44"/>
        <v>200237.52646932303</v>
      </c>
      <c r="G103" s="24" t="str">
        <f t="shared" si="45"/>
        <v>± 2.0%</v>
      </c>
      <c r="H103" s="1">
        <f t="shared" si="40"/>
        <v>4.6594982078853049E-2</v>
      </c>
      <c r="I103" s="10" t="str">
        <f t="shared" si="41"/>
        <v>High</v>
      </c>
      <c r="L103" s="76"/>
      <c r="M103" s="76"/>
      <c r="N103" s="86"/>
    </row>
    <row r="104" spans="1:14" ht="15" x14ac:dyDescent="0.25">
      <c r="A104" s="37" t="s">
        <v>422</v>
      </c>
      <c r="B104" s="46">
        <v>4317</v>
      </c>
      <c r="C104" s="47">
        <v>346</v>
      </c>
      <c r="D104" s="2">
        <f t="shared" si="42"/>
        <v>0.19568469244367889</v>
      </c>
      <c r="E104" s="4">
        <f t="shared" si="43"/>
        <v>1.4999999999999999E-2</v>
      </c>
      <c r="F104" s="4">
        <f t="shared" si="44"/>
        <v>106431.528004108</v>
      </c>
      <c r="G104" s="24" t="str">
        <f t="shared" si="45"/>
        <v>± 1.5%</v>
      </c>
      <c r="H104" s="1">
        <f t="shared" si="40"/>
        <v>8.0148251100301132E-2</v>
      </c>
      <c r="I104" s="10" t="str">
        <f t="shared" si="41"/>
        <v>High</v>
      </c>
      <c r="L104" s="76"/>
      <c r="M104" s="76"/>
      <c r="N104" s="86"/>
    </row>
    <row r="105" spans="1:14" ht="15" x14ac:dyDescent="0.25">
      <c r="A105" s="37" t="s">
        <v>423</v>
      </c>
      <c r="B105" s="46">
        <v>583</v>
      </c>
      <c r="C105" s="47">
        <v>138</v>
      </c>
      <c r="D105" s="2">
        <f t="shared" si="42"/>
        <v>2.6426725896378223E-2</v>
      </c>
      <c r="E105" s="4">
        <f t="shared" si="43"/>
        <v>6.0000000000000001E-3</v>
      </c>
      <c r="F105" s="4">
        <f t="shared" si="44"/>
        <v>18801.720142339487</v>
      </c>
      <c r="G105" s="24" t="str">
        <f t="shared" si="45"/>
        <v>± 0.6%</v>
      </c>
      <c r="H105" s="1">
        <f t="shared" si="40"/>
        <v>0.23670668953687821</v>
      </c>
      <c r="I105" s="10" t="str">
        <f t="shared" si="41"/>
        <v>Moderate</v>
      </c>
      <c r="L105" s="76"/>
      <c r="M105" s="76"/>
      <c r="N105" s="86"/>
    </row>
    <row r="106" spans="1:14" ht="15" x14ac:dyDescent="0.25">
      <c r="A106" s="37" t="s">
        <v>349</v>
      </c>
      <c r="B106" s="46">
        <v>388623.80952380953</v>
      </c>
      <c r="C106" s="47">
        <v>7574</v>
      </c>
      <c r="D106" s="23" t="s">
        <v>16</v>
      </c>
      <c r="E106" s="4">
        <f t="shared" ref="E106:E127" si="46">IF(B106&lt;&gt;0,ROUND(((SQRT(POWER(C106,2)-(POWER((B106/$B$7),2)*POWER($C$7,2))))/$B$7),3),0)</f>
        <v>0.157</v>
      </c>
      <c r="F106" s="4">
        <f t="shared" ref="F106:F127" si="47">IF(B106=0,0,POWER(C106,2)-(POWER((B106/$B$7),2)*POWER(C$7,2)))</f>
        <v>52505216.07199464</v>
      </c>
      <c r="G106" s="24" t="s">
        <v>16</v>
      </c>
      <c r="H106" s="1">
        <f t="shared" si="40"/>
        <v>1.9489284532722303E-2</v>
      </c>
      <c r="I106" s="10" t="str">
        <f t="shared" si="41"/>
        <v>High</v>
      </c>
      <c r="L106" s="87"/>
      <c r="M106" s="76"/>
      <c r="N106" s="86"/>
    </row>
    <row r="107" spans="1:14" ht="15" x14ac:dyDescent="0.25">
      <c r="A107" s="14" t="s">
        <v>463</v>
      </c>
      <c r="B107" s="15" t="s">
        <v>515</v>
      </c>
      <c r="C107" s="15" t="s">
        <v>515</v>
      </c>
      <c r="D107" s="20"/>
      <c r="E107" s="21"/>
      <c r="F107" s="21"/>
      <c r="G107" s="25"/>
      <c r="H107" s="18"/>
      <c r="I107" s="22"/>
      <c r="L107" s="79"/>
      <c r="M107" s="79"/>
      <c r="N107" s="86"/>
    </row>
    <row r="108" spans="1:14" ht="15" x14ac:dyDescent="0.25">
      <c r="A108" s="37" t="s">
        <v>348</v>
      </c>
      <c r="B108" s="46">
        <v>22061</v>
      </c>
      <c r="C108" s="47">
        <v>589</v>
      </c>
      <c r="D108" s="2">
        <f>IF(B108&lt;&gt;0,B108/$B$97,0)</f>
        <v>1</v>
      </c>
      <c r="E108" s="4">
        <f>IF(B108&lt;&gt;0,ROUND(((SQRT(POWER(C108,2)-(POWER((B108/$B$97),2)*POWER($C$97,2))))/$B$97),3),0)</f>
        <v>0</v>
      </c>
      <c r="F108" s="4">
        <f>IF(B108=0,0,POWER(C108,2)-(POWER((B108/$B$97),2)*POWER(C$97,2)))</f>
        <v>0</v>
      </c>
      <c r="G108" s="24" t="s">
        <v>16</v>
      </c>
      <c r="H108" s="1">
        <f t="shared" si="40"/>
        <v>2.6698699061692581E-2</v>
      </c>
      <c r="I108" s="10" t="str">
        <f t="shared" si="41"/>
        <v>High</v>
      </c>
      <c r="L108" s="76"/>
      <c r="M108" s="76"/>
      <c r="N108" s="86"/>
    </row>
    <row r="109" spans="1:14" ht="15" x14ac:dyDescent="0.25">
      <c r="A109" s="37" t="s">
        <v>424</v>
      </c>
      <c r="B109" s="46">
        <v>16081</v>
      </c>
      <c r="C109" s="47">
        <v>615</v>
      </c>
      <c r="D109" s="2">
        <f t="shared" ref="D109:D110" si="48">IF(B109&lt;&gt;0,B109/$B$97,0)</f>
        <v>0.72893341190335892</v>
      </c>
      <c r="E109" s="4">
        <f t="shared" ref="E109:E110" si="49">IF(B109&lt;&gt;0,ROUND(((SQRT(POWER(C109,2)-(POWER((B109/$B$97),2)*POWER($C$97,2))))/$B$97),3),0)</f>
        <v>0.02</v>
      </c>
      <c r="F109" s="4">
        <f t="shared" ref="F109:F110" si="50">IF(B109=0,0,POWER(C109,2)-(POWER((B109/$B$97),2)*POWER(C$97,2)))</f>
        <v>193890.63628039218</v>
      </c>
      <c r="G109" s="24" t="str">
        <f t="shared" si="45"/>
        <v>± 2.0%</v>
      </c>
      <c r="H109" s="1">
        <f t="shared" si="40"/>
        <v>3.8243890305329271E-2</v>
      </c>
      <c r="I109" s="10" t="str">
        <f t="shared" si="41"/>
        <v>High</v>
      </c>
      <c r="L109" s="76"/>
      <c r="M109" s="76"/>
      <c r="N109" s="86"/>
    </row>
    <row r="110" spans="1:14" ht="15" x14ac:dyDescent="0.25">
      <c r="A110" s="37" t="s">
        <v>425</v>
      </c>
      <c r="B110" s="46">
        <v>5980</v>
      </c>
      <c r="C110" s="47">
        <v>396</v>
      </c>
      <c r="D110" s="2">
        <f t="shared" si="48"/>
        <v>0.27106658809664114</v>
      </c>
      <c r="E110" s="4">
        <f t="shared" si="49"/>
        <v>1.6E-2</v>
      </c>
      <c r="F110" s="4">
        <f t="shared" si="50"/>
        <v>131325.25266224254</v>
      </c>
      <c r="G110" s="24" t="str">
        <f t="shared" si="45"/>
        <v>± 1.6%</v>
      </c>
      <c r="H110" s="1">
        <f t="shared" si="40"/>
        <v>6.622073578595318E-2</v>
      </c>
      <c r="I110" s="10" t="str">
        <f t="shared" si="41"/>
        <v>High</v>
      </c>
      <c r="L110" s="76"/>
      <c r="M110" s="76"/>
      <c r="N110" s="86"/>
    </row>
    <row r="111" spans="1:14" ht="15" x14ac:dyDescent="0.25">
      <c r="A111" s="14" t="s">
        <v>464</v>
      </c>
      <c r="B111" s="15" t="s">
        <v>515</v>
      </c>
      <c r="C111" s="15" t="s">
        <v>515</v>
      </c>
      <c r="D111" s="20"/>
      <c r="E111" s="21"/>
      <c r="F111" s="21"/>
      <c r="G111" s="25"/>
      <c r="H111" s="18"/>
      <c r="I111" s="22"/>
      <c r="L111" s="79"/>
      <c r="M111" s="79"/>
      <c r="N111" s="86"/>
    </row>
    <row r="112" spans="1:14" ht="15" x14ac:dyDescent="0.25">
      <c r="A112" s="37" t="s">
        <v>350</v>
      </c>
      <c r="B112" s="46">
        <v>16081</v>
      </c>
      <c r="C112" s="47">
        <v>615</v>
      </c>
      <c r="D112" s="2">
        <f>IF(B112&lt;&gt;0,B112/$B$112,0)</f>
        <v>1</v>
      </c>
      <c r="E112" s="4">
        <f>IF(B112&lt;&gt;0,ROUND(((SQRT(POWER(C112,2)-(POWER((B112/$B$112),2)*POWER($C$112,2))))/$B$112),3),0)</f>
        <v>0</v>
      </c>
      <c r="F112" s="4">
        <f>IF(B112=0,0,POWER(C112,2)-(POWER((B112/$B$112),2)*POWER(C$112,2)))</f>
        <v>0</v>
      </c>
      <c r="G112" s="24" t="s">
        <v>16</v>
      </c>
      <c r="H112" s="1">
        <f t="shared" si="40"/>
        <v>3.8243890305329271E-2</v>
      </c>
      <c r="I112" s="10" t="str">
        <f t="shared" si="41"/>
        <v>High</v>
      </c>
      <c r="L112" s="76"/>
      <c r="M112" s="76"/>
      <c r="N112" s="86"/>
    </row>
    <row r="113" spans="1:14" ht="15" x14ac:dyDescent="0.25">
      <c r="A113" s="37" t="s">
        <v>426</v>
      </c>
      <c r="B113" s="46">
        <v>32</v>
      </c>
      <c r="C113" s="47">
        <v>67</v>
      </c>
      <c r="D113" s="2">
        <f t="shared" ref="D113:D119" si="51">IF(B113&lt;&gt;0,B113/$B$112,0)</f>
        <v>1.9899259996268887E-3</v>
      </c>
      <c r="E113" s="4">
        <f t="shared" ref="E113:E119" si="52">IF(B113&lt;&gt;0,ROUND(((SQRT(POWER(C113,2)-(POWER((B113/$B$112),2)*POWER($C$112,2))))/$B$112),3),0)</f>
        <v>4.0000000000000001E-3</v>
      </c>
      <c r="F113" s="4">
        <f t="shared" ref="F113:F119" si="53">IF(B113=0,0,POWER(C113,2)-(POWER((B113/$B$112),2)*POWER(C$112,2)))</f>
        <v>4487.5023025708178</v>
      </c>
      <c r="G113" s="24" t="str">
        <f t="shared" si="45"/>
        <v>± 0.4%</v>
      </c>
      <c r="H113" s="1">
        <f t="shared" si="40"/>
        <v>2.09375</v>
      </c>
      <c r="I113" s="10" t="str">
        <f t="shared" si="41"/>
        <v>Low</v>
      </c>
      <c r="L113" s="76"/>
      <c r="M113" s="76"/>
      <c r="N113" s="86"/>
    </row>
    <row r="114" spans="1:14" ht="15" x14ac:dyDescent="0.25">
      <c r="A114" s="37" t="s">
        <v>427</v>
      </c>
      <c r="B114" s="46">
        <v>23</v>
      </c>
      <c r="C114" s="47">
        <v>65</v>
      </c>
      <c r="D114" s="2">
        <f t="shared" si="51"/>
        <v>1.4302593122318265E-3</v>
      </c>
      <c r="E114" s="4">
        <f t="shared" si="52"/>
        <v>4.0000000000000001E-3</v>
      </c>
      <c r="F114" s="4">
        <f t="shared" si="53"/>
        <v>4224.2262871679322</v>
      </c>
      <c r="G114" s="24" t="str">
        <f t="shared" si="45"/>
        <v>± 0.4%</v>
      </c>
      <c r="H114" s="1">
        <f t="shared" si="40"/>
        <v>2.8260869565217392</v>
      </c>
      <c r="I114" s="10" t="str">
        <f t="shared" si="41"/>
        <v>Low</v>
      </c>
      <c r="L114" s="76"/>
      <c r="M114" s="76"/>
      <c r="N114" s="86"/>
    </row>
    <row r="115" spans="1:14" ht="15" x14ac:dyDescent="0.25">
      <c r="A115" s="37" t="s">
        <v>428</v>
      </c>
      <c r="B115" s="46">
        <v>232</v>
      </c>
      <c r="C115" s="47">
        <v>101</v>
      </c>
      <c r="D115" s="2">
        <f t="shared" si="51"/>
        <v>1.4426963497294944E-2</v>
      </c>
      <c r="E115" s="4">
        <f t="shared" si="52"/>
        <v>6.0000000000000001E-3</v>
      </c>
      <c r="F115" s="4">
        <f t="shared" si="53"/>
        <v>10122.277278878593</v>
      </c>
      <c r="G115" s="24" t="str">
        <f t="shared" si="45"/>
        <v>± 0.6%</v>
      </c>
      <c r="H115" s="1">
        <f t="shared" si="40"/>
        <v>0.43534482758620691</v>
      </c>
      <c r="I115" s="10" t="str">
        <f t="shared" si="41"/>
        <v>Moderate</v>
      </c>
      <c r="L115" s="76"/>
      <c r="M115" s="76"/>
      <c r="N115" s="86"/>
    </row>
    <row r="116" spans="1:14" ht="15" x14ac:dyDescent="0.25">
      <c r="A116" s="37" t="s">
        <v>429</v>
      </c>
      <c r="B116" s="46">
        <v>776</v>
      </c>
      <c r="C116" s="47">
        <v>195</v>
      </c>
      <c r="D116" s="2">
        <f t="shared" si="51"/>
        <v>4.8255705490952053E-2</v>
      </c>
      <c r="E116" s="4">
        <f t="shared" si="52"/>
        <v>1.2E-2</v>
      </c>
      <c r="F116" s="4">
        <f t="shared" si="53"/>
        <v>37144.260305551354</v>
      </c>
      <c r="G116" s="24" t="str">
        <f t="shared" si="45"/>
        <v>± 1.2%</v>
      </c>
      <c r="H116" s="1">
        <f t="shared" si="40"/>
        <v>0.25128865979381443</v>
      </c>
      <c r="I116" s="10" t="str">
        <f t="shared" si="41"/>
        <v>Moderate</v>
      </c>
      <c r="L116" s="76"/>
      <c r="M116" s="76"/>
      <c r="N116" s="86"/>
    </row>
    <row r="117" spans="1:14" ht="15" x14ac:dyDescent="0.25">
      <c r="A117" s="37" t="s">
        <v>430</v>
      </c>
      <c r="B117" s="46">
        <v>2438</v>
      </c>
      <c r="C117" s="47">
        <v>317</v>
      </c>
      <c r="D117" s="2">
        <f t="shared" si="51"/>
        <v>0.1516074870965736</v>
      </c>
      <c r="E117" s="4">
        <f t="shared" si="52"/>
        <v>1.9E-2</v>
      </c>
      <c r="F117" s="4">
        <f t="shared" si="53"/>
        <v>91795.562618884796</v>
      </c>
      <c r="G117" s="24" t="str">
        <f t="shared" si="45"/>
        <v>± 1.9%</v>
      </c>
      <c r="H117" s="1">
        <f t="shared" si="40"/>
        <v>0.13002461033634127</v>
      </c>
      <c r="I117" s="10" t="str">
        <f t="shared" si="41"/>
        <v>High</v>
      </c>
      <c r="L117" s="76"/>
      <c r="M117" s="76"/>
      <c r="N117" s="86"/>
    </row>
    <row r="118" spans="1:14" ht="15" x14ac:dyDescent="0.25">
      <c r="A118" s="37" t="s">
        <v>431</v>
      </c>
      <c r="B118" s="46">
        <v>3604</v>
      </c>
      <c r="C118" s="47">
        <v>372</v>
      </c>
      <c r="D118" s="2">
        <f t="shared" si="51"/>
        <v>0.22411541570797835</v>
      </c>
      <c r="E118" s="4">
        <f t="shared" si="52"/>
        <v>2.1000000000000001E-2</v>
      </c>
      <c r="F118" s="4">
        <f t="shared" si="53"/>
        <v>119386.6207701906</v>
      </c>
      <c r="G118" s="24" t="str">
        <f t="shared" si="45"/>
        <v>± 2.1%</v>
      </c>
      <c r="H118" s="1">
        <f t="shared" si="40"/>
        <v>0.10321864594894561</v>
      </c>
      <c r="I118" s="10" t="str">
        <f t="shared" si="41"/>
        <v>High</v>
      </c>
      <c r="L118" s="76"/>
      <c r="M118" s="76"/>
      <c r="N118" s="86"/>
    </row>
    <row r="119" spans="1:14" ht="15" x14ac:dyDescent="0.25">
      <c r="A119" s="37" t="s">
        <v>432</v>
      </c>
      <c r="B119" s="46">
        <v>8976</v>
      </c>
      <c r="C119" s="47">
        <v>500</v>
      </c>
      <c r="D119" s="2">
        <f t="shared" si="51"/>
        <v>0.55817424289534234</v>
      </c>
      <c r="E119" s="4">
        <f t="shared" si="52"/>
        <v>2.3E-2</v>
      </c>
      <c r="F119" s="4">
        <f t="shared" si="53"/>
        <v>132160.79184756172</v>
      </c>
      <c r="G119" s="24" t="str">
        <f t="shared" si="45"/>
        <v>± 2.3%</v>
      </c>
      <c r="H119" s="1">
        <f t="shared" si="40"/>
        <v>5.5704099821746879E-2</v>
      </c>
      <c r="I119" s="10" t="str">
        <f t="shared" si="41"/>
        <v>High</v>
      </c>
      <c r="L119" s="76"/>
      <c r="M119" s="76"/>
      <c r="N119" s="86"/>
    </row>
    <row r="120" spans="1:14" ht="15" x14ac:dyDescent="0.25">
      <c r="A120" s="37" t="s">
        <v>351</v>
      </c>
      <c r="B120" s="46">
        <v>2132.4761904761899</v>
      </c>
      <c r="C120" s="47">
        <v>51</v>
      </c>
      <c r="D120" s="23" t="s">
        <v>16</v>
      </c>
      <c r="E120" s="4">
        <f t="shared" si="46"/>
        <v>1E-3</v>
      </c>
      <c r="F120" s="4">
        <f t="shared" si="47"/>
        <v>2454.657972230335</v>
      </c>
      <c r="G120" s="24" t="s">
        <v>16</v>
      </c>
      <c r="H120" s="1">
        <f t="shared" si="40"/>
        <v>2.3915859050511374E-2</v>
      </c>
      <c r="I120" s="10" t="str">
        <f t="shared" si="41"/>
        <v>High</v>
      </c>
      <c r="L120" s="87"/>
      <c r="M120" s="87"/>
      <c r="N120" s="86"/>
    </row>
    <row r="121" spans="1:14" ht="15" x14ac:dyDescent="0.25">
      <c r="A121" s="37" t="s">
        <v>352</v>
      </c>
      <c r="B121" s="46">
        <v>5980</v>
      </c>
      <c r="C121" s="47">
        <v>396</v>
      </c>
      <c r="D121" s="2">
        <f>IF(B121&lt;&gt;0,B121/$B$121,0)</f>
        <v>1</v>
      </c>
      <c r="E121" s="4">
        <f>IF(B121&lt;&gt;0,ROUND(((SQRT(POWER(C121,2)-(POWER((B121/$B$121),2)*POWER($C$121,2))))/$B$121),3),0)</f>
        <v>0</v>
      </c>
      <c r="F121" s="4">
        <f>IF(B121=0,0,POWER(C121,2)-(POWER((B121/$B$121),2)*POWER(C$121,2)))</f>
        <v>0</v>
      </c>
      <c r="G121" s="24" t="s">
        <v>16</v>
      </c>
      <c r="H121" s="1">
        <f t="shared" si="40"/>
        <v>6.622073578595318E-2</v>
      </c>
      <c r="I121" s="10" t="str">
        <f t="shared" si="41"/>
        <v>High</v>
      </c>
      <c r="L121" s="76"/>
      <c r="M121" s="76"/>
      <c r="N121" s="86"/>
    </row>
    <row r="122" spans="1:14" ht="15" x14ac:dyDescent="0.25">
      <c r="A122" s="37" t="s">
        <v>433</v>
      </c>
      <c r="B122" s="46">
        <v>62</v>
      </c>
      <c r="C122" s="47">
        <v>70</v>
      </c>
      <c r="D122" s="2">
        <f t="shared" ref="D122:D126" si="54">IF(B122&lt;&gt;0,B122/$B$121,0)</f>
        <v>1.0367892976588629E-2</v>
      </c>
      <c r="E122" s="4">
        <f t="shared" ref="E122:E126" si="55">IF(B122&lt;&gt;0,ROUND(((SQRT(POWER(C122,2)-(POWER((B122/$B$121),2)*POWER($C$121,2))))/$B$121),3),0)</f>
        <v>1.2E-2</v>
      </c>
      <c r="F122" s="4">
        <f t="shared" ref="F122:F126" si="56">IF(B122=0,0,POWER(C122,2)-(POWER((B122/$B$121),2)*POWER(C$121,2)))</f>
        <v>4883.1433456001614</v>
      </c>
      <c r="G122" s="24" t="str">
        <f t="shared" si="45"/>
        <v>± 1.2%</v>
      </c>
      <c r="H122" s="1">
        <f t="shared" si="40"/>
        <v>1.1290322580645162</v>
      </c>
      <c r="I122" s="10" t="str">
        <f t="shared" si="41"/>
        <v>Low</v>
      </c>
      <c r="L122" s="76"/>
      <c r="M122" s="76"/>
      <c r="N122" s="86"/>
    </row>
    <row r="123" spans="1:14" ht="15" x14ac:dyDescent="0.25">
      <c r="A123" s="37" t="s">
        <v>434</v>
      </c>
      <c r="B123" s="46">
        <v>93</v>
      </c>
      <c r="C123" s="47">
        <v>77</v>
      </c>
      <c r="D123" s="2">
        <f t="shared" si="54"/>
        <v>1.5551839464882942E-2</v>
      </c>
      <c r="E123" s="4">
        <f t="shared" si="55"/>
        <v>1.2999999999999999E-2</v>
      </c>
      <c r="F123" s="4">
        <f t="shared" si="56"/>
        <v>5891.0725276003623</v>
      </c>
      <c r="G123" s="24" t="str">
        <f t="shared" si="45"/>
        <v>± 1.3%</v>
      </c>
      <c r="H123" s="1">
        <f t="shared" si="40"/>
        <v>0.82795698924731187</v>
      </c>
      <c r="I123" s="10" t="str">
        <f t="shared" si="41"/>
        <v>Low</v>
      </c>
      <c r="L123" s="76"/>
      <c r="M123" s="76"/>
      <c r="N123" s="86"/>
    </row>
    <row r="124" spans="1:14" ht="15" x14ac:dyDescent="0.25">
      <c r="A124" s="37" t="s">
        <v>435</v>
      </c>
      <c r="B124" s="46">
        <v>193</v>
      </c>
      <c r="C124" s="47">
        <v>88</v>
      </c>
      <c r="D124" s="2">
        <f t="shared" si="54"/>
        <v>3.2274247491638798E-2</v>
      </c>
      <c r="E124" s="4">
        <f t="shared" si="55"/>
        <v>1.4999999999999999E-2</v>
      </c>
      <c r="F124" s="4">
        <f t="shared" si="56"/>
        <v>7580.6562123466183</v>
      </c>
      <c r="G124" s="24" t="str">
        <f t="shared" si="45"/>
        <v>± 1.5%</v>
      </c>
      <c r="H124" s="1">
        <f t="shared" si="40"/>
        <v>0.45595854922279794</v>
      </c>
      <c r="I124" s="10" t="str">
        <f t="shared" si="41"/>
        <v>Moderate</v>
      </c>
      <c r="L124" s="76"/>
      <c r="M124" s="76"/>
      <c r="N124" s="86"/>
    </row>
    <row r="125" spans="1:14" ht="15" x14ac:dyDescent="0.25">
      <c r="A125" s="37" t="s">
        <v>436</v>
      </c>
      <c r="B125" s="46">
        <v>331</v>
      </c>
      <c r="C125" s="47">
        <v>112</v>
      </c>
      <c r="D125" s="2">
        <f t="shared" si="54"/>
        <v>5.5351170568561876E-2</v>
      </c>
      <c r="E125" s="4">
        <f t="shared" si="55"/>
        <v>1.7999999999999999E-2</v>
      </c>
      <c r="F125" s="4">
        <f t="shared" si="56"/>
        <v>12063.554653303654</v>
      </c>
      <c r="G125" s="24" t="str">
        <f t="shared" si="45"/>
        <v>± 1.8%</v>
      </c>
      <c r="H125" s="1">
        <f t="shared" si="40"/>
        <v>0.33836858006042297</v>
      </c>
      <c r="I125" s="10" t="str">
        <f t="shared" si="41"/>
        <v>Moderate</v>
      </c>
      <c r="L125" s="76"/>
      <c r="M125" s="76"/>
      <c r="N125" s="86"/>
    </row>
    <row r="126" spans="1:14" ht="15" x14ac:dyDescent="0.25">
      <c r="A126" s="37" t="s">
        <v>437</v>
      </c>
      <c r="B126" s="46">
        <v>5301</v>
      </c>
      <c r="C126" s="47">
        <v>385</v>
      </c>
      <c r="D126" s="2">
        <f t="shared" si="54"/>
        <v>0.88645484949832776</v>
      </c>
      <c r="E126" s="4">
        <f t="shared" si="55"/>
        <v>2.5999999999999999E-2</v>
      </c>
      <c r="F126" s="4">
        <f t="shared" si="56"/>
        <v>24998.642173577464</v>
      </c>
      <c r="G126" s="24" t="str">
        <f t="shared" si="45"/>
        <v>± 2.6%</v>
      </c>
      <c r="H126" s="1">
        <f t="shared" si="40"/>
        <v>7.2627806074325604E-2</v>
      </c>
      <c r="I126" s="10" t="str">
        <f t="shared" si="41"/>
        <v>High</v>
      </c>
      <c r="L126" s="76"/>
      <c r="M126" s="76"/>
      <c r="N126" s="86"/>
    </row>
    <row r="127" spans="1:14" ht="15" x14ac:dyDescent="0.25">
      <c r="A127" s="37" t="s">
        <v>351</v>
      </c>
      <c r="B127" s="46">
        <v>633.57142857142856</v>
      </c>
      <c r="C127" s="47">
        <v>25</v>
      </c>
      <c r="D127" s="23" t="s">
        <v>16</v>
      </c>
      <c r="E127" s="4">
        <f t="shared" si="46"/>
        <v>1E-3</v>
      </c>
      <c r="F127" s="4">
        <f t="shared" si="47"/>
        <v>612.08210188082558</v>
      </c>
      <c r="G127" s="24" t="s">
        <v>16</v>
      </c>
      <c r="H127" s="1">
        <f t="shared" si="40"/>
        <v>3.9458850056369787E-2</v>
      </c>
      <c r="I127" s="10" t="str">
        <f t="shared" si="41"/>
        <v>High</v>
      </c>
      <c r="L127" s="87"/>
      <c r="M127" s="87"/>
      <c r="N127" s="86"/>
    </row>
    <row r="128" spans="1:14" ht="15" x14ac:dyDescent="0.25">
      <c r="A128" s="14" t="s">
        <v>465</v>
      </c>
      <c r="B128" s="15" t="s">
        <v>515</v>
      </c>
      <c r="C128" s="15" t="s">
        <v>515</v>
      </c>
      <c r="D128" s="20"/>
      <c r="E128" s="21"/>
      <c r="F128" s="21"/>
      <c r="G128" s="25"/>
      <c r="H128" s="18"/>
      <c r="I128" s="22"/>
      <c r="L128" s="79"/>
      <c r="M128" s="79"/>
      <c r="N128" s="86"/>
    </row>
    <row r="129" spans="1:14" ht="36.75" x14ac:dyDescent="0.25">
      <c r="A129" s="44" t="s">
        <v>353</v>
      </c>
      <c r="B129" s="46">
        <v>15998</v>
      </c>
      <c r="C129" s="47">
        <v>618</v>
      </c>
      <c r="D129" s="2">
        <f>IF(B129&lt;&gt;0,B129/$B$129,0)</f>
        <v>1</v>
      </c>
      <c r="E129" s="4">
        <f>IF(B129&lt;&gt;0,ROUND(((SQRT(POWER(C129,2)-(POWER((B129/$B$129),2)*POWER($C$129,2))))/$B$129),3),0)</f>
        <v>0</v>
      </c>
      <c r="F129" s="4">
        <f>IF(B129=0,0,POWER(C129,2)-(POWER((B129/$B$129),2)*POWER(C$129,2)))</f>
        <v>0</v>
      </c>
      <c r="G129" s="24" t="s">
        <v>16</v>
      </c>
      <c r="H129" s="1">
        <f t="shared" si="40"/>
        <v>3.8629828728591074E-2</v>
      </c>
      <c r="I129" s="10" t="str">
        <f t="shared" si="41"/>
        <v>High</v>
      </c>
      <c r="L129" s="76"/>
      <c r="M129" s="76"/>
      <c r="N129" s="86"/>
    </row>
    <row r="130" spans="1:14" ht="15" x14ac:dyDescent="0.25">
      <c r="A130" s="37" t="s">
        <v>438</v>
      </c>
      <c r="B130" s="46">
        <v>5135</v>
      </c>
      <c r="C130" s="47">
        <v>430</v>
      </c>
      <c r="D130" s="2">
        <f t="shared" ref="D130:D134" si="57">IF(B130&lt;&gt;0,B130/$B$129,0)</f>
        <v>0.32097762220277537</v>
      </c>
      <c r="E130" s="4">
        <f t="shared" ref="E130:E134" si="58">IF(B130&lt;&gt;0,ROUND(((SQRT(POWER(C130,2)-(POWER((B130/$B$129),2)*POWER($C$129,2))))/$B$129),3),0)</f>
        <v>2.4E-2</v>
      </c>
      <c r="F130" s="4">
        <f t="shared" ref="F130:F134" si="59">IF(B130=0,0,POWER(C130,2)-(POWER((B130/$B$129),2)*POWER(C$129,2)))</f>
        <v>145551.65585339058</v>
      </c>
      <c r="G130" s="24" t="str">
        <f t="shared" si="45"/>
        <v>± 2.4%</v>
      </c>
      <c r="H130" s="1">
        <f t="shared" si="40"/>
        <v>8.3739045764362224E-2</v>
      </c>
      <c r="I130" s="10" t="str">
        <f t="shared" si="41"/>
        <v>High</v>
      </c>
      <c r="L130" s="76"/>
      <c r="M130" s="76"/>
      <c r="N130" s="86"/>
    </row>
    <row r="131" spans="1:14" ht="15" x14ac:dyDescent="0.25">
      <c r="A131" s="37" t="s">
        <v>439</v>
      </c>
      <c r="B131" s="46">
        <v>2733</v>
      </c>
      <c r="C131" s="47">
        <v>313</v>
      </c>
      <c r="D131" s="2">
        <f t="shared" si="57"/>
        <v>0.17083385423177896</v>
      </c>
      <c r="E131" s="4">
        <f t="shared" si="58"/>
        <v>1.7999999999999999E-2</v>
      </c>
      <c r="F131" s="4">
        <f t="shared" si="59"/>
        <v>86822.851402493572</v>
      </c>
      <c r="G131" s="24" t="str">
        <f t="shared" si="45"/>
        <v>± 1.8%</v>
      </c>
      <c r="H131" s="1">
        <f t="shared" si="40"/>
        <v>0.11452616172703989</v>
      </c>
      <c r="I131" s="10" t="str">
        <f t="shared" si="41"/>
        <v>High</v>
      </c>
      <c r="L131" s="76"/>
      <c r="M131" s="76"/>
      <c r="N131" s="86"/>
    </row>
    <row r="132" spans="1:14" ht="15" x14ac:dyDescent="0.25">
      <c r="A132" s="37" t="s">
        <v>440</v>
      </c>
      <c r="B132" s="46">
        <v>2274</v>
      </c>
      <c r="C132" s="47">
        <v>297</v>
      </c>
      <c r="D132" s="2">
        <f t="shared" si="57"/>
        <v>0.14214276784598076</v>
      </c>
      <c r="E132" s="4">
        <f t="shared" si="58"/>
        <v>1.7999999999999999E-2</v>
      </c>
      <c r="F132" s="4">
        <f t="shared" si="59"/>
        <v>80492.39116280021</v>
      </c>
      <c r="G132" s="24" t="str">
        <f t="shared" si="45"/>
        <v>± 1.8%</v>
      </c>
      <c r="H132" s="1">
        <f t="shared" si="40"/>
        <v>0.13060686015831136</v>
      </c>
      <c r="I132" s="10" t="str">
        <f t="shared" si="41"/>
        <v>High</v>
      </c>
      <c r="L132" s="76"/>
      <c r="M132" s="76"/>
      <c r="N132" s="86"/>
    </row>
    <row r="133" spans="1:14" ht="15" x14ac:dyDescent="0.25">
      <c r="A133" s="37" t="s">
        <v>441</v>
      </c>
      <c r="B133" s="46">
        <v>1521</v>
      </c>
      <c r="C133" s="47">
        <v>244</v>
      </c>
      <c r="D133" s="2">
        <f t="shared" si="57"/>
        <v>9.5074384298037259E-2</v>
      </c>
      <c r="E133" s="4">
        <f t="shared" si="58"/>
        <v>1.4999999999999999E-2</v>
      </c>
      <c r="F133" s="4">
        <f t="shared" si="59"/>
        <v>56083.736048563136</v>
      </c>
      <c r="G133" s="24" t="str">
        <f t="shared" si="45"/>
        <v>± 1.5%</v>
      </c>
      <c r="H133" s="1">
        <f t="shared" si="40"/>
        <v>0.16042077580539119</v>
      </c>
      <c r="I133" s="10" t="str">
        <f t="shared" si="41"/>
        <v>High</v>
      </c>
      <c r="L133" s="76"/>
      <c r="M133" s="76"/>
      <c r="N133" s="86"/>
    </row>
    <row r="134" spans="1:14" ht="15" x14ac:dyDescent="0.25">
      <c r="A134" s="37" t="s">
        <v>442</v>
      </c>
      <c r="B134" s="46">
        <v>4335</v>
      </c>
      <c r="C134" s="47">
        <v>440</v>
      </c>
      <c r="D134" s="2">
        <f t="shared" si="57"/>
        <v>0.27097137142142769</v>
      </c>
      <c r="E134" s="4">
        <f t="shared" si="58"/>
        <v>2.5000000000000001E-2</v>
      </c>
      <c r="F134" s="4">
        <f t="shared" si="59"/>
        <v>165557.04539913032</v>
      </c>
      <c r="G134" s="24" t="str">
        <f t="shared" si="45"/>
        <v>± 2.5%</v>
      </c>
      <c r="H134" s="1">
        <f t="shared" si="40"/>
        <v>0.10149942329873125</v>
      </c>
      <c r="I134" s="10" t="str">
        <f t="shared" si="41"/>
        <v>High</v>
      </c>
      <c r="L134" s="76"/>
      <c r="M134" s="76"/>
      <c r="N134" s="86"/>
    </row>
    <row r="135" spans="1:14" ht="15" x14ac:dyDescent="0.25">
      <c r="A135" s="37" t="s">
        <v>354</v>
      </c>
      <c r="B135" s="46">
        <v>83</v>
      </c>
      <c r="C135" s="47">
        <v>81</v>
      </c>
      <c r="D135" s="2">
        <f>IF(B135&lt;&gt;0,B135/$B$135,0)</f>
        <v>1</v>
      </c>
      <c r="E135" s="4">
        <f>IF(B135&lt;&gt;0,ROUND(((SQRT(POWER(C135,2)-(POWER((B135/$B$135),2)*POWER($C$135,2))))/$B$135),3),0)</f>
        <v>0</v>
      </c>
      <c r="F135" s="4">
        <f>IF(B135=0,0,POWER(C135,2)-(POWER((B135/$B$135),2)*POWER(C$135,2)))</f>
        <v>0</v>
      </c>
      <c r="G135" s="24" t="s">
        <v>16</v>
      </c>
      <c r="H135" s="1">
        <f t="shared" si="40"/>
        <v>0.97590361445783136</v>
      </c>
      <c r="I135" s="10" t="str">
        <f t="shared" si="41"/>
        <v>Low</v>
      </c>
      <c r="L135" s="76"/>
      <c r="M135" s="76"/>
      <c r="N135" s="86"/>
    </row>
    <row r="136" spans="1:14" ht="36.75" x14ac:dyDescent="0.25">
      <c r="A136" s="44" t="s">
        <v>355</v>
      </c>
      <c r="B136" s="46">
        <v>5889</v>
      </c>
      <c r="C136" s="47">
        <v>392</v>
      </c>
      <c r="D136" s="2">
        <f>IF(B136&lt;&gt;0,B136/$B$136,0)</f>
        <v>1</v>
      </c>
      <c r="E136" s="4">
        <f>IF(B136&lt;&gt;0,ROUND(((SQRT(POWER(C136,2)-(POWER((B136/$B$136),2)*POWER($C$136,2))))/$B$136),3),0)</f>
        <v>0</v>
      </c>
      <c r="F136" s="4">
        <f>IF(B136=0,0,POWER(C136,2)-(POWER((B136/$B$136),2)*POWER(C$136,2)))</f>
        <v>0</v>
      </c>
      <c r="G136" s="24" t="s">
        <v>16</v>
      </c>
      <c r="H136" s="1">
        <f t="shared" si="40"/>
        <v>6.6564781796569883E-2</v>
      </c>
      <c r="I136" s="10" t="str">
        <f t="shared" si="41"/>
        <v>High</v>
      </c>
      <c r="L136" s="76"/>
      <c r="M136" s="76"/>
      <c r="N136" s="86"/>
    </row>
    <row r="137" spans="1:14" ht="15" x14ac:dyDescent="0.25">
      <c r="A137" s="37" t="s">
        <v>443</v>
      </c>
      <c r="B137" s="46">
        <v>1988</v>
      </c>
      <c r="C137" s="47">
        <v>252</v>
      </c>
      <c r="D137" s="2">
        <f t="shared" ref="D137:D143" si="60">IF(B137&lt;&gt;0,B137/$B$136,0)</f>
        <v>0.33757853625403295</v>
      </c>
      <c r="E137" s="4">
        <f t="shared" ref="E137:E143" si="61">IF(B137&lt;&gt;0,ROUND(((SQRT(POWER(C137,2)-(POWER((B137/$B$136),2)*POWER($C$136,2))))/$B$136),3),0)</f>
        <v>3.5999999999999997E-2</v>
      </c>
      <c r="F137" s="4">
        <f t="shared" ref="F137:F144" si="62">IF(B137=0,0,POWER(C137,2)-(POWER((B137/$B$136),2)*POWER(C$136,2)))</f>
        <v>45992.563020624861</v>
      </c>
      <c r="G137" s="24" t="str">
        <f t="shared" si="45"/>
        <v>± 3.6%</v>
      </c>
      <c r="H137" s="1">
        <f t="shared" si="40"/>
        <v>0.12676056338028169</v>
      </c>
      <c r="I137" s="10" t="str">
        <f t="shared" si="41"/>
        <v>High</v>
      </c>
      <c r="L137" s="76"/>
      <c r="M137" s="76"/>
      <c r="N137" s="86"/>
    </row>
    <row r="138" spans="1:14" ht="15" x14ac:dyDescent="0.25">
      <c r="A138" s="37" t="s">
        <v>444</v>
      </c>
      <c r="B138" s="46">
        <v>1335</v>
      </c>
      <c r="C138" s="47">
        <v>225</v>
      </c>
      <c r="D138" s="2">
        <f t="shared" si="60"/>
        <v>0.22669383596535914</v>
      </c>
      <c r="E138" s="4">
        <f t="shared" si="61"/>
        <v>3.5000000000000003E-2</v>
      </c>
      <c r="F138" s="4">
        <f t="shared" si="62"/>
        <v>42728.192401246808</v>
      </c>
      <c r="G138" s="24" t="str">
        <f t="shared" si="45"/>
        <v>± 3.5%</v>
      </c>
      <c r="H138" s="1">
        <f t="shared" si="40"/>
        <v>0.16853932584269662</v>
      </c>
      <c r="I138" s="10" t="str">
        <f t="shared" si="41"/>
        <v>High</v>
      </c>
      <c r="L138" s="76"/>
      <c r="M138" s="76"/>
      <c r="N138" s="86"/>
    </row>
    <row r="139" spans="1:14" ht="15" x14ac:dyDescent="0.25">
      <c r="A139" s="37" t="s">
        <v>445</v>
      </c>
      <c r="B139" s="46">
        <v>734</v>
      </c>
      <c r="C139" s="47">
        <v>154</v>
      </c>
      <c r="D139" s="2">
        <f t="shared" si="60"/>
        <v>0.12463915775174053</v>
      </c>
      <c r="E139" s="4">
        <f t="shared" si="61"/>
        <v>2.5000000000000001E-2</v>
      </c>
      <c r="F139" s="4">
        <f t="shared" si="62"/>
        <v>21328.842107660999</v>
      </c>
      <c r="G139" s="24" t="str">
        <f t="shared" si="45"/>
        <v>± 2.5%</v>
      </c>
      <c r="H139" s="1">
        <f t="shared" si="40"/>
        <v>0.2098092643051771</v>
      </c>
      <c r="I139" s="10" t="str">
        <f t="shared" si="41"/>
        <v>Moderate</v>
      </c>
      <c r="L139" s="76"/>
      <c r="M139" s="76"/>
      <c r="N139" s="86"/>
    </row>
    <row r="140" spans="1:14" ht="15" x14ac:dyDescent="0.25">
      <c r="A140" s="37" t="s">
        <v>439</v>
      </c>
      <c r="B140" s="46">
        <v>453</v>
      </c>
      <c r="C140" s="47">
        <v>134</v>
      </c>
      <c r="D140" s="2">
        <f t="shared" si="60"/>
        <v>7.6923076923076927E-2</v>
      </c>
      <c r="E140" s="4">
        <f t="shared" si="61"/>
        <v>2.1999999999999999E-2</v>
      </c>
      <c r="F140" s="4">
        <f t="shared" si="62"/>
        <v>17046.745562130178</v>
      </c>
      <c r="G140" s="24" t="str">
        <f t="shared" si="45"/>
        <v>± 2.2%</v>
      </c>
      <c r="H140" s="1">
        <f t="shared" si="40"/>
        <v>0.2958057395143488</v>
      </c>
      <c r="I140" s="10" t="str">
        <f t="shared" si="41"/>
        <v>Moderate</v>
      </c>
      <c r="L140" s="76"/>
      <c r="M140" s="76"/>
      <c r="N140" s="86"/>
    </row>
    <row r="141" spans="1:14" ht="15" x14ac:dyDescent="0.25">
      <c r="A141" s="37" t="s">
        <v>440</v>
      </c>
      <c r="B141" s="46">
        <v>314</v>
      </c>
      <c r="C141" s="47">
        <v>118</v>
      </c>
      <c r="D141" s="2">
        <f t="shared" si="60"/>
        <v>5.3319748683987096E-2</v>
      </c>
      <c r="E141" s="4">
        <f t="shared" si="61"/>
        <v>0.02</v>
      </c>
      <c r="F141" s="4">
        <f t="shared" si="62"/>
        <v>13487.133924164082</v>
      </c>
      <c r="G141" s="24" t="str">
        <f t="shared" si="45"/>
        <v>± 2.0%</v>
      </c>
      <c r="H141" s="1">
        <f t="shared" si="40"/>
        <v>0.37579617834394907</v>
      </c>
      <c r="I141" s="10" t="str">
        <f t="shared" si="41"/>
        <v>Moderate</v>
      </c>
      <c r="L141" s="76"/>
      <c r="M141" s="76"/>
      <c r="N141" s="86"/>
    </row>
    <row r="142" spans="1:14" ht="15" x14ac:dyDescent="0.25">
      <c r="A142" s="37" t="s">
        <v>441</v>
      </c>
      <c r="B142" s="46">
        <v>171</v>
      </c>
      <c r="C142" s="47">
        <v>109</v>
      </c>
      <c r="D142" s="2">
        <f t="shared" si="60"/>
        <v>2.9037187977585328E-2</v>
      </c>
      <c r="E142" s="4">
        <f t="shared" si="61"/>
        <v>1.7999999999999999E-2</v>
      </c>
      <c r="F142" s="4">
        <f t="shared" si="62"/>
        <v>11751.43692519455</v>
      </c>
      <c r="G142" s="24" t="str">
        <f t="shared" si="45"/>
        <v>± 1.8%</v>
      </c>
      <c r="H142" s="1">
        <f t="shared" si="40"/>
        <v>0.63742690058479534</v>
      </c>
      <c r="I142" s="10" t="str">
        <f t="shared" si="41"/>
        <v>Moderate</v>
      </c>
      <c r="L142" s="76"/>
      <c r="M142" s="76"/>
      <c r="N142" s="86"/>
    </row>
    <row r="143" spans="1:14" ht="15" x14ac:dyDescent="0.25">
      <c r="A143" s="37" t="s">
        <v>442</v>
      </c>
      <c r="B143" s="46">
        <v>894</v>
      </c>
      <c r="C143" s="47">
        <v>174</v>
      </c>
      <c r="D143" s="2">
        <f t="shared" si="60"/>
        <v>0.15180845644421803</v>
      </c>
      <c r="E143" s="4">
        <f t="shared" si="61"/>
        <v>2.8000000000000001E-2</v>
      </c>
      <c r="F143" s="4">
        <f t="shared" si="62"/>
        <v>26734.689044314211</v>
      </c>
      <c r="G143" s="24" t="str">
        <f t="shared" si="45"/>
        <v>± 2.8%</v>
      </c>
      <c r="H143" s="1">
        <f t="shared" si="40"/>
        <v>0.19463087248322147</v>
      </c>
      <c r="I143" s="10" t="str">
        <f t="shared" si="41"/>
        <v>High</v>
      </c>
      <c r="L143" s="76"/>
      <c r="M143" s="76"/>
      <c r="N143" s="86"/>
    </row>
    <row r="144" spans="1:14" ht="15" x14ac:dyDescent="0.25">
      <c r="A144" s="37" t="s">
        <v>354</v>
      </c>
      <c r="B144" s="46">
        <v>91</v>
      </c>
      <c r="C144" s="47">
        <v>81</v>
      </c>
      <c r="D144" s="2">
        <f>IF(B144&lt;&gt;0,B144/$B$144,0)</f>
        <v>1</v>
      </c>
      <c r="E144" s="4">
        <f>IF(B144&lt;&gt;0,ROUND(((SQRT(POWER(C144,2)-(POWER((B144/$B$144),2)*POWER($C$144,2))))/$B$144),3),0)</f>
        <v>0</v>
      </c>
      <c r="F144" s="4">
        <f t="shared" si="62"/>
        <v>6524.3079640756496</v>
      </c>
      <c r="G144" s="24" t="s">
        <v>16</v>
      </c>
      <c r="H144" s="1">
        <f t="shared" si="40"/>
        <v>0.89010989010989006</v>
      </c>
      <c r="I144" s="10" t="str">
        <f t="shared" si="41"/>
        <v>Low</v>
      </c>
      <c r="L144" s="76"/>
      <c r="M144" s="76"/>
      <c r="N144" s="86"/>
    </row>
    <row r="145" spans="1:14" ht="15" x14ac:dyDescent="0.25">
      <c r="A145" s="14" t="s">
        <v>466</v>
      </c>
      <c r="B145" s="15" t="s">
        <v>515</v>
      </c>
      <c r="C145" s="15" t="s">
        <v>515</v>
      </c>
      <c r="D145" s="20"/>
      <c r="E145" s="21"/>
      <c r="F145" s="21"/>
      <c r="G145" s="25"/>
      <c r="H145" s="18"/>
      <c r="I145" s="22"/>
      <c r="L145" s="79"/>
      <c r="M145" s="79"/>
      <c r="N145" s="86"/>
    </row>
    <row r="146" spans="1:14" ht="15" x14ac:dyDescent="0.25">
      <c r="A146" s="37" t="s">
        <v>356</v>
      </c>
      <c r="B146" s="46">
        <v>20616</v>
      </c>
      <c r="C146" s="47">
        <v>670</v>
      </c>
      <c r="D146" s="2">
        <f>IF(B146&lt;&gt;0,B146/$B$146,0)</f>
        <v>1</v>
      </c>
      <c r="E146" s="4">
        <f>IF(B146&lt;&gt;0,ROUND(((SQRT(POWER(C146,2)-(POWER((B146/$B$146),2)*POWER($C$146,2))))/$B$146),3),0)</f>
        <v>0</v>
      </c>
      <c r="F146" s="4">
        <f>IF(B146=0,0,POWER(C146,2)-(POWER((B146/$B$146),2)*POWER(C$146,2)))</f>
        <v>0</v>
      </c>
      <c r="G146" s="24" t="s">
        <v>16</v>
      </c>
      <c r="H146" s="1">
        <f t="shared" si="40"/>
        <v>3.2499029879705085E-2</v>
      </c>
      <c r="I146" s="10" t="str">
        <f t="shared" si="41"/>
        <v>High</v>
      </c>
      <c r="L146" s="76"/>
      <c r="M146" s="76"/>
      <c r="N146" s="86"/>
    </row>
    <row r="147" spans="1:14" ht="15" x14ac:dyDescent="0.25">
      <c r="A147" s="37" t="s">
        <v>446</v>
      </c>
      <c r="B147" s="46">
        <v>370</v>
      </c>
      <c r="C147" s="47">
        <v>165</v>
      </c>
      <c r="D147" s="2">
        <f t="shared" ref="D147:D153" si="63">IF(B147&lt;&gt;0,B147/$B$146,0)</f>
        <v>1.7947225455956537E-2</v>
      </c>
      <c r="E147" s="4">
        <f t="shared" ref="E147:E154" si="64">IF(B147&lt;&gt;0,ROUND(((SQRT(POWER(C147,2)-(POWER((B147/$B$146),2)*POWER($C$146,2))))/$B$146),3),0)</f>
        <v>8.0000000000000002E-3</v>
      </c>
      <c r="F147" s="4">
        <f t="shared" ref="F147:F154" si="65">IF(B147=0,0,POWER(C147,2)-(POWER((B147/$B$146),2)*POWER(C$146,2)))</f>
        <v>27080.408007486603</v>
      </c>
      <c r="G147" s="24" t="str">
        <f t="shared" si="45"/>
        <v>± 0.8%</v>
      </c>
      <c r="H147" s="1">
        <f t="shared" si="40"/>
        <v>0.44594594594594594</v>
      </c>
      <c r="I147" s="10" t="str">
        <f t="shared" si="41"/>
        <v>Moderate</v>
      </c>
      <c r="L147" s="76"/>
      <c r="M147" s="76"/>
      <c r="N147" s="86"/>
    </row>
    <row r="148" spans="1:14" ht="15" x14ac:dyDescent="0.25">
      <c r="A148" s="37" t="s">
        <v>435</v>
      </c>
      <c r="B148" s="46">
        <v>622</v>
      </c>
      <c r="C148" s="47">
        <v>203</v>
      </c>
      <c r="D148" s="2">
        <f t="shared" si="63"/>
        <v>3.0170741171905317E-2</v>
      </c>
      <c r="E148" s="4">
        <f t="shared" si="64"/>
        <v>0.01</v>
      </c>
      <c r="F148" s="4">
        <f t="shared" si="65"/>
        <v>40800.3781706972</v>
      </c>
      <c r="G148" s="24" t="str">
        <f t="shared" si="45"/>
        <v>± 1.0%</v>
      </c>
      <c r="H148" s="1">
        <f t="shared" si="40"/>
        <v>0.32636655948553056</v>
      </c>
      <c r="I148" s="10" t="str">
        <f t="shared" si="41"/>
        <v>Moderate</v>
      </c>
      <c r="L148" s="76"/>
      <c r="M148" s="76"/>
      <c r="N148" s="86"/>
    </row>
    <row r="149" spans="1:14" ht="15" x14ac:dyDescent="0.25">
      <c r="A149" s="37" t="s">
        <v>427</v>
      </c>
      <c r="B149" s="46">
        <v>689</v>
      </c>
      <c r="C149" s="47">
        <v>201</v>
      </c>
      <c r="D149" s="2">
        <f t="shared" si="63"/>
        <v>3.3420644159875827E-2</v>
      </c>
      <c r="E149" s="4">
        <f t="shared" si="64"/>
        <v>0.01</v>
      </c>
      <c r="F149" s="4">
        <f t="shared" si="65"/>
        <v>39899.605878174196</v>
      </c>
      <c r="G149" s="24" t="str">
        <f t="shared" si="45"/>
        <v>± 1.0%</v>
      </c>
      <c r="H149" s="1">
        <f t="shared" si="40"/>
        <v>0.29172714078374457</v>
      </c>
      <c r="I149" s="10" t="str">
        <f t="shared" si="41"/>
        <v>Moderate</v>
      </c>
      <c r="L149" s="76"/>
      <c r="M149" s="76"/>
      <c r="N149" s="86"/>
    </row>
    <row r="150" spans="1:14" ht="15" x14ac:dyDescent="0.25">
      <c r="A150" s="37" t="s">
        <v>447</v>
      </c>
      <c r="B150" s="46">
        <v>2208</v>
      </c>
      <c r="C150" s="47">
        <v>363</v>
      </c>
      <c r="D150" s="2">
        <f t="shared" si="63"/>
        <v>0.10710128055878929</v>
      </c>
      <c r="E150" s="4">
        <f t="shared" si="64"/>
        <v>1.7000000000000001E-2</v>
      </c>
      <c r="F150" s="4">
        <f t="shared" si="65"/>
        <v>126619.80981892745</v>
      </c>
      <c r="G150" s="24" t="str">
        <f t="shared" si="45"/>
        <v>± 1.7%</v>
      </c>
      <c r="H150" s="1">
        <f t="shared" si="40"/>
        <v>0.16440217391304349</v>
      </c>
      <c r="I150" s="10" t="str">
        <f t="shared" si="41"/>
        <v>High</v>
      </c>
      <c r="L150" s="76"/>
      <c r="M150" s="76"/>
      <c r="N150" s="86"/>
    </row>
    <row r="151" spans="1:14" ht="15" x14ac:dyDescent="0.25">
      <c r="A151" s="37" t="s">
        <v>448</v>
      </c>
      <c r="B151" s="46">
        <v>6366</v>
      </c>
      <c r="C151" s="47">
        <v>520</v>
      </c>
      <c r="D151" s="2">
        <f t="shared" si="63"/>
        <v>0.30878928987194409</v>
      </c>
      <c r="E151" s="4">
        <f t="shared" si="64"/>
        <v>2.3E-2</v>
      </c>
      <c r="F151" s="4">
        <f t="shared" si="65"/>
        <v>227597.0144152648</v>
      </c>
      <c r="G151" s="24" t="str">
        <f t="shared" si="45"/>
        <v>± 2.3%</v>
      </c>
      <c r="H151" s="1">
        <f t="shared" si="40"/>
        <v>8.1683945962928051E-2</v>
      </c>
      <c r="I151" s="10" t="str">
        <f t="shared" si="41"/>
        <v>High</v>
      </c>
      <c r="L151" s="76"/>
      <c r="M151" s="76"/>
      <c r="N151" s="86"/>
    </row>
    <row r="152" spans="1:14" ht="15" x14ac:dyDescent="0.25">
      <c r="A152" s="37" t="s">
        <v>430</v>
      </c>
      <c r="B152" s="46">
        <v>6245</v>
      </c>
      <c r="C152" s="47">
        <v>554</v>
      </c>
      <c r="D152" s="2">
        <f t="shared" si="63"/>
        <v>0.30292006208769889</v>
      </c>
      <c r="E152" s="4">
        <f t="shared" si="64"/>
        <v>2.5000000000000001E-2</v>
      </c>
      <c r="F152" s="4">
        <f t="shared" si="65"/>
        <v>265724.68281356985</v>
      </c>
      <c r="G152" s="24" t="str">
        <f t="shared" ref="G152:G163" si="66">IF(F152&lt;0,"W",IF(B152=0,"± 0.6%",IF((E152*100)&lt;0.01,"± 0.1%","± "&amp; TEXT((E152*100),"#,##0.0")&amp;"%")))</f>
        <v>± 2.5%</v>
      </c>
      <c r="H152" s="1">
        <f t="shared" ref="H152:H164" si="67">IF(B152&lt;&gt;0,C152/B152,0)</f>
        <v>8.8710968775020022E-2</v>
      </c>
      <c r="I152" s="10" t="str">
        <f t="shared" ref="I152:I164" si="68">IF(AND(H152&gt;0,H152&lt;=0.2),"High",IF(H152&gt;=0.667,"Low",IF(AND(H152&gt;0.2,H152&lt;0.667),"Moderate","NC")))</f>
        <v>High</v>
      </c>
      <c r="L152" s="76"/>
      <c r="M152" s="76"/>
      <c r="N152" s="86"/>
    </row>
    <row r="153" spans="1:14" ht="15" x14ac:dyDescent="0.25">
      <c r="A153" s="37" t="s">
        <v>449</v>
      </c>
      <c r="B153" s="46">
        <v>4116</v>
      </c>
      <c r="C153" s="47">
        <v>461</v>
      </c>
      <c r="D153" s="2">
        <f t="shared" si="63"/>
        <v>0.19965075669383003</v>
      </c>
      <c r="E153" s="4">
        <f t="shared" si="64"/>
        <v>2.1000000000000001E-2</v>
      </c>
      <c r="F153" s="4">
        <f t="shared" si="65"/>
        <v>194627.65537532474</v>
      </c>
      <c r="G153" s="24" t="str">
        <f t="shared" si="66"/>
        <v>± 2.1%</v>
      </c>
      <c r="H153" s="1">
        <f t="shared" si="67"/>
        <v>0.1120019436345967</v>
      </c>
      <c r="I153" s="10" t="str">
        <f t="shared" si="68"/>
        <v>High</v>
      </c>
      <c r="L153" s="76"/>
      <c r="M153" s="76"/>
      <c r="N153" s="86"/>
    </row>
    <row r="154" spans="1:14" ht="15" x14ac:dyDescent="0.25">
      <c r="A154" s="37" t="s">
        <v>357</v>
      </c>
      <c r="B154" s="46">
        <v>1163.1904761904761</v>
      </c>
      <c r="C154" s="47">
        <v>48</v>
      </c>
      <c r="D154" s="23" t="s">
        <v>16</v>
      </c>
      <c r="E154" s="4">
        <f t="shared" si="64"/>
        <v>1E-3</v>
      </c>
      <c r="F154" s="4">
        <f t="shared" si="65"/>
        <v>874.96630309834154</v>
      </c>
      <c r="G154" s="24" t="s">
        <v>16</v>
      </c>
      <c r="H154" s="1">
        <f t="shared" si="67"/>
        <v>4.1265812420682037E-2</v>
      </c>
      <c r="I154" s="10" t="str">
        <f t="shared" si="68"/>
        <v>High</v>
      </c>
      <c r="L154" s="87"/>
      <c r="M154" s="87"/>
      <c r="N154" s="86"/>
    </row>
    <row r="155" spans="1:14" ht="15" x14ac:dyDescent="0.25">
      <c r="A155" s="37" t="s">
        <v>358</v>
      </c>
      <c r="B155" s="46">
        <v>686</v>
      </c>
      <c r="C155" s="47">
        <v>226</v>
      </c>
      <c r="D155" s="2">
        <f>IF(B155&lt;&gt;0,B155/$B$155,0)</f>
        <v>1</v>
      </c>
      <c r="E155" s="4">
        <f>IF(B155&lt;&gt;0,ROUND(((SQRT(POWER(C155,2)-(POWER((B155/$B$155),2)*POWER($C$155,2))))/$B$155),3),0)</f>
        <v>0</v>
      </c>
      <c r="F155" s="4">
        <f>IF(B155=0,0,POWER(C155,2)-(POWER((B155/$B$155),2)*POWER(C$155,2)))</f>
        <v>0</v>
      </c>
      <c r="G155" s="24" t="s">
        <v>16</v>
      </c>
      <c r="H155" s="1">
        <f t="shared" si="67"/>
        <v>0.32944606413994171</v>
      </c>
      <c r="I155" s="10" t="str">
        <f t="shared" si="68"/>
        <v>Moderate</v>
      </c>
      <c r="L155" s="76"/>
      <c r="M155" s="76"/>
      <c r="N155" s="86"/>
    </row>
    <row r="156" spans="1:14" ht="15" x14ac:dyDescent="0.25">
      <c r="A156" s="14" t="s">
        <v>467</v>
      </c>
      <c r="B156" s="15" t="s">
        <v>515</v>
      </c>
      <c r="C156" s="15" t="s">
        <v>515</v>
      </c>
      <c r="D156" s="20"/>
      <c r="E156" s="21"/>
      <c r="F156" s="21"/>
      <c r="G156" s="25"/>
      <c r="H156" s="18"/>
      <c r="I156" s="22"/>
      <c r="L156" s="79"/>
      <c r="M156" s="79"/>
      <c r="N156" s="86"/>
    </row>
    <row r="157" spans="1:14" ht="24.75" x14ac:dyDescent="0.25">
      <c r="A157" s="44" t="s">
        <v>359</v>
      </c>
      <c r="B157" s="46">
        <v>20108</v>
      </c>
      <c r="C157" s="47">
        <v>692</v>
      </c>
      <c r="D157" s="2">
        <f>IF(B157&lt;&gt;0,B157/$B$157,0)</f>
        <v>1</v>
      </c>
      <c r="E157" s="4">
        <f>IF(B157&lt;&gt;0,ROUND(((SQRT(POWER(C157,2)-(POWER((B157/$B$157),2)*POWER($C$157,2))))/$B$157),3),0)</f>
        <v>0</v>
      </c>
      <c r="F157" s="4">
        <f>IF(B157=0,0,POWER(C157,2)-(POWER((B157/$B$157),2)*POWER(C$157,2)))</f>
        <v>0</v>
      </c>
      <c r="G157" s="24" t="s">
        <v>16</v>
      </c>
      <c r="H157" s="1">
        <f t="shared" si="67"/>
        <v>3.4414163517008156E-2</v>
      </c>
      <c r="I157" s="10" t="str">
        <f t="shared" si="68"/>
        <v>High</v>
      </c>
      <c r="L157" s="76"/>
      <c r="M157" s="76"/>
      <c r="N157" s="86"/>
    </row>
    <row r="158" spans="1:14" ht="15" x14ac:dyDescent="0.25">
      <c r="A158" s="37" t="s">
        <v>450</v>
      </c>
      <c r="B158" s="46">
        <v>2104</v>
      </c>
      <c r="C158" s="47">
        <v>348</v>
      </c>
      <c r="D158" s="2">
        <f t="shared" ref="D158:D163" si="69">IF(B158&lt;&gt;0,B158/$B$157,0)</f>
        <v>0.1046349711557589</v>
      </c>
      <c r="E158" s="4">
        <f t="shared" ref="E158:E163" si="70">IF(B158&lt;&gt;0,ROUND(((SQRT(POWER(C158,2)-(POWER((B158/$B$157),2)*POWER($C$157,2))))/$B$157),3),0)</f>
        <v>1.7000000000000001E-2</v>
      </c>
      <c r="F158" s="4">
        <f t="shared" ref="F158:F163" si="71">IF(B158=0,0,POWER(C158,2)-(POWER((B158/$B$157),2)*POWER(C$157,2)))</f>
        <v>115861.16841947852</v>
      </c>
      <c r="G158" s="24" t="str">
        <f t="shared" si="66"/>
        <v>± 1.7%</v>
      </c>
      <c r="H158" s="1">
        <f t="shared" si="67"/>
        <v>0.16539923954372623</v>
      </c>
      <c r="I158" s="10" t="str">
        <f t="shared" si="68"/>
        <v>High</v>
      </c>
      <c r="L158" s="76"/>
      <c r="M158" s="76"/>
      <c r="N158" s="86"/>
    </row>
    <row r="159" spans="1:14" ht="15" x14ac:dyDescent="0.25">
      <c r="A159" s="37" t="s">
        <v>445</v>
      </c>
      <c r="B159" s="46">
        <v>2497</v>
      </c>
      <c r="C159" s="47">
        <v>384</v>
      </c>
      <c r="D159" s="2">
        <f t="shared" si="69"/>
        <v>0.12417943107221006</v>
      </c>
      <c r="E159" s="4">
        <f t="shared" si="70"/>
        <v>1.9E-2</v>
      </c>
      <c r="F159" s="4">
        <f t="shared" si="71"/>
        <v>140071.66279465068</v>
      </c>
      <c r="G159" s="24" t="str">
        <f t="shared" si="66"/>
        <v>± 1.9%</v>
      </c>
      <c r="H159" s="1">
        <f t="shared" si="67"/>
        <v>0.15378454144973969</v>
      </c>
      <c r="I159" s="10" t="str">
        <f t="shared" si="68"/>
        <v>High</v>
      </c>
      <c r="L159" s="76"/>
      <c r="M159" s="76"/>
      <c r="N159" s="86"/>
    </row>
    <row r="160" spans="1:14" ht="15" x14ac:dyDescent="0.25">
      <c r="A160" s="37" t="s">
        <v>439</v>
      </c>
      <c r="B160" s="46">
        <v>2522</v>
      </c>
      <c r="C160" s="47">
        <v>350</v>
      </c>
      <c r="D160" s="2">
        <f t="shared" si="69"/>
        <v>0.12542271732643723</v>
      </c>
      <c r="E160" s="4">
        <f t="shared" si="70"/>
        <v>1.7000000000000001E-2</v>
      </c>
      <c r="F160" s="4">
        <f t="shared" si="71"/>
        <v>114967.05840436973</v>
      </c>
      <c r="G160" s="24" t="str">
        <f t="shared" si="66"/>
        <v>± 1.7%</v>
      </c>
      <c r="H160" s="1">
        <f t="shared" si="67"/>
        <v>0.13877874702616971</v>
      </c>
      <c r="I160" s="10" t="str">
        <f t="shared" si="68"/>
        <v>High</v>
      </c>
      <c r="L160" s="76"/>
      <c r="M160" s="76"/>
      <c r="N160" s="86"/>
    </row>
    <row r="161" spans="1:14" ht="15" x14ac:dyDescent="0.25">
      <c r="A161" s="37" t="s">
        <v>440</v>
      </c>
      <c r="B161" s="46">
        <v>2344</v>
      </c>
      <c r="C161" s="47">
        <v>340</v>
      </c>
      <c r="D161" s="2">
        <f t="shared" si="69"/>
        <v>0.11657051919633976</v>
      </c>
      <c r="E161" s="4">
        <f t="shared" si="70"/>
        <v>1.6E-2</v>
      </c>
      <c r="F161" s="4">
        <f t="shared" si="71"/>
        <v>109092.8674932963</v>
      </c>
      <c r="G161" s="24" t="str">
        <f t="shared" si="66"/>
        <v>± 1.6%</v>
      </c>
      <c r="H161" s="1">
        <f t="shared" si="67"/>
        <v>0.14505119453924914</v>
      </c>
      <c r="I161" s="10" t="str">
        <f t="shared" si="68"/>
        <v>High</v>
      </c>
      <c r="L161" s="76"/>
      <c r="M161" s="76"/>
      <c r="N161" s="86"/>
    </row>
    <row r="162" spans="1:14" ht="15" x14ac:dyDescent="0.25">
      <c r="A162" s="37" t="s">
        <v>441</v>
      </c>
      <c r="B162" s="46">
        <v>1881</v>
      </c>
      <c r="C162" s="47">
        <v>314</v>
      </c>
      <c r="D162" s="2">
        <f t="shared" si="69"/>
        <v>9.354485776805252E-2</v>
      </c>
      <c r="E162" s="4">
        <f t="shared" si="70"/>
        <v>1.4999999999999999E-2</v>
      </c>
      <c r="F162" s="4">
        <f t="shared" si="71"/>
        <v>94405.633328385578</v>
      </c>
      <c r="G162" s="24" t="str">
        <f t="shared" si="66"/>
        <v>± 1.5%</v>
      </c>
      <c r="H162" s="1">
        <f t="shared" si="67"/>
        <v>0.1669324827219564</v>
      </c>
      <c r="I162" s="10" t="str">
        <f t="shared" si="68"/>
        <v>High</v>
      </c>
      <c r="L162" s="76"/>
      <c r="M162" s="76"/>
      <c r="N162" s="86"/>
    </row>
    <row r="163" spans="1:14" ht="15" x14ac:dyDescent="0.25">
      <c r="A163" s="37" t="s">
        <v>442</v>
      </c>
      <c r="B163" s="46">
        <v>8760</v>
      </c>
      <c r="C163" s="47">
        <v>635</v>
      </c>
      <c r="D163" s="2">
        <f t="shared" si="69"/>
        <v>0.43564750348120151</v>
      </c>
      <c r="E163" s="4">
        <f t="shared" si="70"/>
        <v>2.8000000000000001E-2</v>
      </c>
      <c r="F163" s="4">
        <f t="shared" si="71"/>
        <v>312342.00131800713</v>
      </c>
      <c r="G163" s="24" t="str">
        <f t="shared" si="66"/>
        <v>± 2.8%</v>
      </c>
      <c r="H163" s="1">
        <f t="shared" si="67"/>
        <v>7.2488584474885848E-2</v>
      </c>
      <c r="I163" s="10" t="str">
        <f t="shared" si="68"/>
        <v>High</v>
      </c>
      <c r="L163" s="76"/>
      <c r="M163" s="76"/>
      <c r="N163" s="86"/>
    </row>
    <row r="164" spans="1:14" ht="15" x14ac:dyDescent="0.25">
      <c r="A164" s="37" t="s">
        <v>354</v>
      </c>
      <c r="B164" s="46">
        <v>1194</v>
      </c>
      <c r="C164" s="47">
        <v>309</v>
      </c>
      <c r="D164" s="2">
        <f>IF(B164&lt;&gt;0,B164/$B$164,0)</f>
        <v>1</v>
      </c>
      <c r="E164" s="4">
        <f>IF(B164&lt;&gt;0,ROUND(((SQRT(POWER(C164,2)-(POWER((B164/$B$164),2)*POWER($C$164,2))))/$B$164),3),0)</f>
        <v>0</v>
      </c>
      <c r="F164" s="4">
        <f>IF(B164=0,0,POWER(C164,2)-(POWER((B164/$B$164),2)*POWER(C$164,2)))</f>
        <v>0</v>
      </c>
      <c r="G164" s="24" t="s">
        <v>16</v>
      </c>
      <c r="H164" s="1">
        <f t="shared" si="67"/>
        <v>0.25879396984924624</v>
      </c>
      <c r="I164" s="10" t="str">
        <f t="shared" si="68"/>
        <v>Moderate</v>
      </c>
      <c r="L164" s="76"/>
      <c r="M164" s="76"/>
      <c r="N164" s="86"/>
    </row>
    <row r="165" spans="1:14" x14ac:dyDescent="0.2">
      <c r="L165" s="86"/>
      <c r="M165" s="86"/>
      <c r="N165" s="86"/>
    </row>
  </sheetData>
  <mergeCells count="1">
    <mergeCell ref="A4:L4"/>
  </mergeCells>
  <conditionalFormatting sqref="I7:I11 I13:I164">
    <cfRule type="containsText" dxfId="8" priority="12" operator="containsText" text="High">
      <formula>NOT(ISERROR(SEARCH("High",I7)))</formula>
    </cfRule>
    <cfRule type="containsText" dxfId="7" priority="13" operator="containsText" text="Medium">
      <formula>NOT(ISERROR(SEARCH("Medium",I7)))</formula>
    </cfRule>
    <cfRule type="containsText" dxfId="6" priority="14" operator="containsText" text="Low">
      <formula>NOT(ISERROR(SEARCH("Low",I7)))</formula>
    </cfRule>
  </conditionalFormatting>
  <conditionalFormatting sqref="I7:I11 I13:I164">
    <cfRule type="cellIs" priority="8" operator="equal">
      <formula>"no data"</formula>
    </cfRule>
    <cfRule type="containsText" dxfId="5" priority="9" operator="containsText" text="High">
      <formula>NOT(ISERROR(SEARCH("High",I7)))</formula>
    </cfRule>
    <cfRule type="containsText" dxfId="4" priority="10" operator="containsText" text="Moderate">
      <formula>NOT(ISERROR(SEARCH("Moderate",I7)))</formula>
    </cfRule>
    <cfRule type="containsText" dxfId="3" priority="11" operator="containsText" text="Low">
      <formula>NOT(ISERROR(SEARCH("Low",I7)))</formula>
    </cfRule>
  </conditionalFormatting>
  <pageMargins left="0.5" right="0.5" top="0.75" bottom="0.75" header="0.3" footer="0.3"/>
  <pageSetup fitToHeight="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5"/>
  <sheetViews>
    <sheetView workbookViewId="0">
      <selection activeCell="A4" sqref="A4:L4"/>
    </sheetView>
  </sheetViews>
  <sheetFormatPr defaultColWidth="8.85546875" defaultRowHeight="12" x14ac:dyDescent="0.2"/>
  <cols>
    <col min="1" max="1" width="39.28515625" style="1" customWidth="1"/>
    <col min="2" max="2" width="11" style="8" customWidth="1"/>
    <col min="3" max="3" width="10.140625" style="8" customWidth="1"/>
    <col min="4" max="4" width="8.5703125" style="2" customWidth="1"/>
    <col min="5" max="6" width="18.42578125" style="4" hidden="1" customWidth="1"/>
    <col min="7" max="7" width="9.5703125" style="3" customWidth="1"/>
    <col min="8" max="8" width="9.28515625" style="1" hidden="1" customWidth="1"/>
    <col min="9" max="9" width="9.7109375" style="1" bestFit="1" customWidth="1"/>
    <col min="10" max="16384" width="8.85546875" style="1"/>
  </cols>
  <sheetData>
    <row r="1" spans="1:12" ht="15.75" x14ac:dyDescent="0.25">
      <c r="A1" s="13" t="s">
        <v>4</v>
      </c>
    </row>
    <row r="2" spans="1:12" ht="12.75" x14ac:dyDescent="0.2">
      <c r="A2" s="11" t="s">
        <v>526</v>
      </c>
    </row>
    <row r="3" spans="1:12" x14ac:dyDescent="0.2">
      <c r="B3" s="1"/>
    </row>
    <row r="4" spans="1:12" ht="20.25" x14ac:dyDescent="0.3">
      <c r="A4" s="101" t="s">
        <v>573</v>
      </c>
      <c r="B4" s="102"/>
      <c r="C4" s="102"/>
      <c r="D4" s="102"/>
      <c r="E4" s="102"/>
      <c r="F4" s="102"/>
      <c r="G4" s="102"/>
      <c r="H4" s="102"/>
      <c r="I4" s="102"/>
      <c r="J4" s="103"/>
      <c r="K4" s="103"/>
      <c r="L4" s="103"/>
    </row>
    <row r="5" spans="1:12" s="5" customFormat="1" ht="36" x14ac:dyDescent="0.2">
      <c r="A5" s="5" t="s">
        <v>5</v>
      </c>
      <c r="B5" s="9" t="s">
        <v>0</v>
      </c>
      <c r="C5" s="9" t="s">
        <v>36</v>
      </c>
      <c r="D5" s="6" t="s">
        <v>1</v>
      </c>
      <c r="E5" s="7"/>
      <c r="F5" s="7"/>
      <c r="G5" s="7" t="s">
        <v>35</v>
      </c>
      <c r="I5" s="5" t="s">
        <v>34</v>
      </c>
    </row>
    <row r="6" spans="1:12" s="5" customFormat="1" x14ac:dyDescent="0.2">
      <c r="A6" s="14" t="s">
        <v>10</v>
      </c>
      <c r="B6" s="15"/>
      <c r="C6" s="15"/>
      <c r="D6" s="16"/>
      <c r="E6" s="17"/>
      <c r="F6" s="17"/>
      <c r="G6" s="17"/>
      <c r="H6" s="14"/>
      <c r="I6" s="14"/>
    </row>
    <row r="7" spans="1:12" x14ac:dyDescent="0.2">
      <c r="A7" s="1" t="s">
        <v>7</v>
      </c>
      <c r="B7" s="8">
        <v>92818</v>
      </c>
      <c r="C7" s="30">
        <v>1684</v>
      </c>
      <c r="D7" s="2">
        <f>IF(B7&lt;&gt;0,B7/$B$7,0)</f>
        <v>1</v>
      </c>
      <c r="E7" s="4">
        <f t="shared" ref="E7:E26" si="0">IF(B7&lt;&gt;0,ROUND(((SQRT(POWER(C7,2)-(POWER((B7/$B$7),2)*POWER($C$7,2))))/$B$7),3),0)</f>
        <v>0</v>
      </c>
      <c r="F7" s="4">
        <f t="shared" ref="F7:F26" si="1">IF(B7=0,0,POWER(C7,2)-(POWER((B7/$B$7),2)*POWER(C$7,2)))</f>
        <v>0</v>
      </c>
      <c r="G7" s="24" t="s">
        <v>16</v>
      </c>
      <c r="H7" s="1">
        <f t="shared" ref="H7:H33" si="2">IF(B7&lt;&gt;0,C7/B7,0)</f>
        <v>1.8143032601435065E-2</v>
      </c>
      <c r="I7" s="10" t="str">
        <f t="shared" ref="I7:I70" si="3">IF(AND(H7&gt;0,H7&lt;=0.2),"High",IF(H7&gt;=0.667,"Low",IF(AND(H7&gt;0.2,H7&lt;0.667),"Moderate","NC")))</f>
        <v>High</v>
      </c>
    </row>
    <row r="8" spans="1:12" x14ac:dyDescent="0.2">
      <c r="A8" s="1" t="s">
        <v>17</v>
      </c>
      <c r="B8" s="8">
        <v>45481</v>
      </c>
      <c r="C8" s="30">
        <v>1246</v>
      </c>
      <c r="D8" s="2">
        <f t="shared" ref="D8:D71" si="4">IF(B8&lt;&gt;0,B8/$B$7,0)</f>
        <v>0.49000193927901914</v>
      </c>
      <c r="E8" s="4">
        <f t="shared" si="0"/>
        <v>0.01</v>
      </c>
      <c r="F8" s="4">
        <f t="shared" si="1"/>
        <v>871621.58486361359</v>
      </c>
      <c r="G8" s="24" t="str">
        <f>IF(F8&lt;0,"W",IF(B8=0,"± 0.6%",IF((E8*100)&lt;0.01,"± 0.1%","± "&amp; TEXT((E8*100),"#,##0.0")&amp;"%")))</f>
        <v>± 1.0%</v>
      </c>
      <c r="H8" s="1">
        <f t="shared" si="2"/>
        <v>2.7396055495701503E-2</v>
      </c>
      <c r="I8" s="10" t="str">
        <f t="shared" si="3"/>
        <v>High</v>
      </c>
    </row>
    <row r="9" spans="1:12" x14ac:dyDescent="0.2">
      <c r="A9" s="1" t="s">
        <v>18</v>
      </c>
      <c r="B9" s="8">
        <v>47337</v>
      </c>
      <c r="C9" s="30">
        <v>1181</v>
      </c>
      <c r="D9" s="2">
        <f t="shared" si="4"/>
        <v>0.50999806072098086</v>
      </c>
      <c r="E9" s="4">
        <f t="shared" si="0"/>
        <v>8.9999999999999993E-3</v>
      </c>
      <c r="F9" s="4">
        <f t="shared" si="1"/>
        <v>657160.46389569785</v>
      </c>
      <c r="G9" s="24" t="str">
        <f t="shared" ref="G9:G72" si="5">IF(F9&lt;0,"W",IF(B9=0,"± 0.6%",IF((E9*100)&lt;0.01,"± 0.1%","± "&amp; TEXT((E9*100),"#,##0.0")&amp;"%")))</f>
        <v>± 0.9%</v>
      </c>
      <c r="H9" s="1">
        <f t="shared" si="2"/>
        <v>2.4948771574032996E-2</v>
      </c>
      <c r="I9" s="10" t="str">
        <f t="shared" si="3"/>
        <v>High</v>
      </c>
    </row>
    <row r="10" spans="1:12" x14ac:dyDescent="0.2">
      <c r="A10" s="1" t="s">
        <v>19</v>
      </c>
      <c r="B10" s="8">
        <v>4748</v>
      </c>
      <c r="C10" s="30">
        <v>503</v>
      </c>
      <c r="D10" s="2">
        <f t="shared" si="4"/>
        <v>5.1153871016397678E-2</v>
      </c>
      <c r="E10" s="4">
        <f t="shared" si="0"/>
        <v>5.0000000000000001E-3</v>
      </c>
      <c r="F10" s="4">
        <f t="shared" si="1"/>
        <v>245588.36308485392</v>
      </c>
      <c r="G10" s="24" t="str">
        <f t="shared" si="5"/>
        <v>± 0.5%</v>
      </c>
      <c r="H10" s="1">
        <f t="shared" si="2"/>
        <v>0.10593934288121314</v>
      </c>
      <c r="I10" s="10" t="str">
        <f t="shared" si="3"/>
        <v>High</v>
      </c>
    </row>
    <row r="11" spans="1:12" x14ac:dyDescent="0.2">
      <c r="A11" s="1" t="s">
        <v>20</v>
      </c>
      <c r="B11" s="8">
        <v>4482</v>
      </c>
      <c r="C11" s="30">
        <v>460</v>
      </c>
      <c r="D11" s="2">
        <f t="shared" si="4"/>
        <v>4.8288047576978604E-2</v>
      </c>
      <c r="E11" s="4">
        <f t="shared" si="0"/>
        <v>5.0000000000000001E-3</v>
      </c>
      <c r="F11" s="4">
        <f t="shared" si="1"/>
        <v>204987.53378189058</v>
      </c>
      <c r="G11" s="24" t="str">
        <f t="shared" si="5"/>
        <v>± 0.5%</v>
      </c>
      <c r="H11" s="1">
        <f t="shared" si="2"/>
        <v>0.10263275323516287</v>
      </c>
      <c r="I11" s="10" t="str">
        <f t="shared" si="3"/>
        <v>High</v>
      </c>
    </row>
    <row r="12" spans="1:12" x14ac:dyDescent="0.2">
      <c r="A12" s="1" t="s">
        <v>21</v>
      </c>
      <c r="B12" s="8">
        <v>3568</v>
      </c>
      <c r="C12" s="30">
        <v>431</v>
      </c>
      <c r="D12" s="2">
        <f t="shared" si="4"/>
        <v>3.8440819668598761E-2</v>
      </c>
      <c r="E12" s="4">
        <f t="shared" si="0"/>
        <v>5.0000000000000001E-3</v>
      </c>
      <c r="F12" s="4">
        <f t="shared" si="1"/>
        <v>181570.46518308579</v>
      </c>
      <c r="G12" s="24" t="str">
        <f t="shared" si="5"/>
        <v>± 0.5%</v>
      </c>
      <c r="H12" s="1">
        <f t="shared" si="2"/>
        <v>0.12079596412556054</v>
      </c>
      <c r="I12" s="10" t="str">
        <f t="shared" si="3"/>
        <v>High</v>
      </c>
    </row>
    <row r="13" spans="1:12" x14ac:dyDescent="0.2">
      <c r="A13" s="1" t="s">
        <v>22</v>
      </c>
      <c r="B13" s="8">
        <v>3444</v>
      </c>
      <c r="C13" s="30">
        <v>461</v>
      </c>
      <c r="D13" s="2">
        <f t="shared" si="4"/>
        <v>3.7104871899847014E-2</v>
      </c>
      <c r="E13" s="4">
        <f t="shared" si="0"/>
        <v>5.0000000000000001E-3</v>
      </c>
      <c r="F13" s="4">
        <f t="shared" si="1"/>
        <v>208616.67422805398</v>
      </c>
      <c r="G13" s="24" t="str">
        <f t="shared" si="5"/>
        <v>± 0.5%</v>
      </c>
      <c r="H13" s="1">
        <f t="shared" si="2"/>
        <v>0.13385598141695704</v>
      </c>
      <c r="I13" s="10" t="str">
        <f t="shared" si="3"/>
        <v>High</v>
      </c>
    </row>
    <row r="14" spans="1:12" x14ac:dyDescent="0.2">
      <c r="A14" s="1" t="s">
        <v>23</v>
      </c>
      <c r="B14" s="8">
        <v>6739</v>
      </c>
      <c r="C14" s="30">
        <v>907</v>
      </c>
      <c r="D14" s="2">
        <f t="shared" si="4"/>
        <v>7.2604451722726199E-2</v>
      </c>
      <c r="E14" s="4">
        <f t="shared" si="0"/>
        <v>0.01</v>
      </c>
      <c r="F14" s="4">
        <f t="shared" si="1"/>
        <v>807700.05050388305</v>
      </c>
      <c r="G14" s="24" t="str">
        <f t="shared" si="5"/>
        <v>± 1.0%</v>
      </c>
      <c r="H14" s="1">
        <f t="shared" si="2"/>
        <v>0.13458970173616264</v>
      </c>
      <c r="I14" s="10" t="str">
        <f t="shared" si="3"/>
        <v>High</v>
      </c>
    </row>
    <row r="15" spans="1:12" x14ac:dyDescent="0.2">
      <c r="A15" s="1" t="s">
        <v>24</v>
      </c>
      <c r="B15" s="8">
        <v>18434</v>
      </c>
      <c r="C15" s="30">
        <v>1000</v>
      </c>
      <c r="D15" s="2">
        <f t="shared" si="4"/>
        <v>0.19860371910620786</v>
      </c>
      <c r="E15" s="4">
        <f t="shared" si="0"/>
        <v>0.01</v>
      </c>
      <c r="F15" s="4">
        <f t="shared" si="1"/>
        <v>888144.09183433256</v>
      </c>
      <c r="G15" s="24" t="str">
        <f t="shared" si="5"/>
        <v>± 1.0%</v>
      </c>
      <c r="H15" s="1">
        <f t="shared" si="2"/>
        <v>5.4247585982423782E-2</v>
      </c>
      <c r="I15" s="10" t="str">
        <f t="shared" si="3"/>
        <v>High</v>
      </c>
    </row>
    <row r="16" spans="1:12" x14ac:dyDescent="0.2">
      <c r="A16" s="1" t="s">
        <v>25</v>
      </c>
      <c r="B16" s="8">
        <v>14305</v>
      </c>
      <c r="C16" s="30">
        <v>780</v>
      </c>
      <c r="D16" s="2">
        <f t="shared" si="4"/>
        <v>0.15411881316124026</v>
      </c>
      <c r="E16" s="4">
        <f t="shared" si="0"/>
        <v>8.0000000000000002E-3</v>
      </c>
      <c r="F16" s="4">
        <f t="shared" si="1"/>
        <v>541041.02247046388</v>
      </c>
      <c r="G16" s="24" t="str">
        <f t="shared" si="5"/>
        <v>± 0.8%</v>
      </c>
      <c r="H16" s="1">
        <f t="shared" si="2"/>
        <v>5.4526389374344633E-2</v>
      </c>
      <c r="I16" s="10" t="str">
        <f t="shared" si="3"/>
        <v>High</v>
      </c>
    </row>
    <row r="17" spans="1:9" x14ac:dyDescent="0.2">
      <c r="A17" s="1" t="s">
        <v>26</v>
      </c>
      <c r="B17" s="8">
        <v>11858</v>
      </c>
      <c r="C17" s="30">
        <v>710</v>
      </c>
      <c r="D17" s="2">
        <f t="shared" si="4"/>
        <v>0.12775539227305049</v>
      </c>
      <c r="E17" s="4">
        <f t="shared" si="0"/>
        <v>7.0000000000000001E-3</v>
      </c>
      <c r="F17" s="4">
        <f t="shared" si="1"/>
        <v>457814.74572466762</v>
      </c>
      <c r="G17" s="24" t="str">
        <f t="shared" si="5"/>
        <v>± 0.7%</v>
      </c>
      <c r="H17" s="1">
        <f t="shared" si="2"/>
        <v>5.9875189745319614E-2</v>
      </c>
      <c r="I17" s="10" t="str">
        <f t="shared" si="3"/>
        <v>High</v>
      </c>
    </row>
    <row r="18" spans="1:9" x14ac:dyDescent="0.2">
      <c r="A18" s="1" t="s">
        <v>27</v>
      </c>
      <c r="B18" s="8">
        <v>7341</v>
      </c>
      <c r="C18" s="30">
        <v>592</v>
      </c>
      <c r="D18" s="2">
        <f t="shared" si="4"/>
        <v>7.9090262664569366E-2</v>
      </c>
      <c r="E18" s="4">
        <f t="shared" si="0"/>
        <v>6.0000000000000001E-3</v>
      </c>
      <c r="F18" s="4">
        <f t="shared" si="1"/>
        <v>332724.95603610715</v>
      </c>
      <c r="G18" s="24" t="str">
        <f t="shared" si="5"/>
        <v>± 0.6%</v>
      </c>
      <c r="H18" s="1">
        <f t="shared" si="2"/>
        <v>8.0642964173818277E-2</v>
      </c>
      <c r="I18" s="10" t="str">
        <f t="shared" si="3"/>
        <v>High</v>
      </c>
    </row>
    <row r="19" spans="1:9" x14ac:dyDescent="0.2">
      <c r="A19" s="1" t="s">
        <v>28</v>
      </c>
      <c r="B19" s="8">
        <v>5380</v>
      </c>
      <c r="C19" s="30">
        <v>456</v>
      </c>
      <c r="D19" s="2">
        <f t="shared" si="4"/>
        <v>5.7962895128100156E-2</v>
      </c>
      <c r="E19" s="4">
        <f t="shared" si="0"/>
        <v>5.0000000000000001E-3</v>
      </c>
      <c r="F19" s="4">
        <f t="shared" si="1"/>
        <v>198408.38250421258</v>
      </c>
      <c r="G19" s="24" t="str">
        <f t="shared" si="5"/>
        <v>± 0.5%</v>
      </c>
      <c r="H19" s="1">
        <f t="shared" si="2"/>
        <v>8.4758364312267659E-2</v>
      </c>
      <c r="I19" s="10" t="str">
        <f t="shared" si="3"/>
        <v>High</v>
      </c>
    </row>
    <row r="20" spans="1:9" x14ac:dyDescent="0.2">
      <c r="A20" s="1" t="s">
        <v>29</v>
      </c>
      <c r="B20" s="8">
        <v>5785</v>
      </c>
      <c r="C20" s="30">
        <v>483</v>
      </c>
      <c r="D20" s="2">
        <f t="shared" si="4"/>
        <v>6.2326272921200632E-2</v>
      </c>
      <c r="E20" s="4">
        <f t="shared" si="0"/>
        <v>5.0000000000000001E-3</v>
      </c>
      <c r="F20" s="4">
        <f t="shared" si="1"/>
        <v>222272.93503309938</v>
      </c>
      <c r="G20" s="24" t="str">
        <f t="shared" si="5"/>
        <v>± 0.5%</v>
      </c>
      <c r="H20" s="1">
        <f t="shared" si="2"/>
        <v>8.3491789109766637E-2</v>
      </c>
      <c r="I20" s="10" t="str">
        <f t="shared" si="3"/>
        <v>High</v>
      </c>
    </row>
    <row r="21" spans="1:9" x14ac:dyDescent="0.2">
      <c r="A21" s="1" t="s">
        <v>30</v>
      </c>
      <c r="B21" s="8">
        <v>4079</v>
      </c>
      <c r="C21" s="30">
        <v>387</v>
      </c>
      <c r="D21" s="2">
        <f t="shared" si="4"/>
        <v>4.3946217328535417E-2</v>
      </c>
      <c r="E21" s="4">
        <f t="shared" si="0"/>
        <v>4.0000000000000001E-3</v>
      </c>
      <c r="F21" s="4">
        <f t="shared" si="1"/>
        <v>144292.19633328976</v>
      </c>
      <c r="G21" s="24" t="str">
        <f t="shared" si="5"/>
        <v>± 0.4%</v>
      </c>
      <c r="H21" s="1">
        <f t="shared" si="2"/>
        <v>9.4876195145869091E-2</v>
      </c>
      <c r="I21" s="10" t="str">
        <f t="shared" si="3"/>
        <v>High</v>
      </c>
    </row>
    <row r="22" spans="1:9" x14ac:dyDescent="0.2">
      <c r="A22" s="1" t="s">
        <v>31</v>
      </c>
      <c r="B22" s="8">
        <v>2655</v>
      </c>
      <c r="C22" s="30">
        <v>331</v>
      </c>
      <c r="D22" s="2">
        <f t="shared" si="4"/>
        <v>2.8604365532547565E-2</v>
      </c>
      <c r="E22" s="4">
        <f t="shared" si="0"/>
        <v>4.0000000000000001E-3</v>
      </c>
      <c r="F22" s="4">
        <f t="shared" si="1"/>
        <v>107240.67503495519</v>
      </c>
      <c r="G22" s="24" t="str">
        <f t="shared" si="5"/>
        <v>± 0.4%</v>
      </c>
      <c r="H22" s="1">
        <f t="shared" si="2"/>
        <v>0.12467043314500942</v>
      </c>
      <c r="I22" s="10" t="str">
        <f t="shared" si="3"/>
        <v>High</v>
      </c>
    </row>
    <row r="23" spans="1:9" x14ac:dyDescent="0.2">
      <c r="A23" s="1" t="s">
        <v>15</v>
      </c>
      <c r="B23" s="12">
        <v>39.314285714285717</v>
      </c>
      <c r="C23" s="33">
        <v>0.7</v>
      </c>
      <c r="D23" s="23" t="s">
        <v>16</v>
      </c>
      <c r="E23" s="4" t="e">
        <f t="shared" si="0"/>
        <v>#NUM!</v>
      </c>
      <c r="F23" s="4">
        <f t="shared" si="1"/>
        <v>-1.8768882541701337E-2</v>
      </c>
      <c r="G23" s="24" t="s">
        <v>16</v>
      </c>
      <c r="H23" s="1">
        <f t="shared" si="2"/>
        <v>1.7805232558139532E-2</v>
      </c>
      <c r="I23" s="10" t="str">
        <f t="shared" si="3"/>
        <v>High</v>
      </c>
    </row>
    <row r="24" spans="1:9" x14ac:dyDescent="0.2">
      <c r="A24" s="1" t="s">
        <v>32</v>
      </c>
      <c r="B24" s="12">
        <v>38.171428571428571</v>
      </c>
      <c r="C24" s="33">
        <v>0.8</v>
      </c>
      <c r="D24" s="23" t="s">
        <v>16</v>
      </c>
      <c r="E24" s="4">
        <f t="shared" si="0"/>
        <v>0</v>
      </c>
      <c r="F24" s="4">
        <f t="shared" si="1"/>
        <v>0.16038076780673688</v>
      </c>
      <c r="G24" s="24" t="s">
        <v>16</v>
      </c>
      <c r="H24" s="1">
        <f t="shared" si="2"/>
        <v>2.0958083832335331E-2</v>
      </c>
      <c r="I24" s="10" t="str">
        <f t="shared" si="3"/>
        <v>High</v>
      </c>
    </row>
    <row r="25" spans="1:9" x14ac:dyDescent="0.2">
      <c r="A25" s="1" t="s">
        <v>33</v>
      </c>
      <c r="B25" s="12">
        <v>40.457142857142856</v>
      </c>
      <c r="C25" s="33">
        <v>0.9</v>
      </c>
      <c r="D25" s="23" t="s">
        <v>16</v>
      </c>
      <c r="E25" s="4">
        <f t="shared" si="0"/>
        <v>0</v>
      </c>
      <c r="F25" s="4">
        <f t="shared" si="1"/>
        <v>0.27122159541816693</v>
      </c>
      <c r="G25" s="24" t="s">
        <v>16</v>
      </c>
      <c r="H25" s="1">
        <f t="shared" si="2"/>
        <v>2.224576271186441E-2</v>
      </c>
      <c r="I25" s="10" t="str">
        <f t="shared" si="3"/>
        <v>High</v>
      </c>
    </row>
    <row r="26" spans="1:9" x14ac:dyDescent="0.2">
      <c r="A26" s="1" t="s">
        <v>8</v>
      </c>
      <c r="B26" s="8">
        <v>77905</v>
      </c>
      <c r="C26" s="30">
        <v>1316</v>
      </c>
      <c r="D26" s="2">
        <f t="shared" si="4"/>
        <v>0.83933073326294472</v>
      </c>
      <c r="E26" s="4" t="e">
        <f t="shared" si="0"/>
        <v>#NUM!</v>
      </c>
      <c r="F26" s="4">
        <f t="shared" si="1"/>
        <v>-265936.71775649348</v>
      </c>
      <c r="G26" s="24" t="str">
        <f t="shared" si="5"/>
        <v>W</v>
      </c>
      <c r="H26" s="1">
        <f t="shared" si="2"/>
        <v>1.689236891085296E-2</v>
      </c>
      <c r="I26" s="10" t="str">
        <f t="shared" si="3"/>
        <v>High</v>
      </c>
    </row>
    <row r="27" spans="1:9" x14ac:dyDescent="0.2">
      <c r="A27" s="1" t="s">
        <v>17</v>
      </c>
      <c r="B27" s="8">
        <v>37459</v>
      </c>
      <c r="C27" s="30">
        <v>1040</v>
      </c>
      <c r="D27" s="2">
        <f>IF(B27&lt;&gt;0,B27/$B$26,0)</f>
        <v>0.48082921506963611</v>
      </c>
      <c r="E27" s="4">
        <f>IF(B27&lt;&gt;0,ROUND(((SQRT(POWER(C27,2)-(POWER((B27/$B$26),2)*POWER($C$26,2))))/$B$26),3),0)</f>
        <v>1.0999999999999999E-2</v>
      </c>
      <c r="F27" s="4">
        <f>IF(B27=0,0,POWER(C27,2)-(POWER((B27/$B$26),2)*POWER(C$26,2)))</f>
        <v>681200.54893002182</v>
      </c>
      <c r="G27" s="24" t="str">
        <f t="shared" si="5"/>
        <v>± 1.1%</v>
      </c>
      <c r="H27" s="1">
        <f t="shared" si="2"/>
        <v>2.7763688299207133E-2</v>
      </c>
      <c r="I27" s="10" t="str">
        <f t="shared" si="3"/>
        <v>High</v>
      </c>
    </row>
    <row r="28" spans="1:9" x14ac:dyDescent="0.2">
      <c r="A28" s="1" t="s">
        <v>18</v>
      </c>
      <c r="B28" s="8">
        <v>40446</v>
      </c>
      <c r="C28" s="30">
        <v>953</v>
      </c>
      <c r="D28" s="2">
        <f>IF(B28&lt;&gt;0,B28/$B$26,0)</f>
        <v>0.51917078493036395</v>
      </c>
      <c r="E28" s="4">
        <f>IF(B28&lt;&gt;0,ROUND(((SQRT(POWER(C28,2)-(POWER((B28/$B$26),2)*POWER($C$26,2))))/$B$26),3),0)</f>
        <v>8.9999999999999993E-3</v>
      </c>
      <c r="F28" s="4">
        <f>IF(B28=0,0,POWER(C28,2)-(POWER((B28/$B$26),2)*POWER(C$26,2)))</f>
        <v>441407.47111730115</v>
      </c>
      <c r="G28" s="24" t="str">
        <f t="shared" si="5"/>
        <v>± 0.9%</v>
      </c>
      <c r="H28" s="1">
        <f t="shared" si="2"/>
        <v>2.3562280571626366E-2</v>
      </c>
      <c r="I28" s="10" t="str">
        <f t="shared" si="3"/>
        <v>High</v>
      </c>
    </row>
    <row r="29" spans="1:9" x14ac:dyDescent="0.2">
      <c r="A29" s="1" t="s">
        <v>2</v>
      </c>
      <c r="B29" s="8">
        <v>75725</v>
      </c>
      <c r="C29" s="30">
        <v>1220</v>
      </c>
      <c r="D29" s="2">
        <f t="shared" si="4"/>
        <v>0.81584390958650266</v>
      </c>
      <c r="E29" s="4" t="e">
        <f t="shared" ref="E29" si="6">IF(B29&lt;&gt;0,ROUND(((SQRT(POWER(C29,2)-(POWER((B29/$B$7),2)*POWER($C$7,2))))/$B$7),3),0)</f>
        <v>#NUM!</v>
      </c>
      <c r="F29" s="4">
        <f t="shared" ref="F29" si="7">IF(B29=0,0,POWER(C29,2)-(POWER((B29/$B$7),2)*POWER(C$7,2)))</f>
        <v>-399149.39713441604</v>
      </c>
      <c r="G29" s="24" t="str">
        <f t="shared" si="5"/>
        <v>W</v>
      </c>
      <c r="H29" s="1">
        <f t="shared" si="2"/>
        <v>1.6110927698910531E-2</v>
      </c>
      <c r="I29" s="10" t="str">
        <f t="shared" si="3"/>
        <v>High</v>
      </c>
    </row>
    <row r="30" spans="1:9" x14ac:dyDescent="0.2">
      <c r="A30" s="1" t="s">
        <v>3</v>
      </c>
      <c r="B30" s="8">
        <v>15467</v>
      </c>
      <c r="C30" s="30">
        <v>628</v>
      </c>
      <c r="D30" s="2">
        <f t="shared" si="4"/>
        <v>0.16663793660712362</v>
      </c>
      <c r="E30" s="4">
        <f t="shared" ref="E30:E31" si="8">IF(B30&lt;&gt;0,ROUND(((SQRT(POWER(C30,2)-(POWER((B30/$B$7),2)*POWER($C$7,2))))/$B$7),3),0)</f>
        <v>6.0000000000000001E-3</v>
      </c>
      <c r="F30" s="4">
        <f t="shared" ref="F30:F31" si="9">IF(B30=0,0,POWER(C30,2)-(POWER((B30/$B$7),2)*POWER(C$7,2)))</f>
        <v>315637.37798537221</v>
      </c>
      <c r="G30" s="24" t="str">
        <f t="shared" si="5"/>
        <v>± 0.6%</v>
      </c>
      <c r="H30" s="1">
        <f t="shared" si="2"/>
        <v>4.0602573220404732E-2</v>
      </c>
      <c r="I30" s="10" t="str">
        <f t="shared" si="3"/>
        <v>High</v>
      </c>
    </row>
    <row r="31" spans="1:9" x14ac:dyDescent="0.2">
      <c r="A31" s="1" t="s">
        <v>9</v>
      </c>
      <c r="B31" s="8">
        <v>12519</v>
      </c>
      <c r="C31" s="30">
        <v>549</v>
      </c>
      <c r="D31" s="2">
        <f t="shared" si="4"/>
        <v>0.13487685578228362</v>
      </c>
      <c r="E31" s="4">
        <f t="shared" si="8"/>
        <v>5.0000000000000001E-3</v>
      </c>
      <c r="F31" s="4">
        <f t="shared" si="9"/>
        <v>249811.77059820894</v>
      </c>
      <c r="G31" s="24" t="str">
        <f t="shared" si="5"/>
        <v>± 0.5%</v>
      </c>
      <c r="H31" s="1">
        <f t="shared" si="2"/>
        <v>4.3853342918763479E-2</v>
      </c>
      <c r="I31" s="10" t="str">
        <f t="shared" si="3"/>
        <v>High</v>
      </c>
    </row>
    <row r="32" spans="1:9" x14ac:dyDescent="0.2">
      <c r="A32" s="1" t="s">
        <v>17</v>
      </c>
      <c r="B32" s="8">
        <v>4686</v>
      </c>
      <c r="C32" s="30">
        <v>351</v>
      </c>
      <c r="D32" s="2">
        <f>IF(B32&lt;&gt;0,B32/$B$31,0)</f>
        <v>0.37431104720824349</v>
      </c>
      <c r="E32" s="4">
        <f>IF(B32&lt;&gt;0,ROUND(((SQRT(POWER(C32,2)-(POWER((B32/$B$31),2)*POWER($C$31,2))))/$B$31),3),0)</f>
        <v>2.3E-2</v>
      </c>
      <c r="F32" s="4">
        <f>IF(B32=0,0,POWER(C32,2)-(POWER((B32/$B$31),2)*POWER(C$31,2)))</f>
        <v>80972.079608513392</v>
      </c>
      <c r="G32" s="24" t="str">
        <f t="shared" si="5"/>
        <v>± 2.3%</v>
      </c>
      <c r="H32" s="1">
        <f t="shared" si="2"/>
        <v>7.4903969270166459E-2</v>
      </c>
      <c r="I32" s="10" t="str">
        <f t="shared" si="3"/>
        <v>High</v>
      </c>
    </row>
    <row r="33" spans="1:9" x14ac:dyDescent="0.2">
      <c r="A33" s="1" t="s">
        <v>18</v>
      </c>
      <c r="B33" s="8">
        <v>7833</v>
      </c>
      <c r="C33" s="30">
        <v>455</v>
      </c>
      <c r="D33" s="2">
        <f>IF(B33&lt;&gt;0,B33/$B$31,0)</f>
        <v>0.62568895279175651</v>
      </c>
      <c r="E33" s="4">
        <f>IF(B33&lt;&gt;0,ROUND(((SQRT(POWER(C33,2)-(POWER((B33/$B$31),2)*POWER($C$31,2))))/$B$31),3),0)</f>
        <v>2.4E-2</v>
      </c>
      <c r="F33" s="4">
        <f>IF(B33=0,0,POWER(C33,2)-(POWER((B33/$B$31),2)*POWER(C$31,2)))</f>
        <v>89030.527487736967</v>
      </c>
      <c r="G33" s="24" t="str">
        <f t="shared" si="5"/>
        <v>± 2.4%</v>
      </c>
      <c r="H33" s="1">
        <f t="shared" si="2"/>
        <v>5.8087578194816802E-2</v>
      </c>
      <c r="I33" s="10" t="str">
        <f t="shared" si="3"/>
        <v>High</v>
      </c>
    </row>
    <row r="34" spans="1:9" x14ac:dyDescent="0.2">
      <c r="A34" s="14" t="s">
        <v>11</v>
      </c>
      <c r="B34" s="19" t="s">
        <v>515</v>
      </c>
      <c r="C34" s="31" t="s">
        <v>515</v>
      </c>
      <c r="D34" s="20"/>
      <c r="E34" s="21"/>
      <c r="F34" s="21"/>
      <c r="G34" s="25"/>
      <c r="H34" s="18"/>
      <c r="I34" s="22"/>
    </row>
    <row r="35" spans="1:9" x14ac:dyDescent="0.2">
      <c r="A35" s="1" t="s">
        <v>7</v>
      </c>
      <c r="B35" s="8">
        <v>92818</v>
      </c>
      <c r="C35" s="30">
        <v>1684</v>
      </c>
      <c r="D35" s="2">
        <f t="shared" si="4"/>
        <v>1</v>
      </c>
      <c r="E35" s="4">
        <f t="shared" ref="E35:E95" si="10">IF(B35&lt;&gt;0,ROUND(((SQRT(POWER(C35,2)-(POWER((B35/$B$7),2)*POWER($C$7,2))))/$B$7),3),0)</f>
        <v>0</v>
      </c>
      <c r="F35" s="4">
        <f t="shared" ref="F35:F95" si="11">IF(B35=0,0,POWER(C35,2)-(POWER((B35/$B$7),2)*POWER(C$7,2)))</f>
        <v>0</v>
      </c>
      <c r="G35" s="24" t="s">
        <v>16</v>
      </c>
      <c r="H35" s="1">
        <f t="shared" ref="H35:H68" si="12">IF(B35&lt;&gt;0,C35/B35,0)</f>
        <v>1.8143032601435065E-2</v>
      </c>
      <c r="I35" s="10" t="str">
        <f t="shared" si="3"/>
        <v>High</v>
      </c>
    </row>
    <row r="36" spans="1:9" x14ac:dyDescent="0.2">
      <c r="A36" s="1" t="s">
        <v>37</v>
      </c>
      <c r="B36" s="8">
        <v>87976</v>
      </c>
      <c r="C36" s="30">
        <v>1718</v>
      </c>
      <c r="D36" s="2">
        <f t="shared" si="4"/>
        <v>0.94783339438470982</v>
      </c>
      <c r="E36" s="4">
        <f t="shared" si="10"/>
        <v>7.0000000000000001E-3</v>
      </c>
      <c r="F36" s="4">
        <f t="shared" si="11"/>
        <v>403824.59289592085</v>
      </c>
      <c r="G36" s="24" t="str">
        <f t="shared" si="5"/>
        <v>± 0.7%</v>
      </c>
      <c r="H36" s="1">
        <f t="shared" si="12"/>
        <v>1.9528053105392379E-2</v>
      </c>
      <c r="I36" s="10" t="str">
        <f t="shared" si="3"/>
        <v>High</v>
      </c>
    </row>
    <row r="37" spans="1:9" x14ac:dyDescent="0.2">
      <c r="A37" s="1" t="s">
        <v>38</v>
      </c>
      <c r="B37" s="8">
        <v>4842</v>
      </c>
      <c r="C37" s="30">
        <v>675</v>
      </c>
      <c r="D37" s="2">
        <f t="shared" si="4"/>
        <v>5.2166605615290136E-2</v>
      </c>
      <c r="E37" s="4">
        <f t="shared" si="10"/>
        <v>7.0000000000000001E-3</v>
      </c>
      <c r="F37" s="4">
        <f t="shared" si="11"/>
        <v>447907.6298284122</v>
      </c>
      <c r="G37" s="24" t="str">
        <f t="shared" si="5"/>
        <v>± 0.7%</v>
      </c>
      <c r="H37" s="1">
        <f t="shared" si="12"/>
        <v>0.13940520446096655</v>
      </c>
      <c r="I37" s="10" t="str">
        <f t="shared" si="3"/>
        <v>High</v>
      </c>
    </row>
    <row r="38" spans="1:9" x14ac:dyDescent="0.2">
      <c r="A38" s="1" t="s">
        <v>39</v>
      </c>
      <c r="B38" s="8">
        <v>87976</v>
      </c>
      <c r="C38" s="30">
        <v>1718</v>
      </c>
      <c r="D38" s="2">
        <f t="shared" si="4"/>
        <v>0.94783339438470982</v>
      </c>
      <c r="E38" s="4">
        <f t="shared" si="10"/>
        <v>7.0000000000000001E-3</v>
      </c>
      <c r="F38" s="4">
        <f t="shared" si="11"/>
        <v>403824.59289592085</v>
      </c>
      <c r="G38" s="24" t="str">
        <f t="shared" si="5"/>
        <v>± 0.7%</v>
      </c>
      <c r="H38" s="1">
        <f t="shared" si="12"/>
        <v>1.9528053105392379E-2</v>
      </c>
      <c r="I38" s="10" t="str">
        <f t="shared" si="3"/>
        <v>High</v>
      </c>
    </row>
    <row r="39" spans="1:9" x14ac:dyDescent="0.2">
      <c r="A39" s="1" t="s">
        <v>40</v>
      </c>
      <c r="B39" s="8">
        <v>67282</v>
      </c>
      <c r="C39" s="30">
        <v>1560</v>
      </c>
      <c r="D39" s="2">
        <f t="shared" si="4"/>
        <v>0.72488094981576845</v>
      </c>
      <c r="E39" s="4">
        <f t="shared" si="10"/>
        <v>0.01</v>
      </c>
      <c r="F39" s="4">
        <f t="shared" si="11"/>
        <v>943492.68311748374</v>
      </c>
      <c r="G39" s="24" t="str">
        <f t="shared" si="5"/>
        <v>± 1.0%</v>
      </c>
      <c r="H39" s="1">
        <f t="shared" si="12"/>
        <v>2.3185993282007076E-2</v>
      </c>
      <c r="I39" s="10" t="str">
        <f t="shared" si="3"/>
        <v>High</v>
      </c>
    </row>
    <row r="40" spans="1:9" x14ac:dyDescent="0.2">
      <c r="A40" s="1" t="s">
        <v>41</v>
      </c>
      <c r="B40" s="8">
        <v>4655</v>
      </c>
      <c r="C40" s="30">
        <v>794</v>
      </c>
      <c r="D40" s="2">
        <f t="shared" si="4"/>
        <v>5.0151910189833872E-2</v>
      </c>
      <c r="E40" s="4">
        <f t="shared" si="10"/>
        <v>8.9999999999999993E-3</v>
      </c>
      <c r="F40" s="4">
        <f t="shared" si="11"/>
        <v>623303.21501545527</v>
      </c>
      <c r="G40" s="24" t="str">
        <f t="shared" si="5"/>
        <v>± 0.9%</v>
      </c>
      <c r="H40" s="1">
        <f t="shared" si="12"/>
        <v>0.17056928034371643</v>
      </c>
      <c r="I40" s="10" t="str">
        <f t="shared" si="3"/>
        <v>High</v>
      </c>
    </row>
    <row r="41" spans="1:9" x14ac:dyDescent="0.2">
      <c r="A41" s="1" t="s">
        <v>42</v>
      </c>
      <c r="B41" s="8">
        <v>889</v>
      </c>
      <c r="C41" s="30">
        <v>299</v>
      </c>
      <c r="D41" s="2">
        <f t="shared" si="4"/>
        <v>9.5778836001637613E-3</v>
      </c>
      <c r="E41" s="4">
        <f t="shared" si="10"/>
        <v>3.0000000000000001E-3</v>
      </c>
      <c r="F41" s="4">
        <f t="shared" si="11"/>
        <v>89140.85032728652</v>
      </c>
      <c r="G41" s="24" t="str">
        <f t="shared" si="5"/>
        <v>± 0.3%</v>
      </c>
      <c r="H41" s="1">
        <f t="shared" si="12"/>
        <v>0.3363329583802025</v>
      </c>
      <c r="I41" s="10" t="str">
        <f t="shared" si="3"/>
        <v>Moderate</v>
      </c>
    </row>
    <row r="42" spans="1:9" x14ac:dyDescent="0.2">
      <c r="A42" s="1" t="s">
        <v>43</v>
      </c>
      <c r="B42" s="8">
        <v>17</v>
      </c>
      <c r="C42" s="30">
        <v>69</v>
      </c>
      <c r="D42" s="2">
        <f t="shared" si="4"/>
        <v>1.8315412958693357E-4</v>
      </c>
      <c r="E42" s="4">
        <f t="shared" si="10"/>
        <v>1E-3</v>
      </c>
      <c r="F42" s="4">
        <f t="shared" si="11"/>
        <v>4760.9048699763589</v>
      </c>
      <c r="G42" s="24" t="str">
        <f t="shared" si="5"/>
        <v>± 0.1%</v>
      </c>
      <c r="H42" s="1">
        <f t="shared" si="12"/>
        <v>4.0588235294117645</v>
      </c>
      <c r="I42" s="10" t="str">
        <f t="shared" si="3"/>
        <v>Low</v>
      </c>
    </row>
    <row r="43" spans="1:9" x14ac:dyDescent="0.2">
      <c r="A43" s="1" t="s">
        <v>44</v>
      </c>
      <c r="B43" s="8">
        <v>76</v>
      </c>
      <c r="C43" s="30">
        <v>122</v>
      </c>
      <c r="D43" s="2">
        <f t="shared" si="4"/>
        <v>8.1880669697687947E-4</v>
      </c>
      <c r="E43" s="4">
        <f t="shared" si="10"/>
        <v>1E-3</v>
      </c>
      <c r="F43" s="4">
        <f t="shared" si="11"/>
        <v>14882.098716205703</v>
      </c>
      <c r="G43" s="24" t="str">
        <f t="shared" si="5"/>
        <v>± 0.1%</v>
      </c>
      <c r="H43" s="1">
        <f t="shared" si="12"/>
        <v>1.6052631578947369</v>
      </c>
      <c r="I43" s="10" t="str">
        <f t="shared" si="3"/>
        <v>Low</v>
      </c>
    </row>
    <row r="44" spans="1:9" x14ac:dyDescent="0.2">
      <c r="A44" s="1" t="s">
        <v>45</v>
      </c>
      <c r="B44" s="8">
        <v>21</v>
      </c>
      <c r="C44" s="30">
        <v>66</v>
      </c>
      <c r="D44" s="2">
        <f t="shared" si="4"/>
        <v>2.2624921890150617E-4</v>
      </c>
      <c r="E44" s="4">
        <f t="shared" si="10"/>
        <v>1E-3</v>
      </c>
      <c r="F44" s="4">
        <f t="shared" si="11"/>
        <v>4355.8548361922985</v>
      </c>
      <c r="G44" s="24" t="str">
        <f t="shared" si="5"/>
        <v>± 0.1%</v>
      </c>
      <c r="H44" s="1">
        <f t="shared" si="12"/>
        <v>3.1428571428571428</v>
      </c>
      <c r="I44" s="10" t="str">
        <f t="shared" si="3"/>
        <v>Low</v>
      </c>
    </row>
    <row r="45" spans="1:9" x14ac:dyDescent="0.2">
      <c r="A45" s="1" t="s">
        <v>46</v>
      </c>
      <c r="B45" s="8">
        <v>15</v>
      </c>
      <c r="C45" s="30">
        <v>67</v>
      </c>
      <c r="D45" s="2">
        <f t="shared" si="4"/>
        <v>1.6160658492964726E-4</v>
      </c>
      <c r="E45" s="4">
        <f t="shared" si="10"/>
        <v>1E-3</v>
      </c>
      <c r="F45" s="4">
        <f t="shared" si="11"/>
        <v>4488.9259368328048</v>
      </c>
      <c r="G45" s="24" t="str">
        <f t="shared" si="5"/>
        <v>± 0.1%</v>
      </c>
      <c r="H45" s="1">
        <f t="shared" si="12"/>
        <v>4.4666666666666668</v>
      </c>
      <c r="I45" s="10" t="str">
        <f t="shared" si="3"/>
        <v>Low</v>
      </c>
    </row>
    <row r="46" spans="1:9" x14ac:dyDescent="0.2">
      <c r="A46" s="1" t="s">
        <v>47</v>
      </c>
      <c r="B46" s="8">
        <v>161</v>
      </c>
      <c r="C46" s="30">
        <v>137</v>
      </c>
      <c r="D46" s="2">
        <f t="shared" si="4"/>
        <v>1.7345773449115474E-3</v>
      </c>
      <c r="E46" s="4">
        <f t="shared" si="10"/>
        <v>1E-3</v>
      </c>
      <c r="F46" s="4">
        <f t="shared" si="11"/>
        <v>18760.46759396953</v>
      </c>
      <c r="G46" s="24" t="str">
        <f t="shared" si="5"/>
        <v>± 0.1%</v>
      </c>
      <c r="H46" s="1">
        <f t="shared" si="12"/>
        <v>0.85093167701863359</v>
      </c>
      <c r="I46" s="10" t="str">
        <f t="shared" si="3"/>
        <v>Low</v>
      </c>
    </row>
    <row r="47" spans="1:9" x14ac:dyDescent="0.2">
      <c r="A47" s="1" t="s">
        <v>48</v>
      </c>
      <c r="B47" s="8">
        <v>18</v>
      </c>
      <c r="C47" s="30">
        <v>66</v>
      </c>
      <c r="D47" s="2">
        <f t="shared" si="4"/>
        <v>1.9392790191557672E-4</v>
      </c>
      <c r="E47" s="4">
        <f t="shared" si="10"/>
        <v>1E-3</v>
      </c>
      <c r="F47" s="4">
        <f t="shared" si="11"/>
        <v>4355.8933490392392</v>
      </c>
      <c r="G47" s="24" t="str">
        <f t="shared" si="5"/>
        <v>± 0.1%</v>
      </c>
      <c r="H47" s="1">
        <f t="shared" si="12"/>
        <v>3.6666666666666665</v>
      </c>
      <c r="I47" s="10" t="str">
        <f t="shared" si="3"/>
        <v>Low</v>
      </c>
    </row>
    <row r="48" spans="1:9" x14ac:dyDescent="0.2">
      <c r="A48" s="1" t="s">
        <v>49</v>
      </c>
      <c r="B48" s="8">
        <v>0</v>
      </c>
      <c r="C48" s="30">
        <v>65</v>
      </c>
      <c r="D48" s="2">
        <f t="shared" si="4"/>
        <v>0</v>
      </c>
      <c r="E48" s="4">
        <f t="shared" si="10"/>
        <v>0</v>
      </c>
      <c r="F48" s="4">
        <f t="shared" si="11"/>
        <v>0</v>
      </c>
      <c r="G48" s="24" t="str">
        <f t="shared" si="5"/>
        <v>± 0.6%</v>
      </c>
      <c r="H48" s="1">
        <f t="shared" si="12"/>
        <v>0</v>
      </c>
      <c r="I48" s="10" t="str">
        <f t="shared" si="3"/>
        <v>NC</v>
      </c>
    </row>
    <row r="49" spans="1:9" x14ac:dyDescent="0.2">
      <c r="A49" s="1" t="s">
        <v>50</v>
      </c>
      <c r="B49" s="8">
        <v>23</v>
      </c>
      <c r="C49" s="30">
        <v>72</v>
      </c>
      <c r="D49" s="2">
        <f t="shared" si="4"/>
        <v>2.4779676355879247E-4</v>
      </c>
      <c r="E49" s="4">
        <f t="shared" si="10"/>
        <v>1E-3</v>
      </c>
      <c r="F49" s="4">
        <f t="shared" si="11"/>
        <v>5183.8258692646841</v>
      </c>
      <c r="G49" s="24" t="str">
        <f t="shared" si="5"/>
        <v>± 0.1%</v>
      </c>
      <c r="H49" s="1">
        <f t="shared" si="12"/>
        <v>3.1304347826086958</v>
      </c>
      <c r="I49" s="10" t="str">
        <f t="shared" si="3"/>
        <v>Low</v>
      </c>
    </row>
    <row r="50" spans="1:9" x14ac:dyDescent="0.2">
      <c r="A50" s="1" t="s">
        <v>51</v>
      </c>
      <c r="B50" s="8">
        <v>12363</v>
      </c>
      <c r="C50" s="30">
        <v>1065</v>
      </c>
      <c r="D50" s="2">
        <f t="shared" si="4"/>
        <v>0.13319614729901527</v>
      </c>
      <c r="E50" s="4">
        <f t="shared" si="10"/>
        <v>1.0999999999999999E-2</v>
      </c>
      <c r="F50" s="4">
        <f t="shared" si="11"/>
        <v>1083913.4728083329</v>
      </c>
      <c r="G50" s="24" t="str">
        <f t="shared" si="5"/>
        <v>± 1.1%</v>
      </c>
      <c r="H50" s="1">
        <f t="shared" si="12"/>
        <v>8.6144139771900025E-2</v>
      </c>
      <c r="I50" s="10" t="str">
        <f t="shared" si="3"/>
        <v>High</v>
      </c>
    </row>
    <row r="51" spans="1:9" x14ac:dyDescent="0.2">
      <c r="A51" s="1" t="s">
        <v>52</v>
      </c>
      <c r="B51" s="8">
        <v>765</v>
      </c>
      <c r="C51" s="30">
        <v>313</v>
      </c>
      <c r="D51" s="2">
        <f t="shared" si="4"/>
        <v>8.241935831412011E-3</v>
      </c>
      <c r="E51" s="4">
        <f t="shared" si="10"/>
        <v>3.0000000000000001E-3</v>
      </c>
      <c r="F51" s="4">
        <f t="shared" si="11"/>
        <v>97776.361702126422</v>
      </c>
      <c r="G51" s="24" t="str">
        <f t="shared" si="5"/>
        <v>± 0.3%</v>
      </c>
      <c r="H51" s="1">
        <f t="shared" si="12"/>
        <v>0.40915032679738561</v>
      </c>
      <c r="I51" s="10" t="str">
        <f t="shared" si="3"/>
        <v>Moderate</v>
      </c>
    </row>
    <row r="52" spans="1:9" x14ac:dyDescent="0.2">
      <c r="A52" s="1" t="s">
        <v>53</v>
      </c>
      <c r="B52" s="8">
        <v>3759</v>
      </c>
      <c r="C52" s="30">
        <v>626</v>
      </c>
      <c r="D52" s="2">
        <f t="shared" si="4"/>
        <v>4.0498610183369602E-2</v>
      </c>
      <c r="E52" s="4">
        <f t="shared" si="10"/>
        <v>7.0000000000000001E-3</v>
      </c>
      <c r="F52" s="4">
        <f t="shared" si="11"/>
        <v>387224.80643742852</v>
      </c>
      <c r="G52" s="24" t="str">
        <f t="shared" si="5"/>
        <v>± 0.7%</v>
      </c>
      <c r="H52" s="1">
        <f t="shared" si="12"/>
        <v>0.16653365256717212</v>
      </c>
      <c r="I52" s="10" t="str">
        <f t="shared" si="3"/>
        <v>High</v>
      </c>
    </row>
    <row r="53" spans="1:9" x14ac:dyDescent="0.2">
      <c r="A53" s="1" t="s">
        <v>54</v>
      </c>
      <c r="B53" s="8">
        <v>2365</v>
      </c>
      <c r="C53" s="30">
        <v>642</v>
      </c>
      <c r="D53" s="2">
        <f t="shared" si="4"/>
        <v>2.5479971557241052E-2</v>
      </c>
      <c r="E53" s="4">
        <f t="shared" si="10"/>
        <v>7.0000000000000001E-3</v>
      </c>
      <c r="F53" s="4">
        <f t="shared" si="11"/>
        <v>410322.88018518692</v>
      </c>
      <c r="G53" s="24" t="str">
        <f t="shared" si="5"/>
        <v>± 0.7%</v>
      </c>
      <c r="H53" s="1">
        <f t="shared" si="12"/>
        <v>0.27145877378435518</v>
      </c>
      <c r="I53" s="10" t="str">
        <f t="shared" si="3"/>
        <v>Moderate</v>
      </c>
    </row>
    <row r="54" spans="1:9" x14ac:dyDescent="0.2">
      <c r="A54" s="1" t="s">
        <v>55</v>
      </c>
      <c r="B54" s="8">
        <v>1346</v>
      </c>
      <c r="C54" s="30">
        <v>282</v>
      </c>
      <c r="D54" s="2">
        <f t="shared" si="4"/>
        <v>1.4501497554353681E-2</v>
      </c>
      <c r="E54" s="4">
        <f t="shared" si="10"/>
        <v>3.0000000000000001E-3</v>
      </c>
      <c r="F54" s="4">
        <f t="shared" si="11"/>
        <v>78927.638111033637</v>
      </c>
      <c r="G54" s="24" t="str">
        <f t="shared" si="5"/>
        <v>± 0.3%</v>
      </c>
      <c r="H54" s="1">
        <f t="shared" si="12"/>
        <v>0.20950965824665677</v>
      </c>
      <c r="I54" s="10" t="str">
        <f t="shared" si="3"/>
        <v>Moderate</v>
      </c>
    </row>
    <row r="55" spans="1:9" x14ac:dyDescent="0.2">
      <c r="A55" s="1" t="s">
        <v>56</v>
      </c>
      <c r="B55" s="8">
        <v>1065</v>
      </c>
      <c r="C55" s="30">
        <v>309</v>
      </c>
      <c r="D55" s="2">
        <f t="shared" si="4"/>
        <v>1.1474067530004956E-2</v>
      </c>
      <c r="E55" s="4">
        <f t="shared" si="10"/>
        <v>3.0000000000000001E-3</v>
      </c>
      <c r="F55" s="4">
        <f t="shared" si="11"/>
        <v>95107.647574171191</v>
      </c>
      <c r="G55" s="24" t="str">
        <f t="shared" si="5"/>
        <v>± 0.3%</v>
      </c>
      <c r="H55" s="1">
        <f t="shared" si="12"/>
        <v>0.29014084507042254</v>
      </c>
      <c r="I55" s="10" t="str">
        <f t="shared" si="3"/>
        <v>Moderate</v>
      </c>
    </row>
    <row r="56" spans="1:9" x14ac:dyDescent="0.2">
      <c r="A56" s="1" t="s">
        <v>57</v>
      </c>
      <c r="B56" s="8">
        <v>1125</v>
      </c>
      <c r="C56" s="30">
        <v>360</v>
      </c>
      <c r="D56" s="2">
        <f t="shared" si="4"/>
        <v>1.2120493869723544E-2</v>
      </c>
      <c r="E56" s="4">
        <f t="shared" si="10"/>
        <v>4.0000000000000001E-3</v>
      </c>
      <c r="F56" s="4">
        <f t="shared" si="11"/>
        <v>129183.39468452944</v>
      </c>
      <c r="G56" s="24" t="str">
        <f t="shared" si="5"/>
        <v>± 0.4%</v>
      </c>
      <c r="H56" s="1">
        <f t="shared" si="12"/>
        <v>0.32</v>
      </c>
      <c r="I56" s="10" t="str">
        <f t="shared" si="3"/>
        <v>Moderate</v>
      </c>
    </row>
    <row r="57" spans="1:9" x14ac:dyDescent="0.2">
      <c r="A57" s="1" t="s">
        <v>58</v>
      </c>
      <c r="B57" s="8">
        <v>1938</v>
      </c>
      <c r="C57" s="30">
        <v>556</v>
      </c>
      <c r="D57" s="2">
        <f t="shared" si="4"/>
        <v>2.0879570772910427E-2</v>
      </c>
      <c r="E57" s="4">
        <f t="shared" si="10"/>
        <v>6.0000000000000001E-3</v>
      </c>
      <c r="F57" s="4">
        <f t="shared" si="11"/>
        <v>307899.69021275797</v>
      </c>
      <c r="G57" s="24" t="str">
        <f t="shared" si="5"/>
        <v>± 0.6%</v>
      </c>
      <c r="H57" s="1">
        <f t="shared" si="12"/>
        <v>0.2868937048503612</v>
      </c>
      <c r="I57" s="10" t="str">
        <f t="shared" si="3"/>
        <v>Moderate</v>
      </c>
    </row>
    <row r="58" spans="1:9" x14ac:dyDescent="0.2">
      <c r="A58" s="1" t="s">
        <v>59</v>
      </c>
      <c r="B58" s="8">
        <v>520</v>
      </c>
      <c r="C58" s="30">
        <v>267</v>
      </c>
      <c r="D58" s="2">
        <f t="shared" si="4"/>
        <v>5.6023616108944385E-3</v>
      </c>
      <c r="E58" s="4">
        <f t="shared" si="10"/>
        <v>3.0000000000000001E-3</v>
      </c>
      <c r="F58" s="4">
        <f t="shared" si="11"/>
        <v>71199.99253151349</v>
      </c>
      <c r="G58" s="24" t="str">
        <f t="shared" si="5"/>
        <v>± 0.3%</v>
      </c>
      <c r="H58" s="1">
        <f t="shared" si="12"/>
        <v>0.51346153846153841</v>
      </c>
      <c r="I58" s="10" t="str">
        <f t="shared" si="3"/>
        <v>Moderate</v>
      </c>
    </row>
    <row r="59" spans="1:9" x14ac:dyDescent="0.2">
      <c r="A59" s="1" t="s">
        <v>60</v>
      </c>
      <c r="B59" s="8">
        <v>63</v>
      </c>
      <c r="C59" s="30">
        <v>90</v>
      </c>
      <c r="D59" s="2">
        <f t="shared" si="4"/>
        <v>6.7874765670451851E-4</v>
      </c>
      <c r="E59" s="4">
        <f t="shared" si="10"/>
        <v>1E-3</v>
      </c>
      <c r="F59" s="4">
        <f t="shared" si="11"/>
        <v>8098.6935257306841</v>
      </c>
      <c r="G59" s="24" t="str">
        <f t="shared" si="5"/>
        <v>± 0.1%</v>
      </c>
      <c r="H59" s="1">
        <f t="shared" si="12"/>
        <v>1.4285714285714286</v>
      </c>
      <c r="I59" s="10" t="str">
        <f t="shared" si="3"/>
        <v>Low</v>
      </c>
    </row>
    <row r="60" spans="1:9" x14ac:dyDescent="0.2">
      <c r="A60" s="1" t="s">
        <v>61</v>
      </c>
      <c r="B60" s="8">
        <v>88</v>
      </c>
      <c r="C60" s="30">
        <v>131</v>
      </c>
      <c r="D60" s="2">
        <f t="shared" si="4"/>
        <v>9.4809196492059728E-4</v>
      </c>
      <c r="E60" s="4">
        <f t="shared" si="10"/>
        <v>1E-3</v>
      </c>
      <c r="F60" s="4">
        <f t="shared" si="11"/>
        <v>17158.450910369971</v>
      </c>
      <c r="G60" s="24" t="str">
        <f t="shared" si="5"/>
        <v>± 0.1%</v>
      </c>
      <c r="H60" s="1">
        <f t="shared" si="12"/>
        <v>1.4886363636363635</v>
      </c>
      <c r="I60" s="10" t="str">
        <f t="shared" si="3"/>
        <v>Low</v>
      </c>
    </row>
    <row r="61" spans="1:9" x14ac:dyDescent="0.2">
      <c r="A61" s="1" t="s">
        <v>62</v>
      </c>
      <c r="B61" s="8">
        <v>245</v>
      </c>
      <c r="C61" s="30">
        <v>197</v>
      </c>
      <c r="D61" s="2">
        <f t="shared" si="4"/>
        <v>2.6395742205175721E-3</v>
      </c>
      <c r="E61" s="4">
        <f t="shared" si="10"/>
        <v>2E-3</v>
      </c>
      <c r="F61" s="4">
        <f t="shared" si="11"/>
        <v>38789.241592840597</v>
      </c>
      <c r="G61" s="24" t="str">
        <f t="shared" si="5"/>
        <v>± 0.2%</v>
      </c>
      <c r="H61" s="1">
        <f t="shared" si="12"/>
        <v>0.80408163265306121</v>
      </c>
      <c r="I61" s="10" t="str">
        <f t="shared" si="3"/>
        <v>Low</v>
      </c>
    </row>
    <row r="62" spans="1:9" x14ac:dyDescent="0.2">
      <c r="A62" s="1" t="s">
        <v>63</v>
      </c>
      <c r="B62" s="8">
        <v>124</v>
      </c>
      <c r="C62" s="30">
        <v>138</v>
      </c>
      <c r="D62" s="2">
        <f t="shared" si="4"/>
        <v>1.3359477687517507E-3</v>
      </c>
      <c r="E62" s="4">
        <f t="shared" si="10"/>
        <v>1E-3</v>
      </c>
      <c r="F62" s="4">
        <f t="shared" si="11"/>
        <v>19038.938687738726</v>
      </c>
      <c r="G62" s="24" t="str">
        <f t="shared" si="5"/>
        <v>± 0.1%</v>
      </c>
      <c r="H62" s="1">
        <f t="shared" si="12"/>
        <v>1.1129032258064515</v>
      </c>
      <c r="I62" s="10" t="str">
        <f t="shared" si="3"/>
        <v>Low</v>
      </c>
    </row>
    <row r="63" spans="1:9" x14ac:dyDescent="0.2">
      <c r="A63" s="1" t="s">
        <v>64</v>
      </c>
      <c r="B63" s="8">
        <v>2267</v>
      </c>
      <c r="C63" s="30">
        <v>648</v>
      </c>
      <c r="D63" s="2">
        <f t="shared" si="4"/>
        <v>2.4424141869034025E-2</v>
      </c>
      <c r="E63" s="4">
        <f t="shared" si="10"/>
        <v>7.0000000000000001E-3</v>
      </c>
      <c r="F63" s="4">
        <f t="shared" si="11"/>
        <v>418212.30213124794</v>
      </c>
      <c r="G63" s="24" t="str">
        <f t="shared" si="5"/>
        <v>± 0.7%</v>
      </c>
      <c r="H63" s="1">
        <f t="shared" si="12"/>
        <v>0.28584031760035289</v>
      </c>
      <c r="I63" s="10" t="str">
        <f t="shared" si="3"/>
        <v>Moderate</v>
      </c>
    </row>
    <row r="64" spans="1:9" x14ac:dyDescent="0.2">
      <c r="A64" s="1" t="s">
        <v>65</v>
      </c>
      <c r="B64" s="8">
        <v>4842</v>
      </c>
      <c r="C64" s="30">
        <v>675</v>
      </c>
      <c r="D64" s="2">
        <f t="shared" si="4"/>
        <v>5.2166605615290136E-2</v>
      </c>
      <c r="E64" s="4">
        <f t="shared" si="10"/>
        <v>7.0000000000000001E-3</v>
      </c>
      <c r="F64" s="4">
        <f t="shared" si="11"/>
        <v>447907.6298284122</v>
      </c>
      <c r="G64" s="24" t="str">
        <f t="shared" si="5"/>
        <v>± 0.7%</v>
      </c>
      <c r="H64" s="1">
        <f t="shared" si="12"/>
        <v>0.13940520446096655</v>
      </c>
      <c r="I64" s="10" t="str">
        <f t="shared" si="3"/>
        <v>High</v>
      </c>
    </row>
    <row r="65" spans="1:9" x14ac:dyDescent="0.2">
      <c r="A65" s="1" t="s">
        <v>66</v>
      </c>
      <c r="B65" s="8">
        <v>841</v>
      </c>
      <c r="C65" s="30">
        <v>334</v>
      </c>
      <c r="D65" s="2">
        <f t="shared" si="4"/>
        <v>9.06074252838889E-3</v>
      </c>
      <c r="E65" s="4">
        <f t="shared" si="10"/>
        <v>4.0000000000000001E-3</v>
      </c>
      <c r="F65" s="4">
        <f t="shared" si="11"/>
        <v>111323.18457352587</v>
      </c>
      <c r="G65" s="24" t="str">
        <f t="shared" si="5"/>
        <v>± 0.4%</v>
      </c>
      <c r="H65" s="1">
        <f t="shared" si="12"/>
        <v>0.39714625445897739</v>
      </c>
      <c r="I65" s="10" t="str">
        <f t="shared" si="3"/>
        <v>Moderate</v>
      </c>
    </row>
    <row r="66" spans="1:9" x14ac:dyDescent="0.2">
      <c r="A66" s="1" t="s">
        <v>67</v>
      </c>
      <c r="B66" s="8">
        <v>734</v>
      </c>
      <c r="C66" s="30">
        <v>218</v>
      </c>
      <c r="D66" s="2">
        <f t="shared" si="4"/>
        <v>7.9079488892240726E-3</v>
      </c>
      <c r="E66" s="4">
        <f t="shared" si="10"/>
        <v>2E-3</v>
      </c>
      <c r="F66" s="4">
        <f t="shared" si="11"/>
        <v>47346.657885754743</v>
      </c>
      <c r="G66" s="24" t="str">
        <f t="shared" si="5"/>
        <v>± 0.2%</v>
      </c>
      <c r="H66" s="1">
        <f t="shared" si="12"/>
        <v>0.29700272479564033</v>
      </c>
      <c r="I66" s="10" t="str">
        <f t="shared" si="3"/>
        <v>Moderate</v>
      </c>
    </row>
    <row r="67" spans="1:9" x14ac:dyDescent="0.2">
      <c r="A67" s="1" t="s">
        <v>68</v>
      </c>
      <c r="B67" s="8">
        <v>1835</v>
      </c>
      <c r="C67" s="30">
        <v>350</v>
      </c>
      <c r="D67" s="2">
        <f t="shared" si="4"/>
        <v>1.9769872223060182E-2</v>
      </c>
      <c r="E67" s="4">
        <f t="shared" si="10"/>
        <v>4.0000000000000001E-3</v>
      </c>
      <c r="F67" s="4">
        <f t="shared" si="11"/>
        <v>121391.61178596714</v>
      </c>
      <c r="G67" s="24" t="str">
        <f t="shared" si="5"/>
        <v>± 0.4%</v>
      </c>
      <c r="H67" s="1">
        <f t="shared" si="12"/>
        <v>0.1907356948228883</v>
      </c>
      <c r="I67" s="10" t="str">
        <f t="shared" si="3"/>
        <v>High</v>
      </c>
    </row>
    <row r="68" spans="1:9" ht="24" x14ac:dyDescent="0.2">
      <c r="A68" s="26" t="s">
        <v>69</v>
      </c>
      <c r="B68" s="8">
        <v>137</v>
      </c>
      <c r="C68" s="30">
        <v>180</v>
      </c>
      <c r="D68" s="2">
        <f t="shared" si="4"/>
        <v>1.4760068090241118E-3</v>
      </c>
      <c r="E68" s="4">
        <f t="shared" si="10"/>
        <v>2E-3</v>
      </c>
      <c r="F68" s="4">
        <f t="shared" si="11"/>
        <v>32393.821815177427</v>
      </c>
      <c r="G68" s="24" t="str">
        <f t="shared" si="5"/>
        <v>± 0.2%</v>
      </c>
      <c r="H68" s="1">
        <f t="shared" si="12"/>
        <v>1.3138686131386861</v>
      </c>
      <c r="I68" s="10" t="str">
        <f t="shared" si="3"/>
        <v>Low</v>
      </c>
    </row>
    <row r="69" spans="1:9" x14ac:dyDescent="0.2">
      <c r="A69" s="14" t="s">
        <v>12</v>
      </c>
      <c r="B69" s="19" t="s">
        <v>515</v>
      </c>
      <c r="C69" s="31" t="s">
        <v>515</v>
      </c>
      <c r="D69" s="20"/>
      <c r="E69" s="21"/>
      <c r="F69" s="21"/>
      <c r="G69" s="25"/>
      <c r="H69" s="18"/>
      <c r="I69" s="22"/>
    </row>
    <row r="70" spans="1:9" x14ac:dyDescent="0.2">
      <c r="A70" s="1" t="s">
        <v>7</v>
      </c>
      <c r="B70" s="8">
        <v>92818</v>
      </c>
      <c r="C70" s="30">
        <v>1684</v>
      </c>
      <c r="D70" s="2">
        <f t="shared" si="4"/>
        <v>1</v>
      </c>
      <c r="E70" s="4">
        <f t="shared" si="10"/>
        <v>0</v>
      </c>
      <c r="F70" s="4">
        <f t="shared" si="11"/>
        <v>0</v>
      </c>
      <c r="G70" s="24" t="s">
        <v>16</v>
      </c>
      <c r="H70" s="1">
        <f t="shared" ref="H70:H76" si="13">IF(B70&lt;&gt;0,C70/B70,0)</f>
        <v>1.8143032601435065E-2</v>
      </c>
      <c r="I70" s="10" t="str">
        <f t="shared" si="3"/>
        <v>High</v>
      </c>
    </row>
    <row r="71" spans="1:9" x14ac:dyDescent="0.2">
      <c r="A71" s="1" t="s">
        <v>70</v>
      </c>
      <c r="B71" s="8">
        <v>71614</v>
      </c>
      <c r="C71" s="30">
        <v>1528</v>
      </c>
      <c r="D71" s="2">
        <f t="shared" si="4"/>
        <v>0.77155293154345062</v>
      </c>
      <c r="E71" s="4">
        <f t="shared" si="10"/>
        <v>8.9999999999999993E-3</v>
      </c>
      <c r="F71" s="4">
        <f t="shared" si="11"/>
        <v>646616.14769791113</v>
      </c>
      <c r="G71" s="24" t="str">
        <f t="shared" si="5"/>
        <v>± 0.9%</v>
      </c>
      <c r="H71" s="1">
        <f t="shared" si="13"/>
        <v>2.1336610160024576E-2</v>
      </c>
      <c r="I71" s="10" t="str">
        <f t="shared" ref="I71:I95" si="14">IF(AND(H71&gt;0,H71&lt;=0.2),"High",IF(H71&gt;=0.667,"Low",IF(AND(H71&gt;0.2,H71&lt;0.667),"Moderate","NC")))</f>
        <v>High</v>
      </c>
    </row>
    <row r="72" spans="1:9" x14ac:dyDescent="0.2">
      <c r="A72" s="1" t="s">
        <v>71</v>
      </c>
      <c r="B72" s="8">
        <v>6001</v>
      </c>
      <c r="C72" s="30">
        <v>894</v>
      </c>
      <c r="D72" s="2">
        <f t="shared" ref="D72:D93" si="15">IF(B72&lt;&gt;0,B72/$B$7,0)</f>
        <v>6.4653407744187555E-2</v>
      </c>
      <c r="E72" s="4">
        <f t="shared" si="10"/>
        <v>0.01</v>
      </c>
      <c r="F72" s="4">
        <f t="shared" si="11"/>
        <v>787381.94288408419</v>
      </c>
      <c r="G72" s="24" t="str">
        <f t="shared" si="5"/>
        <v>± 1.0%</v>
      </c>
      <c r="H72" s="1">
        <f t="shared" si="13"/>
        <v>0.14897517080486586</v>
      </c>
      <c r="I72" s="10" t="str">
        <f t="shared" si="14"/>
        <v>High</v>
      </c>
    </row>
    <row r="73" spans="1:9" x14ac:dyDescent="0.2">
      <c r="A73" s="1" t="s">
        <v>72</v>
      </c>
      <c r="B73" s="8">
        <v>2066</v>
      </c>
      <c r="C73" s="30">
        <v>444</v>
      </c>
      <c r="D73" s="2">
        <f t="shared" si="15"/>
        <v>2.225861363097675E-2</v>
      </c>
      <c r="E73" s="4">
        <f t="shared" si="10"/>
        <v>5.0000000000000001E-3</v>
      </c>
      <c r="F73" s="4">
        <f t="shared" si="11"/>
        <v>195730.98682633429</v>
      </c>
      <c r="G73" s="24" t="str">
        <f t="shared" ref="G73:G93" si="16">IF(F73&lt;0,"W",IF(B73=0,"± 0.6%",IF((E73*100)&lt;0.01,"± 0.1%","± "&amp; TEXT((E73*100),"#,##0.0")&amp;"%")))</f>
        <v>± 0.5%</v>
      </c>
      <c r="H73" s="1">
        <f t="shared" si="13"/>
        <v>0.21490803484995161</v>
      </c>
      <c r="I73" s="10" t="str">
        <f t="shared" si="14"/>
        <v>Moderate</v>
      </c>
    </row>
    <row r="74" spans="1:9" x14ac:dyDescent="0.2">
      <c r="A74" s="1" t="s">
        <v>73</v>
      </c>
      <c r="B74" s="8">
        <v>14854</v>
      </c>
      <c r="C74" s="30">
        <v>1153</v>
      </c>
      <c r="D74" s="2">
        <f t="shared" si="15"/>
        <v>0.16003361416966536</v>
      </c>
      <c r="E74" s="4">
        <f t="shared" si="10"/>
        <v>1.2E-2</v>
      </c>
      <c r="F74" s="4">
        <f t="shared" si="11"/>
        <v>1256780.5792134174</v>
      </c>
      <c r="G74" s="24" t="str">
        <f t="shared" si="16"/>
        <v>± 1.2%</v>
      </c>
      <c r="H74" s="1">
        <f t="shared" si="13"/>
        <v>7.7622189309276959E-2</v>
      </c>
      <c r="I74" s="10" t="str">
        <f t="shared" si="14"/>
        <v>High</v>
      </c>
    </row>
    <row r="75" spans="1:9" x14ac:dyDescent="0.2">
      <c r="A75" s="1" t="s">
        <v>74</v>
      </c>
      <c r="B75" s="8">
        <v>1028</v>
      </c>
      <c r="C75" s="30">
        <v>345</v>
      </c>
      <c r="D75" s="2">
        <f t="shared" si="15"/>
        <v>1.107543795384516E-2</v>
      </c>
      <c r="E75" s="4">
        <f t="shared" si="10"/>
        <v>4.0000000000000001E-3</v>
      </c>
      <c r="F75" s="4">
        <f t="shared" si="11"/>
        <v>118677.13879964109</v>
      </c>
      <c r="G75" s="24" t="str">
        <f t="shared" si="16"/>
        <v>± 0.4%</v>
      </c>
      <c r="H75" s="1">
        <f t="shared" si="13"/>
        <v>0.3356031128404669</v>
      </c>
      <c r="I75" s="10" t="str">
        <f t="shared" si="14"/>
        <v>Moderate</v>
      </c>
    </row>
    <row r="76" spans="1:9" x14ac:dyDescent="0.2">
      <c r="A76" s="1" t="s">
        <v>75</v>
      </c>
      <c r="B76" s="8">
        <v>2706</v>
      </c>
      <c r="C76" s="30">
        <v>698</v>
      </c>
      <c r="D76" s="2">
        <f t="shared" si="15"/>
        <v>2.9153827921308367E-2</v>
      </c>
      <c r="E76" s="4">
        <f t="shared" si="10"/>
        <v>8.0000000000000002E-3</v>
      </c>
      <c r="F76" s="4">
        <f t="shared" si="11"/>
        <v>484793.6764367068</v>
      </c>
      <c r="G76" s="24" t="str">
        <f t="shared" si="16"/>
        <v>± 0.8%</v>
      </c>
      <c r="H76" s="1">
        <f t="shared" si="13"/>
        <v>0.25794530672579452</v>
      </c>
      <c r="I76" s="10" t="str">
        <f t="shared" si="14"/>
        <v>Moderate</v>
      </c>
    </row>
    <row r="77" spans="1:9" x14ac:dyDescent="0.2">
      <c r="A77" s="14" t="s">
        <v>13</v>
      </c>
      <c r="B77" s="19" t="s">
        <v>515</v>
      </c>
      <c r="C77" s="31" t="s">
        <v>515</v>
      </c>
      <c r="D77" s="20"/>
      <c r="E77" s="21"/>
      <c r="F77" s="21"/>
      <c r="G77" s="25"/>
      <c r="H77" s="18"/>
      <c r="I77" s="22"/>
    </row>
    <row r="78" spans="1:9" x14ac:dyDescent="0.2">
      <c r="A78" s="1" t="s">
        <v>7</v>
      </c>
      <c r="B78" s="8">
        <v>92818</v>
      </c>
      <c r="C78" s="30">
        <v>1684</v>
      </c>
      <c r="D78" s="2">
        <f t="shared" si="15"/>
        <v>1</v>
      </c>
      <c r="E78" s="4">
        <f t="shared" si="10"/>
        <v>0</v>
      </c>
      <c r="F78" s="4">
        <f t="shared" si="11"/>
        <v>0</v>
      </c>
      <c r="G78" s="24" t="s">
        <v>16</v>
      </c>
      <c r="H78" s="1">
        <f t="shared" ref="H78:H93" si="17">IF(B78&lt;&gt;0,C78/B78,0)</f>
        <v>1.8143032601435065E-2</v>
      </c>
      <c r="I78" s="10" t="str">
        <f t="shared" si="14"/>
        <v>High</v>
      </c>
    </row>
    <row r="79" spans="1:9" x14ac:dyDescent="0.2">
      <c r="A79" s="1" t="s">
        <v>77</v>
      </c>
      <c r="B79" s="8">
        <v>6810</v>
      </c>
      <c r="C79" s="30">
        <v>1036</v>
      </c>
      <c r="D79" s="2">
        <f t="shared" si="15"/>
        <v>7.3369389558059855E-2</v>
      </c>
      <c r="E79" s="4">
        <f t="shared" si="10"/>
        <v>1.0999999999999999E-2</v>
      </c>
      <c r="F79" s="4">
        <f t="shared" si="11"/>
        <v>1058030.3962304837</v>
      </c>
      <c r="G79" s="24" t="str">
        <f t="shared" si="16"/>
        <v>± 1.1%</v>
      </c>
      <c r="H79" s="1">
        <f t="shared" si="17"/>
        <v>0.15212922173274596</v>
      </c>
      <c r="I79" s="10" t="str">
        <f t="shared" si="14"/>
        <v>High</v>
      </c>
    </row>
    <row r="80" spans="1:9" x14ac:dyDescent="0.2">
      <c r="A80" s="1" t="s">
        <v>78</v>
      </c>
      <c r="B80" s="8">
        <v>4628</v>
      </c>
      <c r="C80" s="30">
        <v>921</v>
      </c>
      <c r="D80" s="2">
        <f t="shared" si="15"/>
        <v>4.9861018336960501E-2</v>
      </c>
      <c r="E80" s="4">
        <f t="shared" si="10"/>
        <v>0.01</v>
      </c>
      <c r="F80" s="4">
        <f t="shared" si="11"/>
        <v>841190.71842118364</v>
      </c>
      <c r="G80" s="24" t="str">
        <f t="shared" si="16"/>
        <v>± 1.0%</v>
      </c>
      <c r="H80" s="1">
        <f t="shared" si="17"/>
        <v>0.19900605012964565</v>
      </c>
      <c r="I80" s="10" t="str">
        <f t="shared" si="14"/>
        <v>High</v>
      </c>
    </row>
    <row r="81" spans="1:9" x14ac:dyDescent="0.2">
      <c r="A81" s="1" t="s">
        <v>79</v>
      </c>
      <c r="B81" s="8">
        <v>107</v>
      </c>
      <c r="C81" s="30">
        <v>86</v>
      </c>
      <c r="D81" s="2">
        <f t="shared" si="15"/>
        <v>1.1527936391648173E-3</v>
      </c>
      <c r="E81" s="4">
        <f t="shared" si="10"/>
        <v>1E-3</v>
      </c>
      <c r="F81" s="4">
        <f t="shared" si="11"/>
        <v>7392.2313368834984</v>
      </c>
      <c r="G81" s="24" t="str">
        <f t="shared" si="16"/>
        <v>± 0.1%</v>
      </c>
      <c r="H81" s="1">
        <f t="shared" si="17"/>
        <v>0.80373831775700932</v>
      </c>
      <c r="I81" s="10" t="str">
        <f t="shared" si="14"/>
        <v>Low</v>
      </c>
    </row>
    <row r="82" spans="1:9" x14ac:dyDescent="0.2">
      <c r="A82" s="1" t="s">
        <v>80</v>
      </c>
      <c r="B82" s="8">
        <v>36</v>
      </c>
      <c r="C82" s="30">
        <v>68</v>
      </c>
      <c r="D82" s="2">
        <f t="shared" si="15"/>
        <v>3.8785580383115343E-4</v>
      </c>
      <c r="E82" s="4">
        <f t="shared" si="10"/>
        <v>1E-3</v>
      </c>
      <c r="F82" s="4">
        <f t="shared" si="11"/>
        <v>4623.5733961569586</v>
      </c>
      <c r="G82" s="24" t="str">
        <f t="shared" si="16"/>
        <v>± 0.1%</v>
      </c>
      <c r="H82" s="1">
        <f t="shared" si="17"/>
        <v>1.8888888888888888</v>
      </c>
      <c r="I82" s="10" t="str">
        <f t="shared" si="14"/>
        <v>Low</v>
      </c>
    </row>
    <row r="83" spans="1:9" x14ac:dyDescent="0.2">
      <c r="A83" s="1" t="s">
        <v>81</v>
      </c>
      <c r="B83" s="8">
        <v>2039</v>
      </c>
      <c r="C83" s="30">
        <v>471</v>
      </c>
      <c r="D83" s="2">
        <f t="shared" si="15"/>
        <v>2.1967721778103386E-2</v>
      </c>
      <c r="E83" s="4">
        <f t="shared" si="10"/>
        <v>5.0000000000000001E-3</v>
      </c>
      <c r="F83" s="4">
        <f t="shared" si="11"/>
        <v>220472.47034249446</v>
      </c>
      <c r="G83" s="24" t="str">
        <f t="shared" si="16"/>
        <v>± 0.5%</v>
      </c>
      <c r="H83" s="1">
        <f t="shared" si="17"/>
        <v>0.23099558607160373</v>
      </c>
      <c r="I83" s="10" t="str">
        <f t="shared" si="14"/>
        <v>Moderate</v>
      </c>
    </row>
    <row r="84" spans="1:9" x14ac:dyDescent="0.2">
      <c r="A84" s="1" t="s">
        <v>82</v>
      </c>
      <c r="B84" s="8">
        <v>86008</v>
      </c>
      <c r="C84" s="30">
        <v>1625</v>
      </c>
      <c r="D84" s="2">
        <f t="shared" si="15"/>
        <v>0.92663061044194017</v>
      </c>
      <c r="E84" s="4">
        <f t="shared" si="10"/>
        <v>5.0000000000000001E-3</v>
      </c>
      <c r="F84" s="4">
        <f t="shared" si="11"/>
        <v>205633.44341960642</v>
      </c>
      <c r="G84" s="24" t="str">
        <f t="shared" si="16"/>
        <v>± 0.5%</v>
      </c>
      <c r="H84" s="1">
        <f t="shared" si="17"/>
        <v>1.8893591293833133E-2</v>
      </c>
      <c r="I84" s="10" t="str">
        <f t="shared" si="14"/>
        <v>High</v>
      </c>
    </row>
    <row r="85" spans="1:9" x14ac:dyDescent="0.2">
      <c r="A85" s="1" t="s">
        <v>83</v>
      </c>
      <c r="B85" s="8">
        <v>63580</v>
      </c>
      <c r="C85" s="30">
        <v>1452</v>
      </c>
      <c r="D85" s="2">
        <f t="shared" si="15"/>
        <v>0.68499644465513154</v>
      </c>
      <c r="E85" s="4">
        <f t="shared" si="10"/>
        <v>0.01</v>
      </c>
      <c r="F85" s="4">
        <f t="shared" si="11"/>
        <v>777663.28131527919</v>
      </c>
      <c r="G85" s="24" t="str">
        <f t="shared" si="16"/>
        <v>± 1.0%</v>
      </c>
      <c r="H85" s="1">
        <f t="shared" si="17"/>
        <v>2.2837370242214532E-2</v>
      </c>
      <c r="I85" s="10" t="str">
        <f t="shared" si="14"/>
        <v>High</v>
      </c>
    </row>
    <row r="86" spans="1:9" x14ac:dyDescent="0.2">
      <c r="A86" s="1" t="s">
        <v>84</v>
      </c>
      <c r="B86" s="8">
        <v>4418</v>
      </c>
      <c r="C86" s="30">
        <v>748</v>
      </c>
      <c r="D86" s="2">
        <f t="shared" si="15"/>
        <v>4.7598526147945443E-2</v>
      </c>
      <c r="E86" s="4">
        <f t="shared" si="10"/>
        <v>8.0000000000000002E-3</v>
      </c>
      <c r="F86" s="4">
        <f t="shared" si="11"/>
        <v>553079.0288042645</v>
      </c>
      <c r="G86" s="24" t="str">
        <f t="shared" si="16"/>
        <v>± 0.8%</v>
      </c>
      <c r="H86" s="1">
        <f t="shared" si="17"/>
        <v>0.16930737890448166</v>
      </c>
      <c r="I86" s="10" t="str">
        <f t="shared" si="14"/>
        <v>High</v>
      </c>
    </row>
    <row r="87" spans="1:9" x14ac:dyDescent="0.2">
      <c r="A87" s="1" t="s">
        <v>85</v>
      </c>
      <c r="B87" s="8">
        <v>639</v>
      </c>
      <c r="C87" s="30">
        <v>245</v>
      </c>
      <c r="D87" s="2">
        <f t="shared" si="15"/>
        <v>6.8844405180029733E-3</v>
      </c>
      <c r="E87" s="4">
        <f t="shared" si="10"/>
        <v>3.0000000000000001E-3</v>
      </c>
      <c r="F87" s="4">
        <f t="shared" si="11"/>
        <v>59890.593126701628</v>
      </c>
      <c r="G87" s="24" t="str">
        <f t="shared" si="16"/>
        <v>± 0.3%</v>
      </c>
      <c r="H87" s="1">
        <f t="shared" si="17"/>
        <v>0.38341158059467917</v>
      </c>
      <c r="I87" s="10" t="str">
        <f t="shared" si="14"/>
        <v>Moderate</v>
      </c>
    </row>
    <row r="88" spans="1:9" x14ac:dyDescent="0.2">
      <c r="A88" s="1" t="s">
        <v>86</v>
      </c>
      <c r="B88" s="8">
        <v>12297</v>
      </c>
      <c r="C88" s="30">
        <v>1066</v>
      </c>
      <c r="D88" s="2">
        <f t="shared" si="15"/>
        <v>0.13248507832532483</v>
      </c>
      <c r="E88" s="4">
        <f t="shared" si="10"/>
        <v>1.0999999999999999E-2</v>
      </c>
      <c r="F88" s="4">
        <f t="shared" si="11"/>
        <v>1086580.2161345528</v>
      </c>
      <c r="G88" s="24" t="str">
        <f t="shared" si="16"/>
        <v>± 1.1%</v>
      </c>
      <c r="H88" s="1">
        <f t="shared" si="17"/>
        <v>8.668781003496788E-2</v>
      </c>
      <c r="I88" s="10" t="str">
        <f t="shared" si="14"/>
        <v>High</v>
      </c>
    </row>
    <row r="89" spans="1:9" x14ac:dyDescent="0.2">
      <c r="A89" s="1" t="s">
        <v>87</v>
      </c>
      <c r="B89" s="8">
        <v>520</v>
      </c>
      <c r="C89" s="30">
        <v>267</v>
      </c>
      <c r="D89" s="2">
        <f t="shared" si="15"/>
        <v>5.6023616108944385E-3</v>
      </c>
      <c r="E89" s="4">
        <f t="shared" si="10"/>
        <v>3.0000000000000001E-3</v>
      </c>
      <c r="F89" s="4">
        <f t="shared" si="11"/>
        <v>71199.99253151349</v>
      </c>
      <c r="G89" s="24" t="str">
        <f t="shared" si="16"/>
        <v>± 0.3%</v>
      </c>
      <c r="H89" s="1">
        <f t="shared" si="17"/>
        <v>0.51346153846153841</v>
      </c>
      <c r="I89" s="10" t="str">
        <f t="shared" si="14"/>
        <v>Moderate</v>
      </c>
    </row>
    <row r="90" spans="1:9" x14ac:dyDescent="0.2">
      <c r="A90" s="1" t="s">
        <v>88</v>
      </c>
      <c r="B90" s="8">
        <v>92</v>
      </c>
      <c r="C90" s="30">
        <v>75</v>
      </c>
      <c r="D90" s="2">
        <f t="shared" si="15"/>
        <v>9.9118705423516988E-4</v>
      </c>
      <c r="E90" s="4">
        <f t="shared" si="10"/>
        <v>1E-3</v>
      </c>
      <c r="F90" s="4">
        <f t="shared" si="11"/>
        <v>5622.2139082349486</v>
      </c>
      <c r="G90" s="24" t="str">
        <f t="shared" si="16"/>
        <v>± 0.1%</v>
      </c>
      <c r="H90" s="1">
        <f t="shared" si="17"/>
        <v>0.81521739130434778</v>
      </c>
      <c r="I90" s="10" t="str">
        <f t="shared" si="14"/>
        <v>Low</v>
      </c>
    </row>
    <row r="91" spans="1:9" x14ac:dyDescent="0.2">
      <c r="A91" s="1" t="s">
        <v>89</v>
      </c>
      <c r="B91" s="8">
        <v>4462</v>
      </c>
      <c r="C91" s="30">
        <v>664</v>
      </c>
      <c r="D91" s="2">
        <f t="shared" si="15"/>
        <v>4.8072572130405743E-2</v>
      </c>
      <c r="E91" s="4">
        <f t="shared" si="10"/>
        <v>7.0000000000000001E-3</v>
      </c>
      <c r="F91" s="4">
        <f t="shared" si="11"/>
        <v>434342.41564565856</v>
      </c>
      <c r="G91" s="24" t="str">
        <f t="shared" si="16"/>
        <v>± 0.7%</v>
      </c>
      <c r="H91" s="1">
        <f t="shared" si="17"/>
        <v>0.14881219184222322</v>
      </c>
      <c r="I91" s="10" t="str">
        <f t="shared" si="14"/>
        <v>High</v>
      </c>
    </row>
    <row r="92" spans="1:9" x14ac:dyDescent="0.2">
      <c r="A92" s="1" t="s">
        <v>90</v>
      </c>
      <c r="B92" s="8">
        <v>90</v>
      </c>
      <c r="C92" s="30">
        <v>90</v>
      </c>
      <c r="D92" s="2">
        <f t="shared" si="15"/>
        <v>9.6963950957788358E-4</v>
      </c>
      <c r="E92" s="4">
        <f t="shared" si="10"/>
        <v>1E-3</v>
      </c>
      <c r="F92" s="4">
        <f t="shared" si="11"/>
        <v>8097.3337259809887</v>
      </c>
      <c r="G92" s="24" t="str">
        <f t="shared" si="16"/>
        <v>± 0.1%</v>
      </c>
      <c r="H92" s="1">
        <f t="shared" si="17"/>
        <v>1</v>
      </c>
      <c r="I92" s="10" t="str">
        <f t="shared" si="14"/>
        <v>Low</v>
      </c>
    </row>
    <row r="93" spans="1:9" ht="24" x14ac:dyDescent="0.2">
      <c r="A93" s="26" t="s">
        <v>91</v>
      </c>
      <c r="B93" s="8">
        <v>4372</v>
      </c>
      <c r="C93" s="30">
        <v>658</v>
      </c>
      <c r="D93" s="2">
        <f t="shared" si="15"/>
        <v>4.7102932620827855E-2</v>
      </c>
      <c r="E93" s="4">
        <f t="shared" si="10"/>
        <v>7.0000000000000001E-3</v>
      </c>
      <c r="F93" s="4">
        <f t="shared" si="11"/>
        <v>426672.12525325798</v>
      </c>
      <c r="G93" s="24" t="str">
        <f t="shared" si="16"/>
        <v>± 0.7%</v>
      </c>
      <c r="H93" s="1">
        <f t="shared" si="17"/>
        <v>0.15050320219579141</v>
      </c>
      <c r="I93" s="10" t="str">
        <f t="shared" si="14"/>
        <v>High</v>
      </c>
    </row>
    <row r="94" spans="1:9" x14ac:dyDescent="0.2">
      <c r="A94" s="14" t="s">
        <v>14</v>
      </c>
      <c r="B94" s="19" t="s">
        <v>515</v>
      </c>
      <c r="C94" s="31" t="s">
        <v>515</v>
      </c>
      <c r="D94" s="20"/>
      <c r="E94" s="21"/>
      <c r="F94" s="21"/>
      <c r="G94" s="25"/>
      <c r="H94" s="18"/>
      <c r="I94" s="22"/>
    </row>
    <row r="95" spans="1:9" x14ac:dyDescent="0.2">
      <c r="A95" s="1" t="s">
        <v>76</v>
      </c>
      <c r="B95" s="8">
        <v>46185</v>
      </c>
      <c r="C95" s="30">
        <v>262</v>
      </c>
      <c r="D95" s="2">
        <f>IF(B95&lt;&gt;0,B95/$B$95,0)</f>
        <v>1</v>
      </c>
      <c r="E95" s="4" t="e">
        <f t="shared" si="10"/>
        <v>#NUM!</v>
      </c>
      <c r="F95" s="4">
        <f t="shared" si="11"/>
        <v>-633492.67422967113</v>
      </c>
      <c r="G95" s="24" t="s">
        <v>16</v>
      </c>
      <c r="H95" s="1">
        <f>IF(B95&lt;&gt;0,C95/B95,0)</f>
        <v>5.6728375013532532E-3</v>
      </c>
      <c r="I95" s="10" t="str">
        <f t="shared" si="14"/>
        <v>High</v>
      </c>
    </row>
  </sheetData>
  <mergeCells count="1">
    <mergeCell ref="A4:L4"/>
  </mergeCells>
  <phoneticPr fontId="0" type="noConversion"/>
  <conditionalFormatting sqref="I7:I95">
    <cfRule type="cellIs" priority="1" operator="equal">
      <formula>"no data"</formula>
    </cfRule>
    <cfRule type="containsText" dxfId="2" priority="2" operator="containsText" text="High">
      <formula>NOT(ISERROR(SEARCH("High",I7)))</formula>
    </cfRule>
    <cfRule type="containsText" dxfId="1" priority="3" operator="containsText" text="Moderate">
      <formula>NOT(ISERROR(SEARCH("Moderate",I7)))</formula>
    </cfRule>
    <cfRule type="containsText" dxfId="0" priority="4" operator="containsText" text="Low">
      <formula>NOT(ISERROR(SEARCH("Low",I7)))</formula>
    </cfRule>
  </conditionalFormatting>
  <printOptions gridLines="1"/>
  <pageMargins left="0.5" right="0.5" top="0.75" bottom="0.75" header="0.5" footer="0.5"/>
  <pageSetup orientation="portrait" r:id="rId1"/>
  <headerFooter alignWithMargins="0">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Notes</vt:lpstr>
      <vt:lpstr>DP02_Social_Characteristics</vt:lpstr>
      <vt:lpstr>DP03_Economic_Characteristics</vt:lpstr>
      <vt:lpstr>DP04_Housing_Characteristics</vt:lpstr>
      <vt:lpstr>DP05_Demographic_&amp;_Housing</vt:lpstr>
      <vt:lpstr>DP02_Social_Characteristics!Print_Titles</vt:lpstr>
      <vt:lpstr>DP03_Economic_Characteristics!Print_Titles</vt:lpstr>
      <vt:lpstr>DP04_Housing_Characteristics!Print_Titles</vt:lpstr>
      <vt:lpstr>'DP05_Demographic_&amp;_Housing'!Print_Titles</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Pettyjohn, Jennifer</cp:lastModifiedBy>
  <cp:lastPrinted>2012-10-29T17:05:59Z</cp:lastPrinted>
  <dcterms:created xsi:type="dcterms:W3CDTF">2012-08-17T18:13:25Z</dcterms:created>
  <dcterms:modified xsi:type="dcterms:W3CDTF">2015-10-16T17:29:58Z</dcterms:modified>
</cp:coreProperties>
</file>