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activeTab="1"/>
  </bookViews>
  <sheets>
    <sheet name="Notes" sheetId="3" r:id="rId1"/>
    <sheet name="DP02_Social_Characteristics" sheetId="4" r:id="rId2"/>
    <sheet name="DP03_Economic_Characteristics" sheetId="5" r:id="rId3"/>
    <sheet name="DP04_Housing_Characteristics" sheetId="6" r:id="rId4"/>
    <sheet name="DP05_Demographic_&amp;_Housing" sheetId="1" r:id="rId5"/>
  </sheets>
  <definedNames>
    <definedName name="_01__ACS_DP05_Demographic_and_Housing_Estimates" localSheetId="1">DP02_Social_Characteristics!#REF!</definedName>
    <definedName name="_01__ACS_DP05_Demographic_and_Housing_Estimates">'DP05_Demographic_&amp;_Housing'!#REF!</definedName>
    <definedName name="_01_1__ACS_DP05_Demographic_and_Housing_MOE" localSheetId="1">#REF!</definedName>
    <definedName name="_01_1__ACS_DP05_Demographic_and_Housing_MOE">#REF!</definedName>
    <definedName name="_xlnm.Print_Titles" localSheetId="1">DP02_Social_Characteristics!$1:$5</definedName>
    <definedName name="_xlnm.Print_Titles" localSheetId="2">DP03_Economic_Characteristics!$1:$5</definedName>
    <definedName name="_xlnm.Print_Titles" localSheetId="3">DP04_Housing_Characteristics!$1:$5</definedName>
    <definedName name="_xlnm.Print_Titles" localSheetId="4">'DP05_Demographic_&amp;_Housing'!$1:$5</definedName>
  </definedNames>
  <calcPr calcId="145621"/>
</workbook>
</file>

<file path=xl/calcChain.xml><?xml version="1.0" encoding="utf-8"?>
<calcChain xmlns="http://schemas.openxmlformats.org/spreadsheetml/2006/main">
  <c r="E91" i="4" l="1"/>
  <c r="F91" i="4"/>
  <c r="F90" i="4"/>
  <c r="E90" i="4"/>
  <c r="E89" i="4"/>
  <c r="F89" i="4"/>
  <c r="F88" i="4"/>
  <c r="E88" i="4"/>
  <c r="E87" i="4"/>
  <c r="F87" i="4"/>
  <c r="F86" i="4"/>
  <c r="E86" i="4"/>
  <c r="E85" i="4"/>
  <c r="F85" i="4"/>
  <c r="F84" i="4"/>
  <c r="E84" i="4"/>
  <c r="E127" i="5"/>
  <c r="F127" i="5"/>
  <c r="E128" i="5"/>
  <c r="F128" i="5"/>
  <c r="G128" i="5" s="1"/>
  <c r="E129" i="5"/>
  <c r="F129" i="5"/>
  <c r="E130" i="5"/>
  <c r="F130" i="5"/>
  <c r="F126" i="5"/>
  <c r="E126" i="5"/>
  <c r="E122" i="5"/>
  <c r="F122" i="5"/>
  <c r="E123" i="5"/>
  <c r="F123" i="5"/>
  <c r="E124" i="5"/>
  <c r="F124" i="5"/>
  <c r="E125" i="5"/>
  <c r="F125" i="5"/>
  <c r="F121" i="5"/>
  <c r="E121" i="5"/>
  <c r="E117" i="5"/>
  <c r="F117" i="5"/>
  <c r="E118" i="5"/>
  <c r="F118" i="5"/>
  <c r="G118" i="5" s="1"/>
  <c r="E119" i="5"/>
  <c r="F119" i="5"/>
  <c r="E120" i="5"/>
  <c r="F120" i="5"/>
  <c r="F116" i="5"/>
  <c r="E116" i="5"/>
  <c r="F114" i="5"/>
  <c r="E114" i="5"/>
  <c r="E113" i="5"/>
  <c r="F113" i="5"/>
  <c r="G113" i="5" s="1"/>
  <c r="F112" i="5"/>
  <c r="E112" i="5"/>
  <c r="E109" i="5"/>
  <c r="F109" i="5"/>
  <c r="E110" i="5"/>
  <c r="F110" i="5"/>
  <c r="G110" i="5" s="1"/>
  <c r="E111" i="5"/>
  <c r="F111" i="5"/>
  <c r="E108" i="5"/>
  <c r="F108" i="5"/>
  <c r="F107" i="5"/>
  <c r="E107" i="5"/>
  <c r="D127" i="5"/>
  <c r="D128" i="5"/>
  <c r="D129" i="5"/>
  <c r="D130" i="5"/>
  <c r="D126" i="5"/>
  <c r="D122" i="5"/>
  <c r="D123" i="5"/>
  <c r="D124" i="5"/>
  <c r="D125" i="5"/>
  <c r="D121" i="5"/>
  <c r="D117" i="5"/>
  <c r="D118" i="5"/>
  <c r="D119" i="5"/>
  <c r="D120" i="5"/>
  <c r="D116" i="5"/>
  <c r="D115" i="5"/>
  <c r="D114" i="5"/>
  <c r="D113" i="5"/>
  <c r="D112" i="5"/>
  <c r="D108" i="5"/>
  <c r="D109" i="5"/>
  <c r="D110" i="5"/>
  <c r="D111" i="5"/>
  <c r="D107" i="5"/>
  <c r="H130" i="5"/>
  <c r="I130" i="5" s="1"/>
  <c r="H129" i="5"/>
  <c r="I129" i="5" s="1"/>
  <c r="H128" i="5"/>
  <c r="I128" i="5" s="1"/>
  <c r="H127" i="5"/>
  <c r="I127" i="5" s="1"/>
  <c r="H126" i="5"/>
  <c r="I126" i="5" s="1"/>
  <c r="H125" i="5"/>
  <c r="I125" i="5" s="1"/>
  <c r="H124" i="5"/>
  <c r="I124" i="5" s="1"/>
  <c r="H123" i="5"/>
  <c r="I123" i="5" s="1"/>
  <c r="H122" i="5"/>
  <c r="I122" i="5" s="1"/>
  <c r="H121" i="5"/>
  <c r="I121" i="5" s="1"/>
  <c r="H120" i="5"/>
  <c r="I120" i="5" s="1"/>
  <c r="H119" i="5"/>
  <c r="I119" i="5" s="1"/>
  <c r="H118" i="5"/>
  <c r="I118" i="5" s="1"/>
  <c r="H117" i="5"/>
  <c r="I117" i="5" s="1"/>
  <c r="H116" i="5"/>
  <c r="I116" i="5" s="1"/>
  <c r="H115" i="5"/>
  <c r="I115" i="5" s="1"/>
  <c r="F115" i="5"/>
  <c r="E115" i="5"/>
  <c r="H114" i="5"/>
  <c r="I114" i="5" s="1"/>
  <c r="H113" i="5"/>
  <c r="I113" i="5" s="1"/>
  <c r="H112" i="5"/>
  <c r="I112" i="5" s="1"/>
  <c r="H111" i="5"/>
  <c r="I111" i="5" s="1"/>
  <c r="H110" i="5"/>
  <c r="I110" i="5" s="1"/>
  <c r="H109" i="5"/>
  <c r="I109" i="5" s="1"/>
  <c r="H108" i="5"/>
  <c r="I108" i="5" s="1"/>
  <c r="H107" i="5"/>
  <c r="I107" i="5" s="1"/>
  <c r="D85" i="4"/>
  <c r="D84" i="4"/>
  <c r="G122" i="5" l="1"/>
  <c r="G125" i="5"/>
  <c r="G119" i="5"/>
  <c r="G108" i="5"/>
  <c r="G109" i="5"/>
  <c r="G117" i="5"/>
  <c r="G124" i="5"/>
  <c r="G111" i="5"/>
  <c r="G120" i="5"/>
  <c r="G123" i="5"/>
  <c r="G129" i="5"/>
  <c r="G127" i="5"/>
  <c r="G130" i="5"/>
  <c r="D91" i="4"/>
  <c r="D90" i="4"/>
  <c r="D89" i="4"/>
  <c r="D88" i="4"/>
  <c r="D87" i="4"/>
  <c r="D86" i="4"/>
  <c r="H91" i="4"/>
  <c r="I91" i="4" s="1"/>
  <c r="H90" i="4"/>
  <c r="I90" i="4" s="1"/>
  <c r="H89" i="4"/>
  <c r="I89" i="4" s="1"/>
  <c r="H88" i="4"/>
  <c r="I88" i="4" s="1"/>
  <c r="H87" i="4"/>
  <c r="I87" i="4" s="1"/>
  <c r="H86" i="4"/>
  <c r="I86" i="4" s="1"/>
  <c r="H85" i="4"/>
  <c r="I85" i="4" s="1"/>
  <c r="H84" i="4"/>
  <c r="I84" i="4" s="1"/>
  <c r="G91" i="4" l="1"/>
  <c r="G87" i="4"/>
  <c r="G89" i="4"/>
  <c r="G85" i="4"/>
  <c r="H79" i="4"/>
  <c r="H78" i="4"/>
  <c r="H15" i="5"/>
  <c r="F78" i="4" l="1"/>
  <c r="H94" i="4" l="1"/>
  <c r="I94" i="4" s="1"/>
  <c r="H95" i="4"/>
  <c r="I95" i="4" s="1"/>
  <c r="H96" i="4"/>
  <c r="I96" i="4" s="1"/>
  <c r="H97" i="4"/>
  <c r="I97" i="4" s="1"/>
  <c r="H98" i="4"/>
  <c r="H99" i="4"/>
  <c r="I99" i="4" s="1"/>
  <c r="H100" i="4"/>
  <c r="I100" i="4" s="1"/>
  <c r="H102" i="4"/>
  <c r="I102" i="4" s="1"/>
  <c r="H103" i="4"/>
  <c r="I103" i="4" s="1"/>
  <c r="H104" i="4"/>
  <c r="I104" i="4" s="1"/>
  <c r="H105" i="4"/>
  <c r="I105" i="4" s="1"/>
  <c r="H106" i="4"/>
  <c r="I106" i="4" s="1"/>
  <c r="H107" i="4"/>
  <c r="H108" i="4"/>
  <c r="I108" i="4" s="1"/>
  <c r="H110" i="4"/>
  <c r="H111" i="4"/>
  <c r="I111" i="4" s="1"/>
  <c r="H112" i="4"/>
  <c r="I112" i="4" s="1"/>
  <c r="H114" i="4"/>
  <c r="I114" i="4" s="1"/>
  <c r="H115" i="4"/>
  <c r="I115" i="4" s="1"/>
  <c r="H116" i="4"/>
  <c r="I116" i="4" s="1"/>
  <c r="H117" i="4"/>
  <c r="I117" i="4" s="1"/>
  <c r="H118" i="4"/>
  <c r="I118" i="4" s="1"/>
  <c r="H119" i="4"/>
  <c r="I119" i="4" s="1"/>
  <c r="H120" i="4"/>
  <c r="I120" i="4" s="1"/>
  <c r="H122" i="4"/>
  <c r="H123" i="4"/>
  <c r="I123" i="4" s="1"/>
  <c r="H124" i="4"/>
  <c r="I124" i="4" s="1"/>
  <c r="H125" i="4"/>
  <c r="I125" i="4" s="1"/>
  <c r="H126" i="4"/>
  <c r="H127" i="4"/>
  <c r="I127" i="4" s="1"/>
  <c r="H128" i="4"/>
  <c r="I128" i="4" s="1"/>
  <c r="H130" i="4"/>
  <c r="I130" i="4" s="1"/>
  <c r="H131" i="4"/>
  <c r="I131" i="4" s="1"/>
  <c r="H132" i="4"/>
  <c r="I132" i="4" s="1"/>
  <c r="H133" i="4"/>
  <c r="I133" i="4" s="1"/>
  <c r="H134" i="4"/>
  <c r="I134" i="4" s="1"/>
  <c r="H135" i="4"/>
  <c r="H136" i="4"/>
  <c r="I136" i="4" s="1"/>
  <c r="H137" i="4"/>
  <c r="I137" i="4" s="1"/>
  <c r="H138" i="4"/>
  <c r="I138" i="4" s="1"/>
  <c r="H139" i="4"/>
  <c r="H140" i="4"/>
  <c r="I140" i="4" s="1"/>
  <c r="H141" i="4"/>
  <c r="I141" i="4" s="1"/>
  <c r="H143" i="4"/>
  <c r="I143" i="4" s="1"/>
  <c r="H144" i="4"/>
  <c r="I144" i="4" s="1"/>
  <c r="H145" i="4"/>
  <c r="I145" i="4" s="1"/>
  <c r="H146" i="4"/>
  <c r="I146" i="4" s="1"/>
  <c r="H147" i="4"/>
  <c r="I147" i="4" s="1"/>
  <c r="H148" i="4"/>
  <c r="H149" i="4"/>
  <c r="I149" i="4" s="1"/>
  <c r="H150" i="4"/>
  <c r="I150" i="4" s="1"/>
  <c r="H151" i="4"/>
  <c r="I151" i="4" s="1"/>
  <c r="H152" i="4"/>
  <c r="I152" i="4" s="1"/>
  <c r="H153" i="4"/>
  <c r="I153" i="4" s="1"/>
  <c r="H154" i="4"/>
  <c r="I154" i="4" s="1"/>
  <c r="H155" i="4"/>
  <c r="I155" i="4" s="1"/>
  <c r="H156" i="4"/>
  <c r="I156" i="4" s="1"/>
  <c r="H157" i="4"/>
  <c r="I157" i="4" s="1"/>
  <c r="H158" i="4"/>
  <c r="I158" i="4" s="1"/>
  <c r="H159" i="4"/>
  <c r="I159" i="4" s="1"/>
  <c r="H160" i="4"/>
  <c r="H161" i="4"/>
  <c r="I161" i="4" s="1"/>
  <c r="H162" i="4"/>
  <c r="H163" i="4"/>
  <c r="I163" i="4" s="1"/>
  <c r="H164" i="4"/>
  <c r="H165" i="4"/>
  <c r="I165" i="4" s="1"/>
  <c r="H166" i="4"/>
  <c r="I166" i="4" s="1"/>
  <c r="H167" i="4"/>
  <c r="I167" i="4" s="1"/>
  <c r="H168" i="4"/>
  <c r="I168" i="4" s="1"/>
  <c r="H169" i="4"/>
  <c r="I169" i="4" s="1"/>
  <c r="H170" i="4"/>
  <c r="I170" i="4" s="1"/>
  <c r="I98" i="4"/>
  <c r="I107" i="4"/>
  <c r="I110" i="4"/>
  <c r="I122" i="4"/>
  <c r="I126" i="4"/>
  <c r="I135" i="4"/>
  <c r="I139" i="4"/>
  <c r="I148" i="4"/>
  <c r="I160" i="4"/>
  <c r="I162" i="4"/>
  <c r="I164" i="4"/>
  <c r="D71" i="4"/>
  <c r="D72" i="4"/>
  <c r="D73" i="4"/>
  <c r="D74" i="4"/>
  <c r="D75" i="4"/>
  <c r="D76" i="4"/>
  <c r="D77" i="4"/>
  <c r="D70" i="4"/>
  <c r="E144" i="6"/>
  <c r="D144" i="6"/>
  <c r="F135" i="6"/>
  <c r="E135" i="6"/>
  <c r="D135" i="6"/>
  <c r="D137" i="6"/>
  <c r="E137" i="6"/>
  <c r="F137" i="6"/>
  <c r="D138" i="6"/>
  <c r="E138" i="6"/>
  <c r="F138" i="6"/>
  <c r="D139" i="6"/>
  <c r="E139" i="6"/>
  <c r="F139" i="6"/>
  <c r="G139" i="6" s="1"/>
  <c r="D140" i="6"/>
  <c r="E140" i="6"/>
  <c r="F140" i="6"/>
  <c r="D141" i="6"/>
  <c r="E141" i="6"/>
  <c r="F141" i="6"/>
  <c r="D142" i="6"/>
  <c r="E142" i="6"/>
  <c r="F142" i="6"/>
  <c r="D143" i="6"/>
  <c r="E143" i="6"/>
  <c r="F143" i="6"/>
  <c r="G143" i="6" s="1"/>
  <c r="F144" i="6"/>
  <c r="F136" i="6"/>
  <c r="E136" i="6"/>
  <c r="D136" i="6"/>
  <c r="D130" i="6"/>
  <c r="E130" i="6"/>
  <c r="G130" i="6" s="1"/>
  <c r="F130" i="6"/>
  <c r="D131" i="6"/>
  <c r="E131" i="6"/>
  <c r="F131" i="6"/>
  <c r="D132" i="6"/>
  <c r="E132" i="6"/>
  <c r="F132" i="6"/>
  <c r="D133" i="6"/>
  <c r="E133" i="6"/>
  <c r="F133" i="6"/>
  <c r="D134" i="6"/>
  <c r="E134" i="6"/>
  <c r="G134" i="6" s="1"/>
  <c r="F134" i="6"/>
  <c r="F129" i="6"/>
  <c r="E129" i="6"/>
  <c r="D129" i="6"/>
  <c r="D109" i="6"/>
  <c r="E109" i="6"/>
  <c r="F109" i="6"/>
  <c r="D110" i="6"/>
  <c r="E110" i="6"/>
  <c r="F110" i="6"/>
  <c r="F108" i="6"/>
  <c r="E108" i="6"/>
  <c r="D108" i="6"/>
  <c r="D122" i="6"/>
  <c r="E122" i="6"/>
  <c r="F122" i="6"/>
  <c r="G122" i="6" s="1"/>
  <c r="D123" i="6"/>
  <c r="E123" i="6"/>
  <c r="F123" i="6"/>
  <c r="D124" i="6"/>
  <c r="E124" i="6"/>
  <c r="F124" i="6"/>
  <c r="D125" i="6"/>
  <c r="E125" i="6"/>
  <c r="G125" i="6" s="1"/>
  <c r="F125" i="6"/>
  <c r="D126" i="6"/>
  <c r="E126" i="6"/>
  <c r="F126" i="6"/>
  <c r="F121" i="6"/>
  <c r="E121" i="6"/>
  <c r="D121" i="6"/>
  <c r="D113" i="6"/>
  <c r="E113" i="6"/>
  <c r="F113" i="6"/>
  <c r="G113" i="6" s="1"/>
  <c r="D114" i="6"/>
  <c r="E114" i="6"/>
  <c r="F114" i="6"/>
  <c r="D115" i="6"/>
  <c r="E115" i="6"/>
  <c r="F115" i="6"/>
  <c r="D116" i="6"/>
  <c r="E116" i="6"/>
  <c r="F116" i="6"/>
  <c r="D117" i="6"/>
  <c r="E117" i="6"/>
  <c r="F117" i="6"/>
  <c r="D118" i="6"/>
  <c r="E118" i="6"/>
  <c r="G118" i="6" s="1"/>
  <c r="F118" i="6"/>
  <c r="D119" i="6"/>
  <c r="E119" i="6"/>
  <c r="F119" i="6"/>
  <c r="F112" i="6"/>
  <c r="E112" i="6"/>
  <c r="D112" i="6"/>
  <c r="F164" i="6"/>
  <c r="E164" i="6"/>
  <c r="D164" i="6"/>
  <c r="D158" i="6"/>
  <c r="E158" i="6"/>
  <c r="G158" i="6" s="1"/>
  <c r="F158" i="6"/>
  <c r="D159" i="6"/>
  <c r="E159" i="6"/>
  <c r="F159" i="6"/>
  <c r="D160" i="6"/>
  <c r="E160" i="6"/>
  <c r="F160" i="6"/>
  <c r="D161" i="6"/>
  <c r="E161" i="6"/>
  <c r="F161" i="6"/>
  <c r="D162" i="6"/>
  <c r="E162" i="6"/>
  <c r="G162" i="6" s="1"/>
  <c r="F162" i="6"/>
  <c r="D163" i="6"/>
  <c r="E163" i="6"/>
  <c r="F163" i="6"/>
  <c r="F157" i="6"/>
  <c r="E157" i="6"/>
  <c r="D157" i="6"/>
  <c r="F155" i="6"/>
  <c r="E155" i="6"/>
  <c r="D155" i="6"/>
  <c r="D147" i="6"/>
  <c r="E147" i="6"/>
  <c r="G147" i="6" s="1"/>
  <c r="F147" i="6"/>
  <c r="D148" i="6"/>
  <c r="E148" i="6"/>
  <c r="F148" i="6"/>
  <c r="D149" i="6"/>
  <c r="E149" i="6"/>
  <c r="F149" i="6"/>
  <c r="D150" i="6"/>
  <c r="E150" i="6"/>
  <c r="F150" i="6"/>
  <c r="D151" i="6"/>
  <c r="E151" i="6"/>
  <c r="G151" i="6" s="1"/>
  <c r="F151" i="6"/>
  <c r="D152" i="6"/>
  <c r="E152" i="6"/>
  <c r="F152" i="6"/>
  <c r="G152" i="6" s="1"/>
  <c r="D153" i="6"/>
  <c r="E153" i="6"/>
  <c r="F153" i="6"/>
  <c r="E154" i="6"/>
  <c r="F154" i="6"/>
  <c r="F146" i="6"/>
  <c r="E146" i="6"/>
  <c r="D146" i="6"/>
  <c r="D98" i="6"/>
  <c r="E98" i="6"/>
  <c r="F98" i="6"/>
  <c r="G98" i="6" s="1"/>
  <c r="D99" i="6"/>
  <c r="E99" i="6"/>
  <c r="F99" i="6"/>
  <c r="G99" i="6" s="1"/>
  <c r="D100" i="6"/>
  <c r="E100" i="6"/>
  <c r="F100" i="6"/>
  <c r="D101" i="6"/>
  <c r="E101" i="6"/>
  <c r="F101" i="6"/>
  <c r="D102" i="6"/>
  <c r="E102" i="6"/>
  <c r="F102" i="6"/>
  <c r="D103" i="6"/>
  <c r="E103" i="6"/>
  <c r="F103" i="6"/>
  <c r="G103" i="6" s="1"/>
  <c r="D104" i="6"/>
  <c r="E104" i="6"/>
  <c r="F104" i="6"/>
  <c r="D105" i="6"/>
  <c r="E105" i="6"/>
  <c r="F105" i="6"/>
  <c r="G105" i="6" s="1"/>
  <c r="F97" i="6"/>
  <c r="E97" i="6"/>
  <c r="D97" i="6"/>
  <c r="D70" i="6"/>
  <c r="E70" i="6"/>
  <c r="F70" i="6"/>
  <c r="D71" i="6"/>
  <c r="E71" i="6"/>
  <c r="F71" i="6"/>
  <c r="D72" i="6"/>
  <c r="E72" i="6"/>
  <c r="F72" i="6"/>
  <c r="D73" i="6"/>
  <c r="E73" i="6"/>
  <c r="F73" i="6"/>
  <c r="D74" i="6"/>
  <c r="E74" i="6"/>
  <c r="F74" i="6"/>
  <c r="D76" i="6"/>
  <c r="E76" i="6"/>
  <c r="F76" i="6"/>
  <c r="D77" i="6"/>
  <c r="E77" i="6"/>
  <c r="F77" i="6"/>
  <c r="D78" i="6"/>
  <c r="E78" i="6"/>
  <c r="F78" i="6"/>
  <c r="D79" i="6"/>
  <c r="E79" i="6"/>
  <c r="F79" i="6"/>
  <c r="D80" i="6"/>
  <c r="E80" i="6"/>
  <c r="F80" i="6"/>
  <c r="D81" i="6"/>
  <c r="E81" i="6"/>
  <c r="F81" i="6"/>
  <c r="D82" i="6"/>
  <c r="E82" i="6"/>
  <c r="F82" i="6"/>
  <c r="D83" i="6"/>
  <c r="E83" i="6"/>
  <c r="F83" i="6"/>
  <c r="D84" i="6"/>
  <c r="E84" i="6"/>
  <c r="F84" i="6"/>
  <c r="D85" i="6"/>
  <c r="E85" i="6"/>
  <c r="F85" i="6"/>
  <c r="D87" i="6"/>
  <c r="E87" i="6"/>
  <c r="F87" i="6"/>
  <c r="D88" i="6"/>
  <c r="E88" i="6"/>
  <c r="F88" i="6"/>
  <c r="D89" i="6"/>
  <c r="E89" i="6"/>
  <c r="F89" i="6"/>
  <c r="D90" i="6"/>
  <c r="E90" i="6"/>
  <c r="F90" i="6"/>
  <c r="D92" i="6"/>
  <c r="E92" i="6"/>
  <c r="F92" i="6"/>
  <c r="D93" i="6"/>
  <c r="E93" i="6"/>
  <c r="F93" i="6"/>
  <c r="D94" i="6"/>
  <c r="E94" i="6"/>
  <c r="F94" i="6"/>
  <c r="D95" i="6"/>
  <c r="E95" i="6"/>
  <c r="F95" i="6"/>
  <c r="D63" i="6"/>
  <c r="E63" i="6"/>
  <c r="F63" i="6"/>
  <c r="D64" i="6"/>
  <c r="E64" i="6"/>
  <c r="F64" i="6"/>
  <c r="D65" i="6"/>
  <c r="E65" i="6"/>
  <c r="F65" i="6"/>
  <c r="D66" i="6"/>
  <c r="E66" i="6"/>
  <c r="F66" i="6"/>
  <c r="D67" i="6"/>
  <c r="E67" i="6"/>
  <c r="F67" i="6"/>
  <c r="D68" i="6"/>
  <c r="E68" i="6"/>
  <c r="F68" i="6"/>
  <c r="F62" i="6"/>
  <c r="E62" i="6"/>
  <c r="D62" i="6"/>
  <c r="D57" i="6"/>
  <c r="E57" i="6"/>
  <c r="F57" i="6"/>
  <c r="D58" i="6"/>
  <c r="E58" i="6"/>
  <c r="F58" i="6"/>
  <c r="F56" i="6"/>
  <c r="E56" i="6"/>
  <c r="D56" i="6"/>
  <c r="D25" i="6"/>
  <c r="E25" i="6"/>
  <c r="F25" i="6"/>
  <c r="H25" i="6"/>
  <c r="I25" i="6" s="1"/>
  <c r="D26" i="6"/>
  <c r="E26" i="6"/>
  <c r="F26" i="6"/>
  <c r="H26" i="6"/>
  <c r="I26" i="6" s="1"/>
  <c r="D27" i="6"/>
  <c r="E27" i="6"/>
  <c r="F27" i="6"/>
  <c r="H27" i="6"/>
  <c r="I27" i="6" s="1"/>
  <c r="D28" i="6"/>
  <c r="E28" i="6"/>
  <c r="F28" i="6"/>
  <c r="H28" i="6"/>
  <c r="I28" i="6" s="1"/>
  <c r="D29" i="6"/>
  <c r="E29" i="6"/>
  <c r="F29" i="6"/>
  <c r="H29" i="6"/>
  <c r="I29" i="6" s="1"/>
  <c r="D30" i="6"/>
  <c r="E30" i="6"/>
  <c r="F30" i="6"/>
  <c r="H30" i="6"/>
  <c r="I30" i="6" s="1"/>
  <c r="D31" i="6"/>
  <c r="E31" i="6"/>
  <c r="F31" i="6"/>
  <c r="H31" i="6"/>
  <c r="I31" i="6" s="1"/>
  <c r="D32" i="6"/>
  <c r="E32" i="6"/>
  <c r="F32" i="6"/>
  <c r="H32" i="6"/>
  <c r="I32" i="6" s="1"/>
  <c r="D33" i="6"/>
  <c r="E33" i="6"/>
  <c r="F33" i="6"/>
  <c r="H33" i="6"/>
  <c r="I33" i="6" s="1"/>
  <c r="D34" i="6"/>
  <c r="E34" i="6"/>
  <c r="F34" i="6"/>
  <c r="H34" i="6"/>
  <c r="I34" i="6" s="1"/>
  <c r="D36" i="6"/>
  <c r="E36" i="6"/>
  <c r="F36" i="6"/>
  <c r="H36" i="6"/>
  <c r="I36" i="6" s="1"/>
  <c r="D37" i="6"/>
  <c r="E37" i="6"/>
  <c r="F37" i="6"/>
  <c r="H37" i="6"/>
  <c r="I37" i="6" s="1"/>
  <c r="D38" i="6"/>
  <c r="E38" i="6"/>
  <c r="F38" i="6"/>
  <c r="H38" i="6"/>
  <c r="I38" i="6" s="1"/>
  <c r="D39" i="6"/>
  <c r="E39" i="6"/>
  <c r="F39" i="6"/>
  <c r="H39" i="6"/>
  <c r="I39" i="6" s="1"/>
  <c r="D40" i="6"/>
  <c r="E40" i="6"/>
  <c r="F40" i="6"/>
  <c r="H40" i="6"/>
  <c r="I40" i="6" s="1"/>
  <c r="D41" i="6"/>
  <c r="E41" i="6"/>
  <c r="F41" i="6"/>
  <c r="H41" i="6"/>
  <c r="I41" i="6" s="1"/>
  <c r="D42" i="6"/>
  <c r="E42" i="6"/>
  <c r="F42" i="6"/>
  <c r="H42" i="6"/>
  <c r="I42" i="6" s="1"/>
  <c r="D43" i="6"/>
  <c r="E43" i="6"/>
  <c r="F43" i="6"/>
  <c r="H43" i="6"/>
  <c r="I43" i="6" s="1"/>
  <c r="D44" i="6"/>
  <c r="E44" i="6"/>
  <c r="F44" i="6"/>
  <c r="H44" i="6"/>
  <c r="I44" i="6" s="1"/>
  <c r="D45" i="6"/>
  <c r="E45" i="6"/>
  <c r="F45" i="6"/>
  <c r="H45" i="6"/>
  <c r="I45" i="6" s="1"/>
  <c r="E46" i="6"/>
  <c r="F46" i="6"/>
  <c r="H46" i="6"/>
  <c r="I46" i="6" s="1"/>
  <c r="D48" i="6"/>
  <c r="E48" i="6"/>
  <c r="F48" i="6"/>
  <c r="H48" i="6"/>
  <c r="I48" i="6" s="1"/>
  <c r="D49" i="6"/>
  <c r="E49" i="6"/>
  <c r="F49" i="6"/>
  <c r="H49" i="6"/>
  <c r="I49" i="6" s="1"/>
  <c r="D50" i="6"/>
  <c r="E50" i="6"/>
  <c r="F50" i="6"/>
  <c r="H50" i="6"/>
  <c r="I50" i="6" s="1"/>
  <c r="D51" i="6"/>
  <c r="E51" i="6"/>
  <c r="F51" i="6"/>
  <c r="H51" i="6"/>
  <c r="I51" i="6" s="1"/>
  <c r="D52" i="6"/>
  <c r="E52" i="6"/>
  <c r="F52" i="6"/>
  <c r="H52" i="6"/>
  <c r="I52" i="6" s="1"/>
  <c r="D53" i="6"/>
  <c r="E53" i="6"/>
  <c r="F53" i="6"/>
  <c r="H53" i="6"/>
  <c r="I53" i="6" s="1"/>
  <c r="D54" i="6"/>
  <c r="E54" i="6"/>
  <c r="F54" i="6"/>
  <c r="H54" i="6"/>
  <c r="I54" i="6" s="1"/>
  <c r="H56" i="6"/>
  <c r="I56" i="6" s="1"/>
  <c r="H57" i="6"/>
  <c r="I57" i="6" s="1"/>
  <c r="H58" i="6"/>
  <c r="I58" i="6" s="1"/>
  <c r="E59" i="6"/>
  <c r="F59" i="6"/>
  <c r="H59" i="6"/>
  <c r="I59" i="6" s="1"/>
  <c r="E60" i="6"/>
  <c r="F60" i="6"/>
  <c r="H60" i="6"/>
  <c r="I60" i="6" s="1"/>
  <c r="H62" i="6"/>
  <c r="I62" i="6" s="1"/>
  <c r="H63" i="6"/>
  <c r="I63" i="6" s="1"/>
  <c r="H64" i="6"/>
  <c r="I64" i="6" s="1"/>
  <c r="H65" i="6"/>
  <c r="I65" i="6" s="1"/>
  <c r="H66" i="6"/>
  <c r="I66" i="6" s="1"/>
  <c r="H67" i="6"/>
  <c r="I67" i="6" s="1"/>
  <c r="H68" i="6"/>
  <c r="I68" i="6" s="1"/>
  <c r="H70" i="6"/>
  <c r="I70" i="6" s="1"/>
  <c r="H71" i="6"/>
  <c r="I71" i="6" s="1"/>
  <c r="H72" i="6"/>
  <c r="I72" i="6" s="1"/>
  <c r="H73" i="6"/>
  <c r="I73" i="6" s="1"/>
  <c r="H74" i="6"/>
  <c r="I74" i="6" s="1"/>
  <c r="H76" i="6"/>
  <c r="I76" i="6" s="1"/>
  <c r="H77" i="6"/>
  <c r="I77" i="6" s="1"/>
  <c r="H78" i="6"/>
  <c r="I78" i="6" s="1"/>
  <c r="H79" i="6"/>
  <c r="I79" i="6" s="1"/>
  <c r="H80" i="6"/>
  <c r="I80" i="6" s="1"/>
  <c r="H81" i="6"/>
  <c r="I81" i="6" s="1"/>
  <c r="H82" i="6"/>
  <c r="I82" i="6" s="1"/>
  <c r="H83" i="6"/>
  <c r="I83" i="6" s="1"/>
  <c r="H84" i="6"/>
  <c r="I84" i="6" s="1"/>
  <c r="H85" i="6"/>
  <c r="I85" i="6" s="1"/>
  <c r="H87" i="6"/>
  <c r="I87" i="6" s="1"/>
  <c r="H88" i="6"/>
  <c r="I88" i="6" s="1"/>
  <c r="H89" i="6"/>
  <c r="I89" i="6" s="1"/>
  <c r="H90" i="6"/>
  <c r="I90" i="6" s="1"/>
  <c r="H92" i="6"/>
  <c r="I92" i="6" s="1"/>
  <c r="H93" i="6"/>
  <c r="I93" i="6" s="1"/>
  <c r="H94" i="6"/>
  <c r="I94" i="6" s="1"/>
  <c r="H95" i="6"/>
  <c r="I95" i="6" s="1"/>
  <c r="H97" i="6"/>
  <c r="I97" i="6" s="1"/>
  <c r="H98" i="6"/>
  <c r="I98" i="6" s="1"/>
  <c r="H99" i="6"/>
  <c r="I99" i="6" s="1"/>
  <c r="H100" i="6"/>
  <c r="I100" i="6" s="1"/>
  <c r="G101" i="6"/>
  <c r="H101" i="6"/>
  <c r="I101" i="6" s="1"/>
  <c r="G102" i="6"/>
  <c r="H102" i="6"/>
  <c r="I102" i="6" s="1"/>
  <c r="H103" i="6"/>
  <c r="I103" i="6" s="1"/>
  <c r="H104" i="6"/>
  <c r="I104" i="6" s="1"/>
  <c r="H105" i="6"/>
  <c r="I105" i="6" s="1"/>
  <c r="E106" i="6"/>
  <c r="F106" i="6"/>
  <c r="H106" i="6"/>
  <c r="I106" i="6" s="1"/>
  <c r="H108" i="6"/>
  <c r="I108" i="6" s="1"/>
  <c r="H109" i="6"/>
  <c r="I109" i="6" s="1"/>
  <c r="H110" i="6"/>
  <c r="I110" i="6" s="1"/>
  <c r="H112" i="6"/>
  <c r="I112" i="6" s="1"/>
  <c r="H113" i="6"/>
  <c r="I113" i="6" s="1"/>
  <c r="G114" i="6"/>
  <c r="H114" i="6"/>
  <c r="I114" i="6" s="1"/>
  <c r="H115" i="6"/>
  <c r="I115" i="6" s="1"/>
  <c r="H116" i="6"/>
  <c r="I116" i="6" s="1"/>
  <c r="H117" i="6"/>
  <c r="I117" i="6" s="1"/>
  <c r="H118" i="6"/>
  <c r="I118" i="6" s="1"/>
  <c r="H119" i="6"/>
  <c r="I119" i="6" s="1"/>
  <c r="E120" i="6"/>
  <c r="F120" i="6"/>
  <c r="H120" i="6"/>
  <c r="I120" i="6" s="1"/>
  <c r="H121" i="6"/>
  <c r="I121" i="6" s="1"/>
  <c r="H122" i="6"/>
  <c r="I122" i="6" s="1"/>
  <c r="H123" i="6"/>
  <c r="I123" i="6" s="1"/>
  <c r="H124" i="6"/>
  <c r="I124" i="6" s="1"/>
  <c r="H125" i="6"/>
  <c r="I125" i="6" s="1"/>
  <c r="H126" i="6"/>
  <c r="I126" i="6" s="1"/>
  <c r="E127" i="6"/>
  <c r="F127" i="6"/>
  <c r="H127" i="6"/>
  <c r="I127" i="6" s="1"/>
  <c r="H129" i="6"/>
  <c r="I129" i="6" s="1"/>
  <c r="H130" i="6"/>
  <c r="I130" i="6" s="1"/>
  <c r="G131" i="6"/>
  <c r="H131" i="6"/>
  <c r="I131" i="6" s="1"/>
  <c r="H132" i="6"/>
  <c r="I132" i="6" s="1"/>
  <c r="H133" i="6"/>
  <c r="I133" i="6" s="1"/>
  <c r="H134" i="6"/>
  <c r="I134" i="6" s="1"/>
  <c r="H135" i="6"/>
  <c r="I135" i="6" s="1"/>
  <c r="H136" i="6"/>
  <c r="I136" i="6" s="1"/>
  <c r="H137" i="6"/>
  <c r="I137" i="6" s="1"/>
  <c r="H138" i="6"/>
  <c r="I138" i="6" s="1"/>
  <c r="H139" i="6"/>
  <c r="I139" i="6" s="1"/>
  <c r="H140" i="6"/>
  <c r="I140" i="6" s="1"/>
  <c r="H141" i="6"/>
  <c r="I141" i="6" s="1"/>
  <c r="G142" i="6"/>
  <c r="H142" i="6"/>
  <c r="I142" i="6" s="1"/>
  <c r="H143" i="6"/>
  <c r="I143" i="6" s="1"/>
  <c r="H144" i="6"/>
  <c r="I144" i="6" s="1"/>
  <c r="H146" i="6"/>
  <c r="I146" i="6" s="1"/>
  <c r="H147" i="6"/>
  <c r="I147" i="6" s="1"/>
  <c r="H148" i="6"/>
  <c r="I148" i="6" s="1"/>
  <c r="H149" i="6"/>
  <c r="I149" i="6" s="1"/>
  <c r="H150" i="6"/>
  <c r="I150" i="6" s="1"/>
  <c r="H151" i="6"/>
  <c r="I151" i="6" s="1"/>
  <c r="H152" i="6"/>
  <c r="I152" i="6" s="1"/>
  <c r="H153" i="6"/>
  <c r="I153" i="6" s="1"/>
  <c r="H154" i="6"/>
  <c r="I154" i="6" s="1"/>
  <c r="H155" i="6"/>
  <c r="I155" i="6" s="1"/>
  <c r="H157" i="6"/>
  <c r="I157" i="6" s="1"/>
  <c r="H158" i="6"/>
  <c r="I158" i="6" s="1"/>
  <c r="H159" i="6"/>
  <c r="I159" i="6" s="1"/>
  <c r="H160" i="6"/>
  <c r="I160" i="6" s="1"/>
  <c r="H161" i="6"/>
  <c r="I161" i="6" s="1"/>
  <c r="H162" i="6"/>
  <c r="I162" i="6" s="1"/>
  <c r="H163" i="6"/>
  <c r="I163" i="6" s="1"/>
  <c r="H164" i="6"/>
  <c r="I164" i="6" s="1"/>
  <c r="D13" i="6"/>
  <c r="E13" i="6"/>
  <c r="F13" i="6"/>
  <c r="H13" i="6"/>
  <c r="I13" i="6" s="1"/>
  <c r="D15" i="6"/>
  <c r="E15" i="6"/>
  <c r="F15" i="6"/>
  <c r="H15" i="6"/>
  <c r="I15" i="6" s="1"/>
  <c r="D16" i="6"/>
  <c r="E16" i="6"/>
  <c r="F16" i="6"/>
  <c r="H16" i="6"/>
  <c r="I16" i="6" s="1"/>
  <c r="D17" i="6"/>
  <c r="E17" i="6"/>
  <c r="F17" i="6"/>
  <c r="H17" i="6"/>
  <c r="I17" i="6" s="1"/>
  <c r="D18" i="6"/>
  <c r="E18" i="6"/>
  <c r="F18" i="6"/>
  <c r="H18" i="6"/>
  <c r="I18" i="6" s="1"/>
  <c r="D19" i="6"/>
  <c r="E19" i="6"/>
  <c r="F19" i="6"/>
  <c r="H19" i="6"/>
  <c r="I19" i="6" s="1"/>
  <c r="D20" i="6"/>
  <c r="E20" i="6"/>
  <c r="F20" i="6"/>
  <c r="H20" i="6"/>
  <c r="I20" i="6" s="1"/>
  <c r="D21" i="6"/>
  <c r="E21" i="6"/>
  <c r="F21" i="6"/>
  <c r="H21" i="6"/>
  <c r="I21" i="6" s="1"/>
  <c r="D22" i="6"/>
  <c r="E22" i="6"/>
  <c r="F22" i="6"/>
  <c r="H22" i="6"/>
  <c r="I22" i="6" s="1"/>
  <c r="D23" i="6"/>
  <c r="E23" i="6"/>
  <c r="F23" i="6"/>
  <c r="H23" i="6"/>
  <c r="I23" i="6" s="1"/>
  <c r="H14" i="6"/>
  <c r="I14" i="6" s="1"/>
  <c r="F14" i="6"/>
  <c r="E14" i="6"/>
  <c r="D14" i="6"/>
  <c r="D8" i="6"/>
  <c r="E8" i="6"/>
  <c r="F8" i="6"/>
  <c r="H8" i="6"/>
  <c r="I8" i="6" s="1"/>
  <c r="D9" i="6"/>
  <c r="E9" i="6"/>
  <c r="F9" i="6"/>
  <c r="H9" i="6"/>
  <c r="I9" i="6" s="1"/>
  <c r="E10" i="6"/>
  <c r="F10" i="6"/>
  <c r="H10" i="6"/>
  <c r="I10" i="6" s="1"/>
  <c r="E11" i="6"/>
  <c r="F11" i="6"/>
  <c r="H11" i="6"/>
  <c r="I11" i="6" s="1"/>
  <c r="F7" i="6"/>
  <c r="E7" i="6"/>
  <c r="D7" i="6"/>
  <c r="H7" i="6"/>
  <c r="I7" i="6" s="1"/>
  <c r="E76" i="5"/>
  <c r="F76" i="5"/>
  <c r="D77" i="5"/>
  <c r="E77" i="5"/>
  <c r="F77" i="5"/>
  <c r="E78" i="5"/>
  <c r="F78" i="5"/>
  <c r="D79" i="5"/>
  <c r="E79" i="5"/>
  <c r="F79" i="5"/>
  <c r="E80" i="5"/>
  <c r="F80" i="5"/>
  <c r="D81" i="5"/>
  <c r="E81" i="5"/>
  <c r="F81" i="5"/>
  <c r="E82" i="5"/>
  <c r="F82" i="5"/>
  <c r="D83" i="5"/>
  <c r="E83" i="5"/>
  <c r="F83" i="5"/>
  <c r="E84" i="5"/>
  <c r="F84" i="5"/>
  <c r="D85" i="5"/>
  <c r="E85" i="5"/>
  <c r="F85" i="5"/>
  <c r="F75" i="5"/>
  <c r="E75" i="5"/>
  <c r="D75" i="5"/>
  <c r="F100" i="5"/>
  <c r="E100" i="5"/>
  <c r="D100" i="5"/>
  <c r="D87" i="5"/>
  <c r="E87" i="5"/>
  <c r="F87" i="5"/>
  <c r="D88" i="5"/>
  <c r="E88" i="5"/>
  <c r="F88" i="5"/>
  <c r="D89" i="5"/>
  <c r="E89" i="5"/>
  <c r="F89" i="5"/>
  <c r="D90" i="5"/>
  <c r="E90" i="5"/>
  <c r="F90" i="5"/>
  <c r="D91" i="5"/>
  <c r="E91" i="5"/>
  <c r="F91" i="5"/>
  <c r="D92" i="5"/>
  <c r="E92" i="5"/>
  <c r="F92" i="5"/>
  <c r="D93" i="5"/>
  <c r="E93" i="5"/>
  <c r="F93" i="5"/>
  <c r="D94" i="5"/>
  <c r="E94" i="5"/>
  <c r="F94" i="5"/>
  <c r="D95" i="5"/>
  <c r="E95" i="5"/>
  <c r="F95" i="5"/>
  <c r="D96" i="5"/>
  <c r="E96" i="5"/>
  <c r="F96" i="5"/>
  <c r="E86" i="5"/>
  <c r="D86" i="5"/>
  <c r="F86" i="5"/>
  <c r="H73" i="5"/>
  <c r="I73" i="5" s="1"/>
  <c r="H74" i="5"/>
  <c r="I74" i="5" s="1"/>
  <c r="H75" i="5"/>
  <c r="I75" i="5" s="1"/>
  <c r="H76" i="5"/>
  <c r="I76" i="5" s="1"/>
  <c r="H77" i="5"/>
  <c r="I77" i="5" s="1"/>
  <c r="H78" i="5"/>
  <c r="I78" i="5" s="1"/>
  <c r="H79" i="5"/>
  <c r="I79" i="5" s="1"/>
  <c r="H80" i="5"/>
  <c r="I80" i="5" s="1"/>
  <c r="H81" i="5"/>
  <c r="I81" i="5" s="1"/>
  <c r="H82" i="5"/>
  <c r="I82" i="5" s="1"/>
  <c r="H83" i="5"/>
  <c r="I83" i="5" s="1"/>
  <c r="H84" i="5"/>
  <c r="I84" i="5" s="1"/>
  <c r="H85" i="5"/>
  <c r="I85" i="5" s="1"/>
  <c r="H86" i="5"/>
  <c r="I86" i="5" s="1"/>
  <c r="H87" i="5"/>
  <c r="I87" i="5" s="1"/>
  <c r="H88" i="5"/>
  <c r="I88" i="5" s="1"/>
  <c r="H89" i="5"/>
  <c r="I89" i="5" s="1"/>
  <c r="H90" i="5"/>
  <c r="I90" i="5" s="1"/>
  <c r="H91" i="5"/>
  <c r="I91" i="5" s="1"/>
  <c r="H92" i="5"/>
  <c r="I92" i="5" s="1"/>
  <c r="H93" i="5"/>
  <c r="I93" i="5" s="1"/>
  <c r="H94" i="5"/>
  <c r="I94" i="5" s="1"/>
  <c r="H95" i="5"/>
  <c r="I95" i="5" s="1"/>
  <c r="H96" i="5"/>
  <c r="I96" i="5" s="1"/>
  <c r="H97" i="5"/>
  <c r="I97" i="5" s="1"/>
  <c r="H98" i="5"/>
  <c r="I98" i="5" s="1"/>
  <c r="H99" i="5"/>
  <c r="I99" i="5" s="1"/>
  <c r="H100" i="5"/>
  <c r="I100" i="5" s="1"/>
  <c r="H101" i="5"/>
  <c r="I101" i="5" s="1"/>
  <c r="H102" i="5"/>
  <c r="I102" i="5" s="1"/>
  <c r="H103" i="5"/>
  <c r="I103" i="5" s="1"/>
  <c r="H104" i="5"/>
  <c r="I104" i="5" s="1"/>
  <c r="H105" i="5"/>
  <c r="I105" i="5" s="1"/>
  <c r="D63" i="5"/>
  <c r="E63" i="5"/>
  <c r="F63" i="5"/>
  <c r="H63" i="5"/>
  <c r="I63" i="5" s="1"/>
  <c r="D64" i="5"/>
  <c r="E64" i="5"/>
  <c r="F64" i="5"/>
  <c r="H64" i="5"/>
  <c r="I64" i="5" s="1"/>
  <c r="D65" i="5"/>
  <c r="E65" i="5"/>
  <c r="F65" i="5"/>
  <c r="H65" i="5"/>
  <c r="I65" i="5" s="1"/>
  <c r="D66" i="5"/>
  <c r="E66" i="5"/>
  <c r="F66" i="5"/>
  <c r="H66" i="5"/>
  <c r="I66" i="5" s="1"/>
  <c r="D67" i="5"/>
  <c r="E67" i="5"/>
  <c r="F67" i="5"/>
  <c r="H67" i="5"/>
  <c r="I67" i="5" s="1"/>
  <c r="D68" i="5"/>
  <c r="E68" i="5"/>
  <c r="F68" i="5"/>
  <c r="H68" i="5"/>
  <c r="I68" i="5" s="1"/>
  <c r="D69" i="5"/>
  <c r="E69" i="5"/>
  <c r="F69" i="5"/>
  <c r="H69" i="5"/>
  <c r="I69" i="5" s="1"/>
  <c r="D70" i="5"/>
  <c r="E70" i="5"/>
  <c r="F70" i="5"/>
  <c r="H70" i="5"/>
  <c r="I70" i="5" s="1"/>
  <c r="D71" i="5"/>
  <c r="E71" i="5"/>
  <c r="F71" i="5"/>
  <c r="H71" i="5"/>
  <c r="I71" i="5" s="1"/>
  <c r="D72" i="5"/>
  <c r="E72" i="5"/>
  <c r="F72" i="5"/>
  <c r="H72" i="5"/>
  <c r="I72" i="5" s="1"/>
  <c r="F62" i="5"/>
  <c r="E62" i="5"/>
  <c r="D62" i="5"/>
  <c r="H62" i="5"/>
  <c r="I62" i="5" s="1"/>
  <c r="D153" i="5"/>
  <c r="E153" i="5"/>
  <c r="F153" i="5"/>
  <c r="H153" i="5"/>
  <c r="I153" i="5" s="1"/>
  <c r="D154" i="5"/>
  <c r="E154" i="5"/>
  <c r="F154" i="5"/>
  <c r="H154" i="5"/>
  <c r="I154" i="5" s="1"/>
  <c r="D155" i="5"/>
  <c r="E155" i="5"/>
  <c r="F155" i="5"/>
  <c r="H155" i="5"/>
  <c r="I155" i="5" s="1"/>
  <c r="D156" i="5"/>
  <c r="E156" i="5"/>
  <c r="F156" i="5"/>
  <c r="H156" i="5"/>
  <c r="I156" i="5" s="1"/>
  <c r="D157" i="5"/>
  <c r="E157" i="5"/>
  <c r="F157" i="5"/>
  <c r="H157" i="5"/>
  <c r="I157" i="5" s="1"/>
  <c r="D158" i="5"/>
  <c r="E158" i="5"/>
  <c r="F158" i="5"/>
  <c r="H158" i="5"/>
  <c r="I158" i="5" s="1"/>
  <c r="D159" i="5"/>
  <c r="E159" i="5"/>
  <c r="F159" i="5"/>
  <c r="H159" i="5"/>
  <c r="I159" i="5" s="1"/>
  <c r="F152" i="5"/>
  <c r="E152" i="5"/>
  <c r="D152" i="5"/>
  <c r="H152" i="5"/>
  <c r="I152" i="5" s="1"/>
  <c r="H133" i="5"/>
  <c r="I133" i="5" s="1"/>
  <c r="H134" i="5"/>
  <c r="I134" i="5" s="1"/>
  <c r="H135" i="5"/>
  <c r="I135" i="5" s="1"/>
  <c r="H136" i="5"/>
  <c r="I136" i="5" s="1"/>
  <c r="H137" i="5"/>
  <c r="I137" i="5" s="1"/>
  <c r="H138" i="5"/>
  <c r="I138" i="5" s="1"/>
  <c r="H139" i="5"/>
  <c r="I139" i="5" s="1"/>
  <c r="H140" i="5"/>
  <c r="I140" i="5" s="1"/>
  <c r="H141" i="5"/>
  <c r="I141" i="5" s="1"/>
  <c r="H142" i="5"/>
  <c r="I142" i="5" s="1"/>
  <c r="H143" i="5"/>
  <c r="I143" i="5" s="1"/>
  <c r="H144" i="5"/>
  <c r="I144" i="5" s="1"/>
  <c r="H145" i="5"/>
  <c r="I145" i="5" s="1"/>
  <c r="H146" i="5"/>
  <c r="I146" i="5" s="1"/>
  <c r="H147" i="5"/>
  <c r="I147" i="5" s="1"/>
  <c r="H148" i="5"/>
  <c r="I148" i="5" s="1"/>
  <c r="H149" i="5"/>
  <c r="I149" i="5" s="1"/>
  <c r="H150" i="5"/>
  <c r="I150" i="5" s="1"/>
  <c r="H132" i="5"/>
  <c r="I132" i="5" s="1"/>
  <c r="D57" i="5"/>
  <c r="E57" i="5"/>
  <c r="F57" i="5"/>
  <c r="H57" i="5"/>
  <c r="I57" i="5" s="1"/>
  <c r="D58" i="5"/>
  <c r="E58" i="5"/>
  <c r="F58" i="5"/>
  <c r="H58" i="5"/>
  <c r="I58" i="5" s="1"/>
  <c r="D59" i="5"/>
  <c r="E59" i="5"/>
  <c r="F59" i="5"/>
  <c r="H59" i="5"/>
  <c r="I59" i="5" s="1"/>
  <c r="D60" i="5"/>
  <c r="E60" i="5"/>
  <c r="F60" i="5"/>
  <c r="H60" i="5"/>
  <c r="I60" i="5" s="1"/>
  <c r="F56" i="5"/>
  <c r="E56" i="5"/>
  <c r="D56" i="5"/>
  <c r="H56" i="5"/>
  <c r="I56" i="5" s="1"/>
  <c r="D42" i="5"/>
  <c r="E42" i="5"/>
  <c r="F42" i="5"/>
  <c r="H42" i="5"/>
  <c r="I42" i="5" s="1"/>
  <c r="D43" i="5"/>
  <c r="E43" i="5"/>
  <c r="F43" i="5"/>
  <c r="H43" i="5"/>
  <c r="I43" i="5" s="1"/>
  <c r="D44" i="5"/>
  <c r="E44" i="5"/>
  <c r="F44" i="5"/>
  <c r="H44" i="5"/>
  <c r="I44" i="5" s="1"/>
  <c r="D45" i="5"/>
  <c r="E45" i="5"/>
  <c r="F45" i="5"/>
  <c r="H45" i="5"/>
  <c r="I45" i="5" s="1"/>
  <c r="D46" i="5"/>
  <c r="E46" i="5"/>
  <c r="F46" i="5"/>
  <c r="H46" i="5"/>
  <c r="I46" i="5" s="1"/>
  <c r="D47" i="5"/>
  <c r="E47" i="5"/>
  <c r="F47" i="5"/>
  <c r="H47" i="5"/>
  <c r="I47" i="5" s="1"/>
  <c r="D48" i="5"/>
  <c r="E48" i="5"/>
  <c r="F48" i="5"/>
  <c r="H48" i="5"/>
  <c r="I48" i="5" s="1"/>
  <c r="D49" i="5"/>
  <c r="E49" i="5"/>
  <c r="F49" i="5"/>
  <c r="H49" i="5"/>
  <c r="I49" i="5" s="1"/>
  <c r="D50" i="5"/>
  <c r="E50" i="5"/>
  <c r="F50" i="5"/>
  <c r="H50" i="5"/>
  <c r="I50" i="5" s="1"/>
  <c r="D51" i="5"/>
  <c r="E51" i="5"/>
  <c r="F51" i="5"/>
  <c r="H51" i="5"/>
  <c r="I51" i="5" s="1"/>
  <c r="D52" i="5"/>
  <c r="E52" i="5"/>
  <c r="F52" i="5"/>
  <c r="H52" i="5"/>
  <c r="I52" i="5" s="1"/>
  <c r="D53" i="5"/>
  <c r="E53" i="5"/>
  <c r="F53" i="5"/>
  <c r="H53" i="5"/>
  <c r="I53" i="5" s="1"/>
  <c r="D54" i="5"/>
  <c r="E54" i="5"/>
  <c r="F54" i="5"/>
  <c r="H54" i="5"/>
  <c r="I54" i="5" s="1"/>
  <c r="F41" i="5"/>
  <c r="E41" i="5"/>
  <c r="D41" i="5"/>
  <c r="H41" i="5"/>
  <c r="I41" i="5" s="1"/>
  <c r="D35" i="5"/>
  <c r="E35" i="5"/>
  <c r="F35" i="5"/>
  <c r="H35" i="5"/>
  <c r="I35" i="5" s="1"/>
  <c r="D36" i="5"/>
  <c r="E36" i="5"/>
  <c r="F36" i="5"/>
  <c r="H36" i="5"/>
  <c r="I36" i="5" s="1"/>
  <c r="D37" i="5"/>
  <c r="E37" i="5"/>
  <c r="F37" i="5"/>
  <c r="H37" i="5"/>
  <c r="I37" i="5" s="1"/>
  <c r="D38" i="5"/>
  <c r="E38" i="5"/>
  <c r="F38" i="5"/>
  <c r="H38" i="5"/>
  <c r="I38" i="5" s="1"/>
  <c r="D39" i="5"/>
  <c r="E39" i="5"/>
  <c r="F39" i="5"/>
  <c r="H39" i="5"/>
  <c r="I39" i="5" s="1"/>
  <c r="F34" i="5"/>
  <c r="E34" i="5"/>
  <c r="D34" i="5"/>
  <c r="H34" i="5"/>
  <c r="I34" i="5" s="1"/>
  <c r="G163" i="6" l="1"/>
  <c r="G138" i="6"/>
  <c r="G148" i="6"/>
  <c r="G159" i="6"/>
  <c r="G119" i="6"/>
  <c r="G115" i="6"/>
  <c r="G126" i="6"/>
  <c r="G109" i="6"/>
  <c r="G104" i="6"/>
  <c r="G100" i="6"/>
  <c r="G140" i="6"/>
  <c r="G153" i="6"/>
  <c r="G149" i="6"/>
  <c r="G160" i="6"/>
  <c r="G116" i="6"/>
  <c r="G123" i="6"/>
  <c r="G132" i="6"/>
  <c r="G141" i="6"/>
  <c r="G137" i="6"/>
  <c r="G150" i="6"/>
  <c r="G161" i="6"/>
  <c r="G117" i="6"/>
  <c r="G124" i="6"/>
  <c r="G110" i="6"/>
  <c r="G133" i="6"/>
  <c r="G43" i="5"/>
  <c r="G38" i="5"/>
  <c r="G45" i="5"/>
  <c r="G60" i="5"/>
  <c r="G37" i="5"/>
  <c r="G64" i="5"/>
  <c r="G63" i="5"/>
  <c r="G93" i="5"/>
  <c r="G89" i="5"/>
  <c r="G95" i="5"/>
  <c r="G91" i="5"/>
  <c r="G87" i="5"/>
  <c r="G75" i="5"/>
  <c r="G154" i="5"/>
  <c r="G153" i="5"/>
  <c r="G50" i="5"/>
  <c r="G71" i="5"/>
  <c r="G46" i="5"/>
  <c r="G68" i="5"/>
  <c r="G36" i="5"/>
  <c r="G35" i="5"/>
  <c r="G53" i="5"/>
  <c r="G159" i="5"/>
  <c r="G157" i="5"/>
  <c r="G39" i="5"/>
  <c r="G54" i="5"/>
  <c r="G49" i="5"/>
  <c r="G47" i="5"/>
  <c r="G58" i="5"/>
  <c r="G57" i="5"/>
  <c r="G158" i="5"/>
  <c r="G72" i="5"/>
  <c r="G67" i="5"/>
  <c r="G65" i="5"/>
  <c r="G51" i="5"/>
  <c r="G155" i="5"/>
  <c r="G69" i="5"/>
  <c r="G83" i="5"/>
  <c r="G52" i="5"/>
  <c r="G44" i="5"/>
  <c r="G59" i="5"/>
  <c r="G156" i="5"/>
  <c r="G70" i="5"/>
  <c r="G96" i="5"/>
  <c r="G92" i="5"/>
  <c r="G88" i="5"/>
  <c r="G85" i="5"/>
  <c r="G77" i="5"/>
  <c r="G79" i="5"/>
  <c r="G48" i="5"/>
  <c r="G42" i="5"/>
  <c r="G66" i="5"/>
  <c r="G94" i="5"/>
  <c r="G90" i="5"/>
  <c r="G81" i="5"/>
  <c r="G51" i="6"/>
  <c r="G45" i="6"/>
  <c r="G57" i="6"/>
  <c r="G66" i="6"/>
  <c r="G65" i="6"/>
  <c r="G95" i="6"/>
  <c r="G90" i="6"/>
  <c r="G85" i="6"/>
  <c r="G81" i="6"/>
  <c r="G49" i="6"/>
  <c r="G43" i="6"/>
  <c r="G77" i="6"/>
  <c r="G37" i="6"/>
  <c r="G68" i="6"/>
  <c r="G67" i="6"/>
  <c r="G64" i="6"/>
  <c r="G63" i="6"/>
  <c r="G72" i="6"/>
  <c r="G52" i="6"/>
  <c r="G33" i="6"/>
  <c r="G31" i="6"/>
  <c r="G29" i="6"/>
  <c r="G93" i="6"/>
  <c r="G88" i="6"/>
  <c r="G83" i="6"/>
  <c r="G79" i="6"/>
  <c r="G8" i="6"/>
  <c r="G14" i="6"/>
  <c r="G41" i="6"/>
  <c r="G39" i="6"/>
  <c r="G42" i="6"/>
  <c r="G34" i="6"/>
  <c r="G27" i="6"/>
  <c r="G9" i="6"/>
  <c r="G53" i="6"/>
  <c r="G38" i="6"/>
  <c r="G30" i="6"/>
  <c r="G54" i="6"/>
  <c r="G44" i="6"/>
  <c r="G32" i="6"/>
  <c r="G26" i="6"/>
  <c r="G94" i="6"/>
  <c r="G89" i="6"/>
  <c r="G84" i="6"/>
  <c r="G80" i="6"/>
  <c r="G71" i="6"/>
  <c r="G74" i="6"/>
  <c r="G23" i="6"/>
  <c r="G22" i="6"/>
  <c r="G21" i="6"/>
  <c r="G20" i="6"/>
  <c r="G19" i="6"/>
  <c r="G18" i="6"/>
  <c r="G17" i="6"/>
  <c r="G16" i="6"/>
  <c r="G15" i="6"/>
  <c r="G50" i="6"/>
  <c r="G40" i="6"/>
  <c r="G28" i="6"/>
  <c r="G58" i="6"/>
  <c r="G82" i="6"/>
  <c r="G78" i="6"/>
  <c r="G73" i="6"/>
  <c r="E26" i="5"/>
  <c r="F26" i="5"/>
  <c r="E27" i="5"/>
  <c r="F27" i="5"/>
  <c r="E28" i="5"/>
  <c r="F28" i="5"/>
  <c r="E29" i="5"/>
  <c r="F29" i="5"/>
  <c r="E30" i="5"/>
  <c r="F30" i="5"/>
  <c r="E31" i="5"/>
  <c r="F31" i="5"/>
  <c r="F25" i="5"/>
  <c r="E25" i="5"/>
  <c r="D26" i="5"/>
  <c r="D27" i="5"/>
  <c r="D28" i="5"/>
  <c r="D29" i="5"/>
  <c r="D30" i="5"/>
  <c r="D31" i="5"/>
  <c r="D25" i="5"/>
  <c r="H25" i="5"/>
  <c r="I25" i="5" s="1"/>
  <c r="H26" i="5"/>
  <c r="I26" i="5" s="1"/>
  <c r="H27" i="5"/>
  <c r="I27" i="5" s="1"/>
  <c r="H28" i="5"/>
  <c r="I28" i="5" s="1"/>
  <c r="H29" i="5"/>
  <c r="I29" i="5" s="1"/>
  <c r="H30" i="5"/>
  <c r="I30" i="5" s="1"/>
  <c r="H31" i="5"/>
  <c r="I31" i="5" s="1"/>
  <c r="E32" i="5"/>
  <c r="F32" i="5"/>
  <c r="H32" i="5"/>
  <c r="I32" i="5" s="1"/>
  <c r="E23" i="5"/>
  <c r="F23" i="5"/>
  <c r="F22" i="5"/>
  <c r="E22" i="5"/>
  <c r="E21" i="5"/>
  <c r="F21" i="5"/>
  <c r="F20" i="5"/>
  <c r="E20" i="5"/>
  <c r="E17" i="5"/>
  <c r="F17" i="5"/>
  <c r="E18" i="5"/>
  <c r="F18" i="5"/>
  <c r="E19" i="5"/>
  <c r="F19" i="5"/>
  <c r="F16" i="5"/>
  <c r="E16" i="5"/>
  <c r="F14" i="5"/>
  <c r="E14" i="5"/>
  <c r="E8" i="5"/>
  <c r="F8" i="5"/>
  <c r="E9" i="5"/>
  <c r="F9" i="5"/>
  <c r="E10" i="5"/>
  <c r="F10" i="5"/>
  <c r="E11" i="5"/>
  <c r="F11" i="5"/>
  <c r="E12" i="5"/>
  <c r="F12" i="5"/>
  <c r="E13" i="5"/>
  <c r="F13" i="5"/>
  <c r="D21" i="5"/>
  <c r="D20" i="5"/>
  <c r="D17" i="5"/>
  <c r="D18" i="5"/>
  <c r="D19" i="5"/>
  <c r="D16" i="5"/>
  <c r="D23" i="5"/>
  <c r="D22" i="5"/>
  <c r="D14" i="5"/>
  <c r="D7" i="5"/>
  <c r="E7" i="5"/>
  <c r="F7" i="5"/>
  <c r="H7" i="5"/>
  <c r="I7" i="5" s="1"/>
  <c r="D8" i="5"/>
  <c r="H8" i="5"/>
  <c r="I8" i="5" s="1"/>
  <c r="D9" i="5"/>
  <c r="H9" i="5"/>
  <c r="I9" i="5" s="1"/>
  <c r="D10" i="5"/>
  <c r="H10" i="5"/>
  <c r="I10" i="5" s="1"/>
  <c r="D11" i="5"/>
  <c r="H11" i="5"/>
  <c r="I11" i="5" s="1"/>
  <c r="D12" i="5"/>
  <c r="H12" i="5"/>
  <c r="I12" i="5" s="1"/>
  <c r="D13" i="5"/>
  <c r="H13" i="5"/>
  <c r="I13" i="5" s="1"/>
  <c r="H14" i="5"/>
  <c r="I14" i="5" s="1"/>
  <c r="E15" i="5"/>
  <c r="F15" i="5"/>
  <c r="I15" i="5"/>
  <c r="H16" i="5"/>
  <c r="I16" i="5" s="1"/>
  <c r="H17" i="5"/>
  <c r="I17" i="5" s="1"/>
  <c r="H18" i="5"/>
  <c r="I18" i="5" s="1"/>
  <c r="H19" i="5"/>
  <c r="I19" i="5" s="1"/>
  <c r="H20" i="5"/>
  <c r="I20" i="5" s="1"/>
  <c r="H21" i="5"/>
  <c r="I21" i="5" s="1"/>
  <c r="H22" i="5"/>
  <c r="I22" i="5" s="1"/>
  <c r="H23" i="5"/>
  <c r="I23" i="5" s="1"/>
  <c r="E131" i="4"/>
  <c r="F131" i="4"/>
  <c r="E132" i="4"/>
  <c r="F132" i="4"/>
  <c r="E133" i="4"/>
  <c r="F133" i="4"/>
  <c r="E134" i="4"/>
  <c r="F134" i="4"/>
  <c r="E135" i="4"/>
  <c r="F135" i="4"/>
  <c r="E136" i="4"/>
  <c r="F136" i="4"/>
  <c r="E137" i="4"/>
  <c r="F137" i="4"/>
  <c r="E138" i="4"/>
  <c r="F138" i="4"/>
  <c r="E139" i="4"/>
  <c r="F139" i="4"/>
  <c r="E140" i="4"/>
  <c r="F140" i="4"/>
  <c r="E141" i="4"/>
  <c r="F141" i="4"/>
  <c r="F130" i="4"/>
  <c r="E130" i="4"/>
  <c r="D131" i="4"/>
  <c r="D132" i="4"/>
  <c r="D133" i="4"/>
  <c r="D134" i="4"/>
  <c r="D135" i="4"/>
  <c r="D136" i="4"/>
  <c r="D137" i="4"/>
  <c r="D138" i="4"/>
  <c r="D139" i="4"/>
  <c r="D140" i="4"/>
  <c r="D141" i="4"/>
  <c r="D130" i="4"/>
  <c r="E123" i="4"/>
  <c r="F123" i="4"/>
  <c r="E124" i="4"/>
  <c r="F124" i="4"/>
  <c r="E125" i="4"/>
  <c r="F125" i="4"/>
  <c r="E126" i="4"/>
  <c r="F126" i="4"/>
  <c r="E127" i="4"/>
  <c r="F127" i="4"/>
  <c r="E128" i="4"/>
  <c r="F128" i="4"/>
  <c r="F122" i="4"/>
  <c r="E122" i="4"/>
  <c r="D123" i="4"/>
  <c r="D124" i="4"/>
  <c r="D125" i="4"/>
  <c r="D126" i="4"/>
  <c r="D127" i="4"/>
  <c r="D128" i="4"/>
  <c r="D122" i="4"/>
  <c r="G30" i="5" l="1"/>
  <c r="G28" i="5"/>
  <c r="G27" i="5"/>
  <c r="G31" i="5"/>
  <c r="G11" i="5"/>
  <c r="G26" i="5"/>
  <c r="G29" i="5"/>
  <c r="G19" i="5"/>
  <c r="G17" i="5"/>
  <c r="G13" i="5"/>
  <c r="G9" i="5"/>
  <c r="G21" i="5"/>
  <c r="G10" i="5"/>
  <c r="G8" i="5"/>
  <c r="G23" i="5"/>
  <c r="G12" i="5"/>
  <c r="G18" i="5"/>
  <c r="E119" i="4"/>
  <c r="F119" i="4"/>
  <c r="E120" i="4"/>
  <c r="F120" i="4"/>
  <c r="F118" i="4"/>
  <c r="E118" i="4"/>
  <c r="E117" i="4"/>
  <c r="F117" i="4"/>
  <c r="E116" i="4"/>
  <c r="F116" i="4"/>
  <c r="F115" i="4"/>
  <c r="E115" i="4"/>
  <c r="F114" i="4"/>
  <c r="E114" i="4"/>
  <c r="D120" i="4"/>
  <c r="D119" i="4"/>
  <c r="D117" i="4"/>
  <c r="D116" i="4"/>
  <c r="D118" i="4"/>
  <c r="D115" i="4"/>
  <c r="D114" i="4"/>
  <c r="E111" i="4"/>
  <c r="F111" i="4"/>
  <c r="E112" i="4"/>
  <c r="F112" i="4"/>
  <c r="F110" i="4"/>
  <c r="E110" i="4"/>
  <c r="D111" i="4"/>
  <c r="D112" i="4"/>
  <c r="D110" i="4"/>
  <c r="E103" i="4"/>
  <c r="G103" i="4" s="1"/>
  <c r="F103" i="4"/>
  <c r="E104" i="4"/>
  <c r="F104" i="4"/>
  <c r="E105" i="4"/>
  <c r="F105" i="4"/>
  <c r="E106" i="4"/>
  <c r="F106" i="4"/>
  <c r="E107" i="4"/>
  <c r="F107" i="4"/>
  <c r="E108" i="4"/>
  <c r="F108" i="4"/>
  <c r="F102" i="4"/>
  <c r="E102" i="4"/>
  <c r="D103" i="4"/>
  <c r="D104" i="4"/>
  <c r="D105" i="4"/>
  <c r="D106" i="4"/>
  <c r="D107" i="4"/>
  <c r="D108" i="4"/>
  <c r="D102" i="4"/>
  <c r="E94" i="4"/>
  <c r="F94" i="4"/>
  <c r="E95" i="4"/>
  <c r="F95" i="4"/>
  <c r="G95" i="4" s="1"/>
  <c r="E96" i="4"/>
  <c r="F96" i="4"/>
  <c r="E97" i="4"/>
  <c r="F97" i="4"/>
  <c r="E98" i="4"/>
  <c r="F98" i="4"/>
  <c r="E99" i="4"/>
  <c r="F99" i="4"/>
  <c r="G99" i="4" s="1"/>
  <c r="E100" i="4"/>
  <c r="F100" i="4"/>
  <c r="F93" i="4"/>
  <c r="E93" i="4"/>
  <c r="D94" i="4"/>
  <c r="D95" i="4"/>
  <c r="D96" i="4"/>
  <c r="D97" i="4"/>
  <c r="D98" i="4"/>
  <c r="D99" i="4"/>
  <c r="D100" i="4"/>
  <c r="D93" i="4"/>
  <c r="E82" i="4"/>
  <c r="F82" i="4"/>
  <c r="F81" i="4"/>
  <c r="E81" i="4"/>
  <c r="D82" i="4"/>
  <c r="D81" i="4"/>
  <c r="E71" i="4"/>
  <c r="F71" i="4"/>
  <c r="E72" i="4"/>
  <c r="F72" i="4"/>
  <c r="E73" i="4"/>
  <c r="F73" i="4"/>
  <c r="E74" i="4"/>
  <c r="F74" i="4"/>
  <c r="E75" i="4"/>
  <c r="F75" i="4"/>
  <c r="E76" i="4"/>
  <c r="F76" i="4"/>
  <c r="E77" i="4"/>
  <c r="F77" i="4"/>
  <c r="E78" i="4"/>
  <c r="E79" i="4"/>
  <c r="F79" i="4"/>
  <c r="F70" i="4"/>
  <c r="E70" i="4"/>
  <c r="E64" i="4"/>
  <c r="F64" i="4"/>
  <c r="E65" i="4"/>
  <c r="G65" i="4" s="1"/>
  <c r="F65" i="4"/>
  <c r="E66" i="4"/>
  <c r="F66" i="4"/>
  <c r="E67" i="4"/>
  <c r="F67" i="4"/>
  <c r="E68" i="4"/>
  <c r="F68" i="4"/>
  <c r="F63" i="4"/>
  <c r="E63" i="4"/>
  <c r="D64" i="4"/>
  <c r="D65" i="4"/>
  <c r="D66" i="4"/>
  <c r="D67" i="4"/>
  <c r="D68" i="4"/>
  <c r="D63" i="4"/>
  <c r="E60" i="4"/>
  <c r="F60" i="4"/>
  <c r="E61" i="4"/>
  <c r="F61" i="4"/>
  <c r="F59" i="4"/>
  <c r="E59" i="4"/>
  <c r="E54" i="4"/>
  <c r="F54" i="4"/>
  <c r="E55" i="4"/>
  <c r="F55" i="4"/>
  <c r="E56" i="4"/>
  <c r="F56" i="4"/>
  <c r="E57" i="4"/>
  <c r="F57" i="4"/>
  <c r="E58" i="4"/>
  <c r="F58" i="4"/>
  <c r="F53" i="4"/>
  <c r="E53" i="4"/>
  <c r="H59" i="4"/>
  <c r="I59" i="4" s="1"/>
  <c r="D60" i="4"/>
  <c r="D61" i="4"/>
  <c r="D59" i="4"/>
  <c r="D54" i="4"/>
  <c r="D55" i="4"/>
  <c r="D56" i="4"/>
  <c r="D57" i="4"/>
  <c r="D58" i="4"/>
  <c r="D53" i="4"/>
  <c r="E46" i="4"/>
  <c r="F46" i="4"/>
  <c r="G46" i="4" s="1"/>
  <c r="F45" i="4"/>
  <c r="E45" i="4"/>
  <c r="D46" i="4"/>
  <c r="D45" i="4"/>
  <c r="E39" i="4"/>
  <c r="F39" i="4"/>
  <c r="E40" i="4"/>
  <c r="F40" i="4"/>
  <c r="E41" i="4"/>
  <c r="F41" i="4"/>
  <c r="E42" i="4"/>
  <c r="F42" i="4"/>
  <c r="E43" i="4"/>
  <c r="F43" i="4"/>
  <c r="F38" i="4"/>
  <c r="E38" i="4"/>
  <c r="E33" i="4"/>
  <c r="F33" i="4"/>
  <c r="E34" i="4"/>
  <c r="F34" i="4"/>
  <c r="E35" i="4"/>
  <c r="F35" i="4"/>
  <c r="E36" i="4"/>
  <c r="F36" i="4"/>
  <c r="E37" i="4"/>
  <c r="F37" i="4"/>
  <c r="F32" i="4"/>
  <c r="E32" i="4"/>
  <c r="D39" i="4"/>
  <c r="D40" i="4"/>
  <c r="D41" i="4"/>
  <c r="D42" i="4"/>
  <c r="D43" i="4"/>
  <c r="D38" i="4"/>
  <c r="D33" i="4"/>
  <c r="D34" i="4"/>
  <c r="D35" i="4"/>
  <c r="D36" i="4"/>
  <c r="D37" i="4"/>
  <c r="D32" i="4"/>
  <c r="F25" i="4"/>
  <c r="G25" i="4" s="1"/>
  <c r="F26" i="4"/>
  <c r="F27" i="4"/>
  <c r="F28" i="4"/>
  <c r="F29" i="4"/>
  <c r="F30" i="4"/>
  <c r="F24" i="4"/>
  <c r="E25" i="4"/>
  <c r="E26" i="4"/>
  <c r="E27" i="4"/>
  <c r="E28" i="4"/>
  <c r="E29" i="4"/>
  <c r="E30" i="4"/>
  <c r="D25" i="4"/>
  <c r="D26" i="4"/>
  <c r="D27" i="4"/>
  <c r="D28" i="4"/>
  <c r="D29" i="4"/>
  <c r="D30" i="4"/>
  <c r="D24" i="4"/>
  <c r="E24" i="4"/>
  <c r="E21" i="4"/>
  <c r="F21" i="4"/>
  <c r="H21" i="4"/>
  <c r="I21" i="4" s="1"/>
  <c r="E22" i="4"/>
  <c r="F22" i="4"/>
  <c r="H22" i="4"/>
  <c r="I22" i="4" s="1"/>
  <c r="H24" i="4"/>
  <c r="I24" i="4" s="1"/>
  <c r="H25" i="4"/>
  <c r="I25" i="4" s="1"/>
  <c r="H26" i="4"/>
  <c r="I26" i="4" s="1"/>
  <c r="H27" i="4"/>
  <c r="I27" i="4" s="1"/>
  <c r="H28" i="4"/>
  <c r="I28" i="4" s="1"/>
  <c r="H29" i="4"/>
  <c r="I29" i="4" s="1"/>
  <c r="H30" i="4"/>
  <c r="I30" i="4" s="1"/>
  <c r="H32" i="4"/>
  <c r="I32" i="4" s="1"/>
  <c r="H33" i="4"/>
  <c r="I33" i="4" s="1"/>
  <c r="H34" i="4"/>
  <c r="I34" i="4" s="1"/>
  <c r="H35" i="4"/>
  <c r="I35" i="4" s="1"/>
  <c r="H36" i="4"/>
  <c r="I36" i="4" s="1"/>
  <c r="H37" i="4"/>
  <c r="I37" i="4" s="1"/>
  <c r="H38" i="4"/>
  <c r="I38" i="4" s="1"/>
  <c r="H39" i="4"/>
  <c r="I39" i="4" s="1"/>
  <c r="G40" i="4"/>
  <c r="H40" i="4"/>
  <c r="I40" i="4" s="1"/>
  <c r="H41" i="4"/>
  <c r="I41" i="4" s="1"/>
  <c r="H42" i="4"/>
  <c r="I42" i="4" s="1"/>
  <c r="H43" i="4"/>
  <c r="I43" i="4" s="1"/>
  <c r="H45" i="4"/>
  <c r="I45" i="4" s="1"/>
  <c r="H46" i="4"/>
  <c r="I46" i="4" s="1"/>
  <c r="E47" i="4"/>
  <c r="F47" i="4"/>
  <c r="H47" i="4"/>
  <c r="I47" i="4" s="1"/>
  <c r="E48" i="4"/>
  <c r="F48" i="4"/>
  <c r="H48" i="4"/>
  <c r="I48" i="4" s="1"/>
  <c r="E49" i="4"/>
  <c r="F49" i="4"/>
  <c r="H49" i="4"/>
  <c r="I49" i="4" s="1"/>
  <c r="E50" i="4"/>
  <c r="F50" i="4"/>
  <c r="H50" i="4"/>
  <c r="I50" i="4" s="1"/>
  <c r="E51" i="4"/>
  <c r="F51" i="4"/>
  <c r="H51" i="4"/>
  <c r="I51" i="4" s="1"/>
  <c r="H53" i="4"/>
  <c r="I53" i="4" s="1"/>
  <c r="H54" i="4"/>
  <c r="I54" i="4" s="1"/>
  <c r="H55" i="4"/>
  <c r="I55" i="4" s="1"/>
  <c r="G56" i="4"/>
  <c r="H56" i="4"/>
  <c r="I56" i="4" s="1"/>
  <c r="H57" i="4"/>
  <c r="I57" i="4" s="1"/>
  <c r="H58" i="4"/>
  <c r="I58" i="4" s="1"/>
  <c r="H60" i="4"/>
  <c r="I60" i="4" s="1"/>
  <c r="H61" i="4"/>
  <c r="I61" i="4" s="1"/>
  <c r="H63" i="4"/>
  <c r="I63" i="4" s="1"/>
  <c r="H64" i="4"/>
  <c r="I64" i="4" s="1"/>
  <c r="H65" i="4"/>
  <c r="I65" i="4" s="1"/>
  <c r="H66" i="4"/>
  <c r="I66" i="4" s="1"/>
  <c r="H67" i="4"/>
  <c r="I67" i="4" s="1"/>
  <c r="H68" i="4"/>
  <c r="I68" i="4" s="1"/>
  <c r="H70" i="4"/>
  <c r="I70" i="4" s="1"/>
  <c r="H71" i="4"/>
  <c r="I71" i="4" s="1"/>
  <c r="H72" i="4"/>
  <c r="I72" i="4" s="1"/>
  <c r="H73" i="4"/>
  <c r="I73" i="4" s="1"/>
  <c r="H74" i="4"/>
  <c r="I74" i="4" s="1"/>
  <c r="H75" i="4"/>
  <c r="I75" i="4" s="1"/>
  <c r="H76" i="4"/>
  <c r="I76" i="4" s="1"/>
  <c r="H77" i="4"/>
  <c r="I77" i="4" s="1"/>
  <c r="I78" i="4"/>
  <c r="I79" i="4"/>
  <c r="H81" i="4"/>
  <c r="I81" i="4" s="1"/>
  <c r="H82" i="4"/>
  <c r="I82" i="4" s="1"/>
  <c r="H93" i="4"/>
  <c r="I93" i="4" s="1"/>
  <c r="G104" i="4"/>
  <c r="E9" i="4"/>
  <c r="F9" i="4"/>
  <c r="H9" i="4"/>
  <c r="I9" i="4" s="1"/>
  <c r="E10" i="4"/>
  <c r="F10" i="4"/>
  <c r="H10" i="4"/>
  <c r="I10" i="4" s="1"/>
  <c r="E11" i="4"/>
  <c r="F11" i="4"/>
  <c r="H11" i="4"/>
  <c r="I11" i="4" s="1"/>
  <c r="E12" i="4"/>
  <c r="F12" i="4"/>
  <c r="H12" i="4"/>
  <c r="I12" i="4" s="1"/>
  <c r="E13" i="4"/>
  <c r="F13" i="4"/>
  <c r="H13" i="4"/>
  <c r="I13" i="4" s="1"/>
  <c r="E14" i="4"/>
  <c r="F14" i="4"/>
  <c r="H14" i="4"/>
  <c r="I14" i="4" s="1"/>
  <c r="E15" i="4"/>
  <c r="F15" i="4"/>
  <c r="H15" i="4"/>
  <c r="I15" i="4" s="1"/>
  <c r="E16" i="4"/>
  <c r="F16" i="4"/>
  <c r="H16" i="4"/>
  <c r="I16" i="4" s="1"/>
  <c r="E17" i="4"/>
  <c r="F17" i="4"/>
  <c r="H17" i="4"/>
  <c r="I17" i="4" s="1"/>
  <c r="E18" i="4"/>
  <c r="F18" i="4"/>
  <c r="H18" i="4"/>
  <c r="I18" i="4" s="1"/>
  <c r="E19" i="4"/>
  <c r="F19" i="4"/>
  <c r="H19" i="4"/>
  <c r="I19" i="4" s="1"/>
  <c r="E20" i="4"/>
  <c r="F20" i="4"/>
  <c r="H20" i="4"/>
  <c r="I20" i="4" s="1"/>
  <c r="H8" i="4"/>
  <c r="I8" i="4" s="1"/>
  <c r="E8" i="4"/>
  <c r="F8" i="4"/>
  <c r="H7" i="4"/>
  <c r="I7" i="4" s="1"/>
  <c r="F7" i="4"/>
  <c r="E7" i="4"/>
  <c r="D8" i="4"/>
  <c r="D9" i="4"/>
  <c r="D10" i="4"/>
  <c r="D11" i="4"/>
  <c r="D12" i="4"/>
  <c r="D13" i="4"/>
  <c r="D14" i="4"/>
  <c r="D15" i="4"/>
  <c r="D16" i="4"/>
  <c r="D17" i="4"/>
  <c r="D18" i="4"/>
  <c r="D19" i="4"/>
  <c r="D20" i="4"/>
  <c r="D7"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43" i="4"/>
  <c r="E144" i="4"/>
  <c r="F144" i="4"/>
  <c r="E145" i="4"/>
  <c r="F145" i="4"/>
  <c r="E146" i="4"/>
  <c r="F146" i="4"/>
  <c r="E147" i="4"/>
  <c r="F147" i="4"/>
  <c r="E148" i="4"/>
  <c r="F148" i="4"/>
  <c r="E149" i="4"/>
  <c r="F149" i="4"/>
  <c r="E150" i="4"/>
  <c r="F150" i="4"/>
  <c r="E151" i="4"/>
  <c r="F151" i="4"/>
  <c r="E152" i="4"/>
  <c r="F152" i="4"/>
  <c r="E153" i="4"/>
  <c r="F153" i="4"/>
  <c r="E154" i="4"/>
  <c r="F154" i="4"/>
  <c r="E155" i="4"/>
  <c r="F155" i="4"/>
  <c r="E156" i="4"/>
  <c r="F156" i="4"/>
  <c r="E157" i="4"/>
  <c r="F157" i="4"/>
  <c r="E158" i="4"/>
  <c r="F158" i="4"/>
  <c r="E159" i="4"/>
  <c r="F159" i="4"/>
  <c r="E160" i="4"/>
  <c r="F160" i="4"/>
  <c r="E161" i="4"/>
  <c r="F161" i="4"/>
  <c r="E162" i="4"/>
  <c r="F162" i="4"/>
  <c r="E163" i="4"/>
  <c r="F163" i="4"/>
  <c r="E164" i="4"/>
  <c r="F164" i="4"/>
  <c r="E165" i="4"/>
  <c r="F165" i="4"/>
  <c r="E166" i="4"/>
  <c r="F166" i="4"/>
  <c r="E167" i="4"/>
  <c r="F167" i="4"/>
  <c r="E168" i="4"/>
  <c r="F168" i="4"/>
  <c r="E169" i="4"/>
  <c r="F169" i="4"/>
  <c r="E170" i="4"/>
  <c r="F170" i="4"/>
  <c r="F143" i="4"/>
  <c r="E143" i="4"/>
  <c r="F33" i="1"/>
  <c r="F32" i="1"/>
  <c r="E33" i="1"/>
  <c r="G33" i="1" s="1"/>
  <c r="E32" i="1"/>
  <c r="F28" i="1"/>
  <c r="F27" i="1"/>
  <c r="E28" i="1"/>
  <c r="E27" i="1"/>
  <c r="E35" i="1"/>
  <c r="F35" i="1"/>
  <c r="E36" i="1"/>
  <c r="F36" i="1"/>
  <c r="E37" i="1"/>
  <c r="F37" i="1"/>
  <c r="E38" i="1"/>
  <c r="F38" i="1"/>
  <c r="E39" i="1"/>
  <c r="F39" i="1"/>
  <c r="E40" i="1"/>
  <c r="F40" i="1"/>
  <c r="E41" i="1"/>
  <c r="F41" i="1"/>
  <c r="E42" i="1"/>
  <c r="F42" i="1"/>
  <c r="E43" i="1"/>
  <c r="F43" i="1"/>
  <c r="G43" i="1" s="1"/>
  <c r="E44" i="1"/>
  <c r="F44" i="1"/>
  <c r="E45" i="1"/>
  <c r="F45" i="1"/>
  <c r="E46" i="1"/>
  <c r="F46" i="1"/>
  <c r="E47" i="1"/>
  <c r="F47" i="1"/>
  <c r="E48" i="1"/>
  <c r="F48" i="1"/>
  <c r="E49" i="1"/>
  <c r="F49" i="1"/>
  <c r="G49" i="1" s="1"/>
  <c r="E50" i="1"/>
  <c r="F50" i="1"/>
  <c r="E51" i="1"/>
  <c r="F51" i="1"/>
  <c r="E52" i="1"/>
  <c r="F52" i="1"/>
  <c r="E53" i="1"/>
  <c r="F53" i="1"/>
  <c r="E54" i="1"/>
  <c r="F54" i="1"/>
  <c r="E55" i="1"/>
  <c r="F55" i="1"/>
  <c r="E56" i="1"/>
  <c r="F56" i="1"/>
  <c r="E57" i="1"/>
  <c r="F57" i="1"/>
  <c r="E58" i="1"/>
  <c r="F58" i="1"/>
  <c r="E59" i="1"/>
  <c r="F59" i="1"/>
  <c r="E60" i="1"/>
  <c r="F60" i="1"/>
  <c r="E61" i="1"/>
  <c r="F61" i="1"/>
  <c r="G61" i="1" s="1"/>
  <c r="E62" i="1"/>
  <c r="F62" i="1"/>
  <c r="E63" i="1"/>
  <c r="F63" i="1"/>
  <c r="E64" i="1"/>
  <c r="F64" i="1"/>
  <c r="E65" i="1"/>
  <c r="F65" i="1"/>
  <c r="E66" i="1"/>
  <c r="F66" i="1"/>
  <c r="E67" i="1"/>
  <c r="F67" i="1"/>
  <c r="E68" i="1"/>
  <c r="F68" i="1"/>
  <c r="E70" i="1"/>
  <c r="F70" i="1"/>
  <c r="E71" i="1"/>
  <c r="F71" i="1"/>
  <c r="E72" i="1"/>
  <c r="F72" i="1"/>
  <c r="E73" i="1"/>
  <c r="F73" i="1"/>
  <c r="E74" i="1"/>
  <c r="F74" i="1"/>
  <c r="E75" i="1"/>
  <c r="F75" i="1"/>
  <c r="E76" i="1"/>
  <c r="F76"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5" i="1"/>
  <c r="F95" i="1"/>
  <c r="E29" i="1"/>
  <c r="F29" i="1"/>
  <c r="E30" i="1"/>
  <c r="F30" i="1"/>
  <c r="E31" i="1"/>
  <c r="F31" i="1"/>
  <c r="E23" i="1"/>
  <c r="F23" i="1"/>
  <c r="E24" i="1"/>
  <c r="F24" i="1"/>
  <c r="E25" i="1"/>
  <c r="F25" i="1"/>
  <c r="E26" i="1"/>
  <c r="F26" i="1"/>
  <c r="E19" i="1"/>
  <c r="F19" i="1"/>
  <c r="E20" i="1"/>
  <c r="F20" i="1"/>
  <c r="E21" i="1"/>
  <c r="F21" i="1"/>
  <c r="E22" i="1"/>
  <c r="F22" i="1"/>
  <c r="E17" i="1"/>
  <c r="F17" i="1"/>
  <c r="E18" i="1"/>
  <c r="F18" i="1"/>
  <c r="E15" i="1"/>
  <c r="F15" i="1"/>
  <c r="E16" i="1"/>
  <c r="F16" i="1"/>
  <c r="E14" i="1"/>
  <c r="F14" i="1"/>
  <c r="E13" i="1"/>
  <c r="F13" i="1"/>
  <c r="E12" i="1"/>
  <c r="F12" i="1"/>
  <c r="E11" i="1"/>
  <c r="F11" i="1"/>
  <c r="E10" i="1"/>
  <c r="F10" i="1"/>
  <c r="E9" i="1"/>
  <c r="F9" i="1"/>
  <c r="E8" i="1"/>
  <c r="F8" i="1"/>
  <c r="F7" i="1"/>
  <c r="G47" i="1" l="1"/>
  <c r="G45" i="1"/>
  <c r="G74" i="4"/>
  <c r="G28" i="1"/>
  <c r="G59" i="1"/>
  <c r="G169" i="4"/>
  <c r="G161" i="4"/>
  <c r="G81" i="1"/>
  <c r="G42" i="4"/>
  <c r="G30" i="4"/>
  <c r="G29" i="4"/>
  <c r="G9" i="1"/>
  <c r="G11" i="1"/>
  <c r="G13" i="1"/>
  <c r="G16" i="1"/>
  <c r="G18" i="1"/>
  <c r="G22" i="1"/>
  <c r="G20" i="1"/>
  <c r="G26" i="1"/>
  <c r="G31" i="1"/>
  <c r="G29" i="1"/>
  <c r="G93" i="1"/>
  <c r="G91" i="1"/>
  <c r="G89" i="1"/>
  <c r="G87" i="1"/>
  <c r="G85" i="1"/>
  <c r="G83" i="1"/>
  <c r="G79" i="1"/>
  <c r="G76" i="1"/>
  <c r="G74" i="1"/>
  <c r="G72" i="1"/>
  <c r="G67" i="1"/>
  <c r="G65" i="1"/>
  <c r="G63" i="1"/>
  <c r="G57" i="1"/>
  <c r="G55" i="1"/>
  <c r="G53" i="1"/>
  <c r="G51" i="1"/>
  <c r="G41" i="1"/>
  <c r="G39" i="1"/>
  <c r="G37" i="1"/>
  <c r="G32" i="1"/>
  <c r="G27" i="1"/>
  <c r="G36" i="4"/>
  <c r="G57" i="4"/>
  <c r="G8" i="1"/>
  <c r="G10" i="1"/>
  <c r="G12" i="1"/>
  <c r="G14" i="1"/>
  <c r="G15" i="1"/>
  <c r="G17" i="1"/>
  <c r="G21" i="1"/>
  <c r="G19" i="1"/>
  <c r="G30" i="1"/>
  <c r="G92" i="1"/>
  <c r="G90" i="1"/>
  <c r="G88" i="1"/>
  <c r="G86" i="1"/>
  <c r="G84" i="1"/>
  <c r="G82" i="1"/>
  <c r="G80" i="1"/>
  <c r="G75" i="1"/>
  <c r="G73" i="1"/>
  <c r="G71" i="1"/>
  <c r="G68" i="1"/>
  <c r="G66" i="1"/>
  <c r="G64" i="1"/>
  <c r="G62" i="1"/>
  <c r="G60" i="1"/>
  <c r="G58" i="1"/>
  <c r="G56" i="1"/>
  <c r="G54" i="1"/>
  <c r="G52" i="1"/>
  <c r="G50" i="1"/>
  <c r="G48" i="1"/>
  <c r="G46" i="1"/>
  <c r="G44" i="1"/>
  <c r="G42" i="1"/>
  <c r="G40" i="1"/>
  <c r="G38" i="1"/>
  <c r="G36" i="1"/>
  <c r="G27" i="4"/>
  <c r="G159" i="4"/>
  <c r="G37" i="4"/>
  <c r="G35" i="4"/>
  <c r="G33" i="4"/>
  <c r="G43" i="4"/>
  <c r="G41" i="4"/>
  <c r="G39" i="4"/>
  <c r="G61" i="4"/>
  <c r="G160" i="4"/>
  <c r="G28" i="4"/>
  <c r="G165" i="4"/>
  <c r="G157" i="4"/>
  <c r="G16" i="4"/>
  <c r="G13" i="4"/>
  <c r="G149" i="4"/>
  <c r="G137" i="4"/>
  <c r="G164" i="4"/>
  <c r="G152" i="4"/>
  <c r="G156" i="4"/>
  <c r="G17" i="4"/>
  <c r="G11" i="4"/>
  <c r="G10" i="4"/>
  <c r="G151" i="4"/>
  <c r="G144" i="4"/>
  <c r="G155" i="4"/>
  <c r="G168" i="4"/>
  <c r="G167" i="4"/>
  <c r="G153" i="4"/>
  <c r="G148" i="4"/>
  <c r="G147" i="4"/>
  <c r="G119" i="4"/>
  <c r="G34" i="4"/>
  <c r="G163" i="4"/>
  <c r="G19" i="4"/>
  <c r="G18" i="4"/>
  <c r="G26" i="4"/>
  <c r="G139" i="4"/>
  <c r="G135" i="4"/>
  <c r="G131" i="4"/>
  <c r="G111" i="4"/>
  <c r="G123" i="4"/>
  <c r="G112" i="4"/>
  <c r="G82" i="4"/>
  <c r="G166" i="4"/>
  <c r="G158" i="4"/>
  <c r="G150" i="4"/>
  <c r="G8" i="4"/>
  <c r="G15" i="4"/>
  <c r="G14" i="4"/>
  <c r="G12" i="4"/>
  <c r="G138" i="4"/>
  <c r="G127" i="4"/>
  <c r="G120" i="4"/>
  <c r="G162" i="4"/>
  <c r="G154" i="4"/>
  <c r="G146" i="4"/>
  <c r="G145" i="4"/>
  <c r="G20" i="4"/>
  <c r="G9" i="4"/>
  <c r="G107" i="4"/>
  <c r="G98" i="4"/>
  <c r="G73" i="4"/>
  <c r="G94" i="4"/>
  <c r="G77" i="4"/>
  <c r="G66" i="4"/>
  <c r="G128" i="4"/>
  <c r="G141" i="4"/>
  <c r="G134" i="4"/>
  <c r="G126" i="4"/>
  <c r="G125" i="4"/>
  <c r="G116" i="4"/>
  <c r="G108" i="4"/>
  <c r="G106" i="4"/>
  <c r="G105" i="4"/>
  <c r="G100" i="4"/>
  <c r="G97" i="4"/>
  <c r="G96" i="4"/>
  <c r="G76" i="4"/>
  <c r="G75" i="4"/>
  <c r="G72" i="4"/>
  <c r="G71" i="4"/>
  <c r="G68" i="4"/>
  <c r="G67" i="4"/>
  <c r="G64" i="4"/>
  <c r="G60" i="4"/>
  <c r="G58" i="4"/>
  <c r="G55" i="4"/>
  <c r="G54" i="4"/>
  <c r="G136" i="4"/>
  <c r="G117" i="4"/>
  <c r="G133" i="4"/>
  <c r="G140" i="4"/>
  <c r="G132" i="4"/>
  <c r="G124" i="4"/>
  <c r="G170" i="4"/>
  <c r="D95" i="1"/>
  <c r="D33" i="1"/>
  <c r="D32" i="1"/>
  <c r="D28" i="1"/>
  <c r="D27" i="1"/>
  <c r="E7" i="1"/>
  <c r="D29" i="1"/>
  <c r="D30" i="1"/>
  <c r="D31"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70" i="1"/>
  <c r="D71" i="1"/>
  <c r="D72" i="1"/>
  <c r="D73" i="1"/>
  <c r="D74" i="1"/>
  <c r="D75" i="1"/>
  <c r="D76" i="1"/>
  <c r="D78" i="1"/>
  <c r="D79" i="1"/>
  <c r="D80" i="1"/>
  <c r="D81" i="1"/>
  <c r="D82" i="1"/>
  <c r="D83" i="1"/>
  <c r="D84" i="1"/>
  <c r="D85" i="1"/>
  <c r="D86" i="1"/>
  <c r="D87" i="1"/>
  <c r="D88" i="1"/>
  <c r="D89" i="1"/>
  <c r="D90" i="1"/>
  <c r="D91" i="1"/>
  <c r="D92" i="1"/>
  <c r="D93" i="1"/>
  <c r="D26" i="1"/>
  <c r="D8" i="1"/>
  <c r="D9" i="1"/>
  <c r="D10" i="1"/>
  <c r="D11" i="1"/>
  <c r="D12" i="1"/>
  <c r="D13" i="1"/>
  <c r="D14" i="1"/>
  <c r="D15" i="1"/>
  <c r="D16" i="1"/>
  <c r="D17" i="1"/>
  <c r="D18" i="1"/>
  <c r="D19" i="1"/>
  <c r="D20" i="1"/>
  <c r="D21" i="1"/>
  <c r="D22" i="1"/>
  <c r="D7" i="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70" i="1"/>
  <c r="I70" i="1" s="1"/>
  <c r="H71" i="1"/>
  <c r="I71" i="1" s="1"/>
  <c r="H72" i="1"/>
  <c r="I72" i="1" s="1"/>
  <c r="H73" i="1"/>
  <c r="I73" i="1" s="1"/>
  <c r="H74" i="1"/>
  <c r="I74" i="1" s="1"/>
  <c r="H75" i="1"/>
  <c r="I75" i="1" s="1"/>
  <c r="H76" i="1"/>
  <c r="I76"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5" i="1"/>
  <c r="I95" i="1" s="1"/>
  <c r="H7" i="1"/>
  <c r="I7" i="1" s="1"/>
</calcChain>
</file>

<file path=xl/sharedStrings.xml><?xml version="1.0" encoding="utf-8"?>
<sst xmlns="http://schemas.openxmlformats.org/spreadsheetml/2006/main" count="943" uniqueCount="574">
  <si>
    <t>Estimate</t>
  </si>
  <si>
    <t>Percent</t>
  </si>
  <si>
    <t>21 years and over</t>
  </si>
  <si>
    <t>62 years and over</t>
  </si>
  <si>
    <t>DP05 Demographic and Housing Estimates</t>
  </si>
  <si>
    <t>Subject</t>
  </si>
  <si>
    <t>DP02 Selected Social Characteristics</t>
  </si>
  <si>
    <t>Total Population:</t>
  </si>
  <si>
    <t>18 years and over:</t>
  </si>
  <si>
    <t>65 years and over:</t>
  </si>
  <si>
    <t>SEX AND AGE</t>
  </si>
  <si>
    <t>RACE</t>
  </si>
  <si>
    <t>RACES ALONE OR IN COMBINATION WITH ONE OR MORE OTHER RACES</t>
  </si>
  <si>
    <t>HISPANIC OR LATINO AND RACE</t>
  </si>
  <si>
    <t>HOUSING</t>
  </si>
  <si>
    <t>Median Age (years)</t>
  </si>
  <si>
    <t>X</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</si>
  <si>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</si>
  <si>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</si>
  <si>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</si>
  <si>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</si>
  <si>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</si>
  <si>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</si>
  <si>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</si>
  <si>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</si>
  <si>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</si>
  <si>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</si>
  <si>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</si>
  <si>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</si>
  <si>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</si>
  <si>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</si>
  <si>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</si>
  <si>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Male (years)</t>
  </si>
  <si>
    <t xml:space="preserve">     Female (years)</t>
  </si>
  <si>
    <t>Reliability ²</t>
  </si>
  <si>
    <t>Percent Margin of Error ¹</t>
  </si>
  <si>
    <t>Estimate Margin of Error ¹</t>
  </si>
  <si>
    <t xml:space="preserve">   One race</t>
  </si>
  <si>
    <t xml:space="preserve">   Two or More Races</t>
  </si>
  <si>
    <t xml:space="preserve">   One Race:</t>
  </si>
  <si>
    <t xml:space="preserve">      White</t>
  </si>
  <si>
    <t xml:space="preserve">      Black or African American</t>
  </si>
  <si>
    <t xml:space="preserve">      American Indian and Alaska Native:</t>
  </si>
  <si>
    <t xml:space="preserve">         Blackfeet</t>
  </si>
  <si>
    <t xml:space="preserve">         Cherokee</t>
  </si>
  <si>
    <t xml:space="preserve">         Chippewa</t>
  </si>
  <si>
    <t xml:space="preserve">         Navajo</t>
  </si>
  <si>
    <t xml:space="preserve">         Puget Sound Salish</t>
  </si>
  <si>
    <t xml:space="preserve">         Sioux</t>
  </si>
  <si>
    <t xml:space="preserve">         Tlingit-Haida</t>
  </si>
  <si>
    <t xml:space="preserve">         Yakama</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</si>
  <si>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</si>
  <si>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</si>
  <si>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</si>
  <si>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</si>
  <si>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</si>
  <si>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</si>
  <si>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</si>
  <si>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</si>
  <si>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</si>
  <si>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</si>
  <si>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</si>
  <si>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</si>
  <si>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</si>
  <si>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</si>
  <si>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Two or more races:</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</si>
  <si>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</si>
  <si>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</si>
  <si>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</si>
  <si>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</si>
  <si>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</si>
  <si>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</si>
  <si>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</si>
  <si>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</si>
  <si>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</si>
  <si>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</si>
  <si>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Total Housing Units:</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</si>
  <si>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</si>
  <si>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</si>
  <si>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</si>
  <si>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</si>
  <si>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</si>
  <si>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</si>
  <si>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</si>
  <si>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</si>
  <si>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</si>
  <si>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</si>
  <si>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</si>
  <si>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</si>
  <si>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</si>
  <si>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</si>
  <si>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</si>
  <si>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Total Households:</t>
  </si>
  <si>
    <t>Households with one or more people 65 years and over</t>
  </si>
  <si>
    <t>Households with one or more people 18 years and over</t>
  </si>
  <si>
    <t>Average Household Size:</t>
  </si>
  <si>
    <t>Average Family Size:</t>
  </si>
  <si>
    <t>RELATIONSHIP</t>
  </si>
  <si>
    <t>HOUSEHOLDS BY TYPE</t>
  </si>
  <si>
    <t>Population in Households:</t>
  </si>
  <si>
    <t>MARITAL STATUS</t>
  </si>
  <si>
    <t>FERTILITY</t>
  </si>
  <si>
    <t>GRANDPARENTS</t>
  </si>
  <si>
    <t>SCHOOL ENROLLMENT</t>
  </si>
  <si>
    <t>EDUCATIONAL ATTAINMENT</t>
  </si>
  <si>
    <t>VETERAN STATUS</t>
  </si>
  <si>
    <t>RESIDENCE 1 YEAR AGO</t>
  </si>
  <si>
    <t>PLACE OF BIRTH</t>
  </si>
  <si>
    <t>U.S. CITIZENSHIP STATUS</t>
  </si>
  <si>
    <t>YEAR OF ENTRY</t>
  </si>
  <si>
    <t>WORLD REGION OF BIRTH OF FOREIGN BORN</t>
  </si>
  <si>
    <t>LANGUAGE SPOKEN AT HOME</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</si>
  <si>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</si>
  <si>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</si>
  <si>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</si>
  <si>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</si>
  <si>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</si>
  <si>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</si>
  <si>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</si>
  <si>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</si>
  <si>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</si>
  <si>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</si>
  <si>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</si>
  <si>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</si>
  <si>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</si>
  <si>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</si>
  <si>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</si>
  <si>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</si>
  <si>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</si>
  <si>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</si>
  <si>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</si>
  <si>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 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</si>
  <si>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</si>
  <si>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</si>
  <si>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</si>
  <si>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</si>
  <si>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</si>
  <si>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</si>
  <si>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</si>
  <si>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(except Hispanic origin groups)</t>
  </si>
  <si>
    <t xml:space="preserve">   Family Households (families)</t>
  </si>
  <si>
    <t xml:space="preserve">      With Own Children under 18 years</t>
  </si>
  <si>
    <t xml:space="preserve">   Married Couple Family</t>
  </si>
  <si>
    <t xml:space="preserve">   Male householder, no wife present</t>
  </si>
  <si>
    <t xml:space="preserve">   Female householder, no husband present</t>
  </si>
  <si>
    <t xml:space="preserve">   Nonfamily Households</t>
  </si>
  <si>
    <t xml:space="preserve">      Householder Living Alone</t>
  </si>
  <si>
    <t xml:space="preserve">         65 years and over</t>
  </si>
  <si>
    <t xml:space="preserve">      Unmarried Partner</t>
  </si>
  <si>
    <t xml:space="preserve">   Householder</t>
  </si>
  <si>
    <t xml:space="preserve">   Spouse</t>
  </si>
  <si>
    <t xml:space="preserve">   Child</t>
  </si>
  <si>
    <t xml:space="preserve">   Other Relatives</t>
  </si>
  <si>
    <t xml:space="preserve">   Nonrelatives</t>
  </si>
  <si>
    <t>Males 15 and over:</t>
  </si>
  <si>
    <t>Females 15 and over:</t>
  </si>
  <si>
    <t xml:space="preserve">   Never married</t>
  </si>
  <si>
    <t xml:space="preserve">   Now married, except separated</t>
  </si>
  <si>
    <t xml:space="preserve">   Separated</t>
  </si>
  <si>
    <t xml:space="preserve">   Widowed</t>
  </si>
  <si>
    <t xml:space="preserve">   Divorced</t>
  </si>
  <si>
    <t>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</si>
  <si>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</si>
  <si>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</si>
  <si>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</si>
  <si>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</si>
  <si>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</si>
  <si>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</si>
  <si>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Number of grandparents living with own grandchildren under 18 years:</t>
  </si>
  <si>
    <t xml:space="preserve">   Responsible for grandchildren</t>
  </si>
  <si>
    <t xml:space="preserve">      Responsible less than 1 year</t>
  </si>
  <si>
    <t xml:space="preserve">      Responsible 1 to 2 years</t>
  </si>
  <si>
    <t xml:space="preserve">      Responsible 3 to 4 years</t>
  </si>
  <si>
    <t xml:space="preserve">      Responsible 5 or more years</t>
  </si>
  <si>
    <t>Number of grandparents responsible for own grandchildren under 18 years:</t>
  </si>
  <si>
    <t xml:space="preserve">   Who are female</t>
  </si>
  <si>
    <t xml:space="preserve">   Who are married</t>
  </si>
  <si>
    <t>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</si>
  <si>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</si>
  <si>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</si>
  <si>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</si>
  <si>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</si>
  <si>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</si>
  <si>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Percent high school graduate or higher:</t>
  </si>
  <si>
    <t>Population 25 years and over:</t>
  </si>
  <si>
    <t xml:space="preserve">   Less than 9th grade</t>
  </si>
  <si>
    <t xml:space="preserve">   9th to 12th grade, no diploma</t>
  </si>
  <si>
    <t xml:space="preserve">   High school graduate (includes equivalency)</t>
  </si>
  <si>
    <t xml:space="preserve">   Some collegem, no degree</t>
  </si>
  <si>
    <t xml:space="preserve">   Associate's degree</t>
  </si>
  <si>
    <t xml:space="preserve">   Bachelor's degree</t>
  </si>
  <si>
    <t xml:space="preserve">   Graduate or professional degree</t>
  </si>
  <si>
    <t>Percent bachelor's degree or higher:</t>
  </si>
  <si>
    <t>Civilian population 18 years and over:</t>
  </si>
  <si>
    <t xml:space="preserve">   Civilian veterans</t>
  </si>
  <si>
    <t>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</si>
  <si>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</si>
  <si>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</si>
  <si>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</si>
  <si>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</si>
  <si>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</si>
  <si>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</si>
  <si>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</si>
  <si>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 xml:space="preserve">   Native</t>
  </si>
  <si>
    <t xml:space="preserve">      Born in the U.S.</t>
  </si>
  <si>
    <t xml:space="preserve">   Foreign born</t>
  </si>
  <si>
    <t xml:space="preserve">   Born in Puerto Rico, U.S. Island areas, or born abroad to American parents</t>
  </si>
  <si>
    <t xml:space="preserve">         State of residence</t>
  </si>
  <si>
    <t xml:space="preserve">         Different state</t>
  </si>
  <si>
    <t>Foreign-born population:</t>
  </si>
  <si>
    <t xml:space="preserve">   Naturalized U.S. citizen</t>
  </si>
  <si>
    <t xml:space="preserve">   Not a U.S. citizen</t>
  </si>
  <si>
    <t>Population born outside the U.S.:</t>
  </si>
  <si>
    <t xml:space="preserve">   Native:</t>
  </si>
  <si>
    <t xml:space="preserve">      Entered before 2000</t>
  </si>
  <si>
    <t xml:space="preserve">   Foreign born population:</t>
  </si>
  <si>
    <t>Foreign-born, excluding born at sea:</t>
  </si>
  <si>
    <t xml:space="preserve">   Europe</t>
  </si>
  <si>
    <t xml:space="preserve">   Asia</t>
  </si>
  <si>
    <t xml:space="preserve">   Africa</t>
  </si>
  <si>
    <t xml:space="preserve">   Oceania</t>
  </si>
  <si>
    <t xml:space="preserve">   Latin America</t>
  </si>
  <si>
    <t xml:space="preserve">   Northern America</t>
  </si>
  <si>
    <t>Population 5 years and over:</t>
  </si>
  <si>
    <t xml:space="preserve">   English only</t>
  </si>
  <si>
    <t xml:space="preserve">   Language other than English</t>
  </si>
  <si>
    <t xml:space="preserve">      Speak English less than "very well"</t>
  </si>
  <si>
    <t xml:space="preserve">   Spanish</t>
  </si>
  <si>
    <t xml:space="preserve">   Other Indo-European lanugages</t>
  </si>
  <si>
    <t xml:space="preserve">   Asian and Pacific Islander languages</t>
  </si>
  <si>
    <t xml:space="preserve">   Other languages</t>
  </si>
  <si>
    <t>DP03 Selected Economic Characteristics</t>
  </si>
  <si>
    <t>EMPLOYMENT STATUS</t>
  </si>
  <si>
    <t>Population 16 years and over:</t>
  </si>
  <si>
    <t xml:space="preserve">Median household income </t>
  </si>
  <si>
    <t>All people</t>
  </si>
  <si>
    <t>Under 18 years</t>
  </si>
  <si>
    <t>18 to 64 years</t>
  </si>
  <si>
    <t>Civilian labor force</t>
  </si>
  <si>
    <t>Females 16 years and over:</t>
  </si>
  <si>
    <t>Workers 16 years and over:</t>
  </si>
  <si>
    <t>Mean travel time to work (minutes)</t>
  </si>
  <si>
    <t>Civilian employed population 16 years and over:</t>
  </si>
  <si>
    <t>Mean household income (dollars)</t>
  </si>
  <si>
    <t>Total families:</t>
  </si>
  <si>
    <t>Median family income (dollars)</t>
  </si>
  <si>
    <t>Mean family income (dollars)</t>
  </si>
  <si>
    <t>Per capita income (dollars)</t>
  </si>
  <si>
    <t>Nonfamily households:</t>
  </si>
  <si>
    <t>Median nonfamily income (dollars)</t>
  </si>
  <si>
    <t>Mean nonfamily income (dollars)</t>
  </si>
  <si>
    <t>Median earnings for workers (dollars)</t>
  </si>
  <si>
    <t>Median earnings for male full-time, year-round workers (dollars)</t>
  </si>
  <si>
    <t>Median earnings for female full-time, year-round workers (dollars)</t>
  </si>
  <si>
    <t>All families:</t>
  </si>
  <si>
    <t>With related children under 18 years</t>
  </si>
  <si>
    <t>With related children under 5 years only</t>
  </si>
  <si>
    <t>Married couple families</t>
  </si>
  <si>
    <t>Families with female householder, no husband present</t>
  </si>
  <si>
    <t>Related children under 18 years</t>
  </si>
  <si>
    <t>Related children under 5 years</t>
  </si>
  <si>
    <t>Related children 5 to 17 years</t>
  </si>
  <si>
    <t>18 years and over</t>
  </si>
  <si>
    <t>65 years and over</t>
  </si>
  <si>
    <t>People in families</t>
  </si>
  <si>
    <t>Unrelated individuals 15 years and over</t>
  </si>
  <si>
    <t>Total population for whom poverty status is determined:</t>
  </si>
  <si>
    <t>COMMUTING TO WORK</t>
  </si>
  <si>
    <t>OCCUPATION</t>
  </si>
  <si>
    <t>INDUSTRY</t>
  </si>
  <si>
    <t>CLASS OF WORKER</t>
  </si>
  <si>
    <t>PERCENTAGE OF FAMILIES AND PEOPLE WHOSE INCOME IN THE PAST 12 MONTHS IS BELOW POVERTY</t>
  </si>
  <si>
    <t>RATIO OF INCOME TO POVERTY</t>
  </si>
  <si>
    <t xml:space="preserve">   In labor force</t>
  </si>
  <si>
    <t xml:space="preserve">      Civilian labor </t>
  </si>
  <si>
    <t xml:space="preserve">         Employed</t>
  </si>
  <si>
    <t xml:space="preserve">         Unemployed</t>
  </si>
  <si>
    <t xml:space="preserve">      Armed Forces</t>
  </si>
  <si>
    <t xml:space="preserve">   Not in labor force</t>
  </si>
  <si>
    <t xml:space="preserve">   Percent Unemployed</t>
  </si>
  <si>
    <t xml:space="preserve">      Civilian labor force</t>
  </si>
  <si>
    <t xml:space="preserve">   All parents in family in labor force</t>
  </si>
  <si>
    <t>Own children 6 to 17 years:</t>
  </si>
  <si>
    <t>Own children under 6 years:</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</si>
  <si>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</si>
  <si>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</si>
  <si>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</si>
  <si>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</si>
  <si>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</si>
  <si>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</si>
  <si>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Management, business, science, and arts</t>
  </si>
  <si>
    <t xml:space="preserve">   Service</t>
  </si>
  <si>
    <t xml:space="preserve">   Natural resources, construction, and maintenance</t>
  </si>
  <si>
    <t xml:space="preserve">   Sales and office</t>
  </si>
  <si>
    <t xml:space="preserve">   Production, transportation, and material moving</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</si>
  <si>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</si>
  <si>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</si>
  <si>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</si>
  <si>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</si>
  <si>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</si>
  <si>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</si>
  <si>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</si>
  <si>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</si>
  <si>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</si>
  <si>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</si>
  <si>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</si>
  <si>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</si>
  <si>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</si>
  <si>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 xml:space="preserve">   Private wage and salary workers</t>
  </si>
  <si>
    <t xml:space="preserve">   Government workers</t>
  </si>
  <si>
    <t xml:space="preserve">   Self employed in own not incorporated business workers</t>
  </si>
  <si>
    <t xml:space="preserve">   Unpaid family workers</t>
  </si>
  <si>
    <t xml:space="preserve">  Under .50</t>
  </si>
  <si>
    <t xml:space="preserve">  .50 to .99</t>
  </si>
  <si>
    <t xml:space="preserve">  1.00 to 1.24</t>
  </si>
  <si>
    <t xml:space="preserve">  1.25 to 1.49</t>
  </si>
  <si>
    <t xml:space="preserve">  1.50 to 1.84</t>
  </si>
  <si>
    <t xml:space="preserve">  1.85 to 1.99</t>
  </si>
  <si>
    <t xml:space="preserve">  2.00 and over</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</si>
  <si>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</si>
  <si>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</si>
  <si>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</si>
  <si>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</si>
  <si>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</si>
  <si>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</si>
  <si>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</si>
  <si>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</si>
  <si>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</si>
  <si>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</si>
  <si>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</si>
  <si>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</si>
  <si>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</si>
  <si>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</si>
  <si>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</si>
  <si>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</si>
  <si>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</si>
  <si>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</si>
  <si>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assitance income</t>
  </si>
  <si>
    <t xml:space="preserve">      Mean cash public assitance income (dollars)</t>
  </si>
  <si>
    <t xml:space="preserve">   With Food Stamps/SNAP benefits in the past 12 months</t>
  </si>
  <si>
    <t>DP04 Selected Housing Characteristics</t>
  </si>
  <si>
    <t>Total housing units:</t>
  </si>
  <si>
    <t>Homeowner vacancy rate</t>
  </si>
  <si>
    <t>Rental vacancy rate</t>
  </si>
  <si>
    <t>Median  rooms</t>
  </si>
  <si>
    <t>Occupied housing units:</t>
  </si>
  <si>
    <t>Average household size of owner-occupied unit</t>
  </si>
  <si>
    <t>Average household size of renter-occupied unit</t>
  </si>
  <si>
    <t>Owner-occupied units:</t>
  </si>
  <si>
    <t>Median value (dollars)</t>
  </si>
  <si>
    <t>Housing units with a mortgage:</t>
  </si>
  <si>
    <t>Median (dollars)</t>
  </si>
  <si>
    <t>Housing unit without a mortgage:</t>
  </si>
  <si>
    <t>Housing units with a mortgage (excluding units where SMOCAPI cannot be computed):</t>
  </si>
  <si>
    <t>Not computed</t>
  </si>
  <si>
    <t>Housing units without a mortgage (excluding units where SMOCAPI cannot be computed):</t>
  </si>
  <si>
    <t>Occupied units paying rent:</t>
  </si>
  <si>
    <t>Median gross rent (dollars)</t>
  </si>
  <si>
    <t>No cash rent paid:</t>
  </si>
  <si>
    <t>Occupied units paying rent (excluding units where GRAPI cannot be computed):</t>
  </si>
  <si>
    <t xml:space="preserve">   Occupied housing units</t>
  </si>
  <si>
    <t xml:space="preserve">   Vacant housing units</t>
  </si>
  <si>
    <t xml:space="preserve">   1-unit, detached</t>
  </si>
  <si>
    <t xml:space="preserve">   1-unit, attached</t>
  </si>
  <si>
    <t xml:space="preserve">   2 units</t>
  </si>
  <si>
    <t xml:space="preserve">   3 or 4 units</t>
  </si>
  <si>
    <t xml:space="preserve">   5 to 9 units</t>
  </si>
  <si>
    <t xml:space="preserve">   10 to 19 units</t>
  </si>
  <si>
    <t xml:space="preserve">   20 to 49 units</t>
  </si>
  <si>
    <t xml:space="preserve">   50 or more units</t>
  </si>
  <si>
    <t xml:space="preserve">   Mobile home</t>
  </si>
  <si>
    <t xml:space="preserve">   Boat, RV, van, etc.</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</si>
  <si>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</si>
  <si>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</si>
  <si>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</si>
  <si>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</si>
  <si>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</si>
  <si>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</si>
  <si>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</si>
  <si>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</si>
  <si>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</si>
  <si>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</si>
  <si>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</si>
  <si>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</si>
  <si>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</si>
  <si>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</si>
  <si>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</si>
  <si>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or more rooms</t>
  </si>
  <si>
    <t xml:space="preserve">   No bedroom</t>
  </si>
  <si>
    <t xml:space="preserve">   1 bedrooms</t>
  </si>
  <si>
    <t xml:space="preserve">   3 bedrooms</t>
  </si>
  <si>
    <t xml:space="preserve">   2 bedrooms</t>
  </si>
  <si>
    <t xml:space="preserve">   4 bedrooms</t>
  </si>
  <si>
    <t xml:space="preserve">   5 or more bedrooms</t>
  </si>
  <si>
    <t xml:space="preserve">   Owner-occupied</t>
  </si>
  <si>
    <t xml:space="preserve">   Renter-occupied</t>
  </si>
  <si>
    <t xml:space="preserve">   Moved in 1990 to 1999</t>
  </si>
  <si>
    <t xml:space="preserve">   Moved in 1980 to 1989</t>
  </si>
  <si>
    <t xml:space="preserve">   Moved in 1970 to 1979</t>
  </si>
  <si>
    <t xml:space="preserve">   Moved in 1969 or earlier</t>
  </si>
  <si>
    <t xml:space="preserve">   No vehicles available</t>
  </si>
  <si>
    <t xml:space="preserve">   1 vehicle available</t>
  </si>
  <si>
    <t xml:space="preserve">   2 vehicle available</t>
  </si>
  <si>
    <t xml:space="preserve">   3 or more vehicle available</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</si>
  <si>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</si>
  <si>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</si>
  <si>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</si>
  <si>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</si>
  <si>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</si>
  <si>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</si>
  <si>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</si>
  <si>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No fuel used</t>
  </si>
  <si>
    <t xml:space="preserve">   Other fuel</t>
  </si>
  <si>
    <t xml:space="preserve">   Lacking complete plumbing facilities</t>
  </si>
  <si>
    <t xml:space="preserve">   Lacking complete kitchen facilities</t>
  </si>
  <si>
    <t xml:space="preserve">   No telephone service </t>
  </si>
  <si>
    <t xml:space="preserve">   1.00 or less</t>
  </si>
  <si>
    <t xml:space="preserve">   1.51 or more</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</si>
  <si>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</si>
  <si>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</si>
  <si>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</si>
  <si>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</si>
  <si>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</si>
  <si>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</si>
  <si>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Housing units with a mortgage</t>
  </si>
  <si>
    <t xml:space="preserve">   Housing unit without a mortgage</t>
  </si>
  <si>
    <t xml:space="preserve">   Less than $300</t>
  </si>
  <si>
    <t xml:space="preserve">   $300 to $499</t>
  </si>
  <si>
    <t xml:space="preserve">   $500 to $699</t>
  </si>
  <si>
    <t xml:space="preserve">   $700 to $999</t>
  </si>
  <si>
    <t xml:space="preserve">   $1,000 to $1,499</t>
  </si>
  <si>
    <t xml:space="preserve">   $1,500 to $1,999</t>
  </si>
  <si>
    <t xml:space="preserve">   $2,000 or more</t>
  </si>
  <si>
    <t xml:space="preserve">   Less than $100</t>
  </si>
  <si>
    <t xml:space="preserve">   $100 to $199</t>
  </si>
  <si>
    <t xml:space="preserve">   $200 to $299</t>
  </si>
  <si>
    <t xml:space="preserve">   $300 to $399</t>
  </si>
  <si>
    <t xml:space="preserve">   $400 or more</t>
  </si>
  <si>
    <t xml:space="preserve">   Less than 20.0 percent</t>
  </si>
  <si>
    <t xml:space="preserve">   20.0 to 24.9 percent</t>
  </si>
  <si>
    <t xml:space="preserve">   25.0 to 29.9 percent</t>
  </si>
  <si>
    <t xml:space="preserve">   30.0 to 34.9 percent</t>
  </si>
  <si>
    <t xml:space="preserve">   35.0 percent or more</t>
  </si>
  <si>
    <t xml:space="preserve">   Less than 10.0 percent</t>
  </si>
  <si>
    <t xml:space="preserve">   10.0 to 14.9 percent</t>
  </si>
  <si>
    <t xml:space="preserve">   15.0 to 19.9 percent</t>
  </si>
  <si>
    <t xml:space="preserve">   Less than $200</t>
  </si>
  <si>
    <t xml:space="preserve">   $500 to $749</t>
  </si>
  <si>
    <t xml:space="preserve">   $750 to $999</t>
  </si>
  <si>
    <t xml:space="preserve">   $1,500 or more</t>
  </si>
  <si>
    <t xml:space="preserve">   Less than 15.0 percent</t>
  </si>
  <si>
    <t>HOUSING OCCUPANCY</t>
  </si>
  <si>
    <t>UNITS IN STRUCTURE</t>
  </si>
  <si>
    <t>YEAR STRUCTURE BUILT</t>
  </si>
  <si>
    <t>ROOMS</t>
  </si>
  <si>
    <t>BEDROOMS</t>
  </si>
  <si>
    <t>HOUSING TENURE</t>
  </si>
  <si>
    <t>YEAR HOUSEHOLDER MOVED INTO UNIT</t>
  </si>
  <si>
    <t>VEHICLES AVAILABLE</t>
  </si>
  <si>
    <t>HOUSE HEATING FUEL</t>
  </si>
  <si>
    <t>SELECTED CHARACTERISTICS</t>
  </si>
  <si>
    <t>OCCUPANTS PER ROOM</t>
  </si>
  <si>
    <t>VALUE</t>
  </si>
  <si>
    <t>MORTGAGE STATUS</t>
  </si>
  <si>
    <t>SELECTED MONTHLY OWNER COSTS (SMOC)</t>
  </si>
  <si>
    <t>SELECTED MONTHLYS OWNER COSTS AS A PERCENTAGE OF HOUSEHOLD INCOME (SMOCAPI)</t>
  </si>
  <si>
    <t>GROSS RENT</t>
  </si>
  <si>
    <t>GROSS RENT AS A PERCENTAGE OF HOUSEHOLD INCOME (GRAPI)</t>
  </si>
  <si>
    <t>Notes:</t>
  </si>
  <si>
    <t>DP02 Selected Social Characteristics; DP03 Selected Economic Characteristics; DP04 Selected Housing Characteristics; DP05 Demographic and Housing Estimates.</t>
  </si>
  <si>
    <t xml:space="preserve">DPD has adapted these DP tables for reporting ACS estimates for locally-defined geographies.  The locally defined areas covered in these reports are made up of </t>
  </si>
  <si>
    <t xml:space="preserve">multiple census tracts (except for a few Community Reporting Areas that are made up of only one Census Tract each), therefore estimates shown for these </t>
  </si>
  <si>
    <t>geographies are based on aggregating estimates for multiple census tracts.  For ease of calculation, medians are the average of the medians.</t>
  </si>
  <si>
    <t>¹The ACS is a sample survey and as such, estimates carry sampling error.  Margins of error (MOEs) provide a measure of sampling error</t>
  </si>
  <si>
    <t xml:space="preserve">The MOEs displayed for the aggregated estimates in these reports could only be approximated using the formulas provided by the Census Bureau. These formulas do </t>
  </si>
  <si>
    <t xml:space="preserve">not account for “covariance” (or inter-relationship) between the aggregated estimates, and can understate or—more commonly—overstate the margins of error.  In some </t>
  </si>
  <si>
    <t>cases, actual MOEs may be much different than approximated.</t>
  </si>
  <si>
    <t xml:space="preserve"> </t>
  </si>
  <si>
    <t>MOEs of +/- 0.1 and below are displayed as +/- 0.1 based on Census Bureau convention.</t>
  </si>
  <si>
    <t>² The reliability indicator of High, Moderate, or Low is meant to provide a general sense of an estimate's reliability. Data users will need to use discretion in identifying the</t>
  </si>
  <si>
    <t xml:space="preserve"> level of reliability appropriate for their purposes. </t>
  </si>
  <si>
    <t>“High” reliability: MOE is less than or equal to 20% of the estimate.  Indicates that sampling error is small relative to the size of the estimate. Flagged green.</t>
  </si>
  <si>
    <t>"Moderate” reliability: MOE is between 20% and 66.7% of the estimate.  Flagged yellow to indicate that the estimate should be used with caution.</t>
  </si>
  <si>
    <t>"Low” reliability: MOE is over 66.7% of the estimate. Flagged red to warn that sampling error is large relative to the estimate and that the estimate is very unreliable.</t>
  </si>
  <si>
    <t>"NC": Estimate is 0.  Reliability cannot be calculated.</t>
  </si>
  <si>
    <t xml:space="preserve">Percent Margin of Error "W" value indicates the standard formula for estimating the percent MOE could not be applied (due to negative value under square root).  </t>
  </si>
  <si>
    <t>For more about MOEs, see Census Bureau notes below.  For formulas, see “American Community Survey Multiyear Accuracy of the Data (3-year 2008-2010 and 5-year</t>
  </si>
  <si>
    <t xml:space="preserve">2006-2010),” http://www.census.gov/acs/www/Downloads/data_documentation/Accuracy/MultiyearACSAccuracyofData2010.pdf.) </t>
  </si>
  <si>
    <t>Census Bureau notes:</t>
  </si>
  <si>
    <t xml:space="preserve">Supporting documentation on code lists, subject definitions, data accuracy, and statistical testing can be found on the American Community Survey website in the Data </t>
  </si>
  <si>
    <t>and Documentation section.</t>
  </si>
  <si>
    <t xml:space="preserve">Sample size and data quality measures (including coverage rates, allocation rates, and response rates) can be found on the American Community Survey website in the </t>
  </si>
  <si>
    <t>Methodology section.</t>
  </si>
  <si>
    <t xml:space="preserve">Data are based on a sample and are subject to sampling variability. The degree of uncertainty for an estimate arising from sampling variability is represented through </t>
  </si>
  <si>
    <t xml:space="preserve">the use of a margin of error. The value shown here is the 90 percent margin of error. The margin of error can be interpreted roughly as providing a 90 percent probability </t>
  </si>
  <si>
    <t xml:space="preserve">that the interval defined by the estimate minus the margin of error and the estimate plus the margin of error (the lower and upper confidence bounds) contains the true </t>
  </si>
  <si>
    <t xml:space="preserve">value. In addition to sampling variability, the ACS estimates are subject to nonsampling error (for a discussion of nonsampling variability, see Accuracy of the Data). </t>
  </si>
  <si>
    <t>The effect of nonsampling error is not represented in these tables.</t>
  </si>
  <si>
    <t>Explanation of Symbols:</t>
  </si>
  <si>
    <t>1. An '**' entry in the margin of error column indicates that either no sample observations or too few sample observations were available to compute a standard error and</t>
  </si>
  <si>
    <t xml:space="preserve"> thus the margin of error. A statistical test is not appropriate.</t>
  </si>
  <si>
    <t xml:space="preserve">2. An '-' entry in the estimate column indicates that either no sample observations or too few sample observations were available to compute an estimate, or a ratio of </t>
  </si>
  <si>
    <t>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</si>
  <si>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</si>
  <si>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</si>
  <si>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 xml:space="preserve">5. An '***' entry in the margin of error column indicates that the median falls in the lowest interval or upper interval of an open-ended distribution. A statistical test is not </t>
  </si>
  <si>
    <t>appropriate.</t>
  </si>
  <si>
    <t>6. An '*****' entry in the margin of error column indicates that the estimate is controlled. A statistical test for sampling variability is not appropriate.</t>
  </si>
  <si>
    <t xml:space="preserve">7. An 'N' entry in the estimate and margin of error columns indicates that data for this geographic area cannot be displayed because the number of sample cases is too </t>
  </si>
  <si>
    <t>small.</t>
  </si>
  <si>
    <t>8. An '(X)' means that the estimate is not applicable or not available."</t>
  </si>
  <si>
    <t>Workers include members of the Armed Forces and civilians who were at work last week.</t>
  </si>
  <si>
    <t>Census Bureau notes for DP03:</t>
  </si>
  <si>
    <t>Census Bureau notes for DP04:</t>
  </si>
  <si>
    <t>Census Bureau notes for DP05:</t>
  </si>
  <si>
    <t/>
  </si>
  <si>
    <t xml:space="preserve">      Entered 2010 or later</t>
  </si>
  <si>
    <t xml:space="preserve">      Entered 2010 or ater</t>
  </si>
  <si>
    <t>DISABILITY STATUS OF THE CIVILIAN NONINSTITUTIONALIZED POPULATION</t>
  </si>
  <si>
    <t>Total Civilian Noninstitutionalized Population:</t>
  </si>
  <si>
    <t xml:space="preserve">   With a disability</t>
  </si>
  <si>
    <t xml:space="preserve">   Built 2010 or later</t>
  </si>
  <si>
    <t xml:space="preserve">   Built 2000 to 2009</t>
  </si>
  <si>
    <t xml:space="preserve">   Moved in 2010 or later</t>
  </si>
  <si>
    <t xml:space="preserve">   Moved in 2000 to 2009</t>
  </si>
  <si>
    <t xml:space="preserve">   1.01 to 1.50</t>
  </si>
  <si>
    <t>2009-2013 American Community Survey 5-Year Estimates</t>
  </si>
  <si>
    <t>HEALTH INSURANCE COVERAGE</t>
  </si>
  <si>
    <t>Civilian noninstitutionalized population:</t>
  </si>
  <si>
    <t>Civilian noninstitutionalized population under 18 years</t>
  </si>
  <si>
    <t>Civilian noninstitutionalized population 18 to 64 years</t>
  </si>
  <si>
    <t>INCOME AND BENEFITS (IN 2013 INFLATION-ADJUSTED DOLLARS</t>
  </si>
  <si>
    <t xml:space="preserve">  With health insurance coverage</t>
  </si>
  <si>
    <t xml:space="preserve">    With private health insurance</t>
  </si>
  <si>
    <t xml:space="preserve">    With public coverage</t>
  </si>
  <si>
    <t xml:space="preserve">  No health insurance coverage</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</si>
  <si>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</si>
  <si>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</si>
  <si>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</si>
  <si>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</si>
  <si>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</si>
  <si>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</si>
  <si>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</si>
  <si>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</si>
  <si>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</si>
  <si>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No health insurance coverage</t>
  </si>
  <si>
    <t xml:space="preserve">      With private health insurance</t>
  </si>
  <si>
    <t xml:space="preserve">      With public coverage</t>
  </si>
  <si>
    <t>On the Web at: http:///www.seattle.gov/dpd/cityplanning/populationdemographics/</t>
  </si>
  <si>
    <t xml:space="preserve">These are four reports that have been adapted from the ACS "Data Profile" (DP) Series.  The four DP tables published by the Census Bureau are: </t>
  </si>
  <si>
    <t>Although the American Community Survey (ACS) produces population, demographic and housing unit estimates, it is the Census Bureau's Population</t>
  </si>
  <si>
    <t>Estimates Program that produces and disseminates the official estimates of the population for the nation, states, counties, cities and towns and</t>
  </si>
  <si>
    <t>estimates of housing units for states and counties.</t>
  </si>
  <si>
    <t>While the 2009-2013 American Community Survey (ACS) data generally reflect the December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</si>
  <si>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Estimates of urban and rural population, housing units, and characteristics reflect boundaries of urban areas defined based on Census 2010 data.  Boundaries for urban areas have not been updated since Census 2000. As a result, data for urban and rural areas from the ACS do not necessarily reflect the results of ongoing urbanization</t>
  </si>
  <si>
    <t>Fertility data are not available for certain geographic areas due to problems with data collection. See Errata Note #92 for details.</t>
  </si>
  <si>
    <t>Methodological changes to data collection in 2013 may have affected language data for 2013. Users should be aware of these changes when using multi-year data containing data from 2013.</t>
  </si>
  <si>
    <t>The Census Bureau introduced a new set of disability questions in the 2008 ACS questionnaire. Accordingly, comparisons of disability data from 2008</t>
  </si>
  <si>
    <t>or later with data from prior years are not recommended. For more information on these questions and their evaluation in the 2006 ACS Content Test,</t>
  </si>
  <si>
    <t>see the Evaluation Report Covering Disability.</t>
  </si>
  <si>
    <t>Census Bureau notes for DP02:</t>
  </si>
  <si>
    <t>There were changes in the edit between 2009 and 2010 regarding Supplemental Security Income (SSI) and Social Security. The changes in the edit loosened restrictions on disability requirements for receipt of SSI resulting in an increase in the total number of SSI recipients in the American Community Survey. The changes also loosened restrictions on possible reported monthly amounts in Social Security income resulting in higher Social Security aggregate amounts. These results more closely match administrative counts compiled by the Social Security Administration.</t>
  </si>
  <si>
    <t>Census occupation codes are 4-digit codes and are based on the Standard Occupational Classification (SOC). The Census occupation codes for 2010 and later years are based on the 2010 revision of the SOC. To allow for the creation of 2009-2013 tables, occupation data in the multiyear files (2009-2013) were recoded to 2013 Census occupation codes. We recommend using caution when comparing data coded using 2013 Census occupation codes with data coded using Census occupation codes prior to 2010. For more information on the Census occupation code changes, please visit our website at http://www.census.gov/people/io/methodology/.</t>
  </si>
  <si>
    <t>Industry codes are 4-digit codes and are based on the North American Industry Classification System (NAICS). The Census industry codes for 2013 and later years are based on the 2012 revision of the NAICS. To allow for the creation of 2009-2013 and 2011-2013 tables, industry data in the multiyear files (2009-2013 and 2011-2013) were recoded to 2013 Census industry codes. We recommend using caution when comparing data coded using 2013 Census industry codes with data coded using Census industry codes prior to 2013. For more information on the Census industry code changes, please visit our website at http://www.census.gov/people/io/methodology/.</t>
  </si>
  <si>
    <t>The median gross rent excludes no cash renters.</t>
  </si>
  <si>
    <t>In prior years, the universe included all owner-occupied units with/without a mortgage. It is now restricted to include only those units where SMOCAPI is computed, that is, SMOC and household income are valid values.</t>
  </si>
  <si>
    <t>In prior years, the universe included all renter-occupied units. It is now restricted to include only those units where GRAPI is computed, that is, gross rent and household Income are valid values.</t>
  </si>
  <si>
    <t>Median calculations for base table sourcing VAL, MHC, SMOC, and TAX should exclude zero values.</t>
  </si>
  <si>
    <t>Telephone service data are not available for certain geographic areas due to problems with data collection. See Errata Note #93 for details.</t>
  </si>
  <si>
    <t>For more information on understanding race and Hispanic origin data, please see the Census 2010 Brief entitled, Overview of Race and Hispanic Origin: 2010, issued March 2011. (pdf format)</t>
  </si>
  <si>
    <t>The ACS questions on Hispanic origin and race were revised in 2008 to make them consistent with the Census 2010 question wording. Any changes in estimates for 2008 and beyond may be due to demographic changes, as well as factors including questionnaire changes, differences in ACS population controls, and methodological differences in the population estimates, and therefore should be used with caution. For a summary of questionnaire changes see http://www.census.gov/acs/www/methodology/questionnaire_changes/. For more information about changes in the estimates see http://www.census.gov/population/www/socdemo/hispanic/reports.html.</t>
  </si>
  <si>
    <r>
      <t>Source:</t>
    </r>
    <r>
      <rPr>
        <sz val="8"/>
        <color rgb="FF000000"/>
        <rFont val="Arial"/>
        <family val="2"/>
      </rPr>
      <t xml:space="preserve">  U.S. Census Bureau, 2009-2013 5-Year American Community Survey</t>
    </r>
  </si>
  <si>
    <r>
      <t xml:space="preserve">Produced by:  </t>
    </r>
    <r>
      <rPr>
        <sz val="8"/>
        <color rgb="FF000000"/>
        <rFont val="Arial"/>
        <family val="2"/>
      </rPr>
      <t>City of Seattle, Department of Planning and Development (DPD)</t>
    </r>
  </si>
  <si>
    <t>Council District #2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</si>
</sst>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
    <numFmt numFmtId="167" formatCode="0.0"/>
    <numFmt numFmtId="168" formatCode="\±\ #,##0"/>
    <numFmt numFmtId="169" formatCode="\±\ 0.00"/>
    <numFmt numFmtId="170" formatCode="\±\ 0.0"/>
    <numFmt numFmtId="171" formatCode="\±\ #,##0.0"/>
  </numFmts>
  <fonts count="18" x14ac:knownFonts="1">
    <font>
      <sz val="10"/>
      <name val="MS Sans Serif"/>
    </font>
    <font>
      <sz val="9"/>
      <name val="Arial"/>
      <family val="2"/>
    </font>
    <font>
      <b/>
      <sz val="9"/>
      <name val="Arial"/>
      <family val="2"/>
    </font>
    <font>
      <b/>
      <sz val="16"/>
      <color theme="0"/>
      <name val="Arial"/>
      <family val="2"/>
    </font>
    <font>
      <sz val="16"/>
      <color theme="0"/>
      <name val="Arial"/>
      <family val="2"/>
    </font>
    <font>
      <b/>
      <sz val="10"/>
      <name val="Arial"/>
      <family val="2"/>
    </font>
    <font>
      <b/>
      <sz val="12"/>
      <name val="Arial"/>
      <family val="2"/>
    </font>
    <font>
      <sz val="10"/>
      <color indexed="8"/>
      <name val="Arial"/>
      <family val="2"/>
    </font>
    <font>
      <sz val="9"/>
      <color indexed="8"/>
      <name val="Arial"/>
      <family val="2"/>
    </font>
    <font>
      <sz val="9"/>
      <color rgb="FF000000"/>
      <name val="Calibri"/>
      <family val="2"/>
    </font>
    <font>
      <sz val="9"/>
      <color rgb="FF000000"/>
      <name val="Arial"/>
      <family val="2"/>
    </font>
    <font>
      <sz val="10"/>
      <color indexed="8"/>
      <name val="Arial"/>
      <family val="2"/>
    </font>
    <font>
      <sz val="11"/>
      <color indexed="8"/>
      <name val="Calibri"/>
      <family val="2"/>
    </font>
    <font>
      <b/>
      <sz val="8"/>
      <color rgb="FF000000"/>
      <name val="Arial"/>
      <family val="2"/>
    </font>
    <font>
      <sz val="8"/>
      <color rgb="FF000000"/>
      <name val="Arial"/>
      <family val="2"/>
    </font>
    <font>
      <b/>
      <sz val="8"/>
      <name val="Arial"/>
      <family val="2"/>
    </font>
    <font>
      <sz val="8"/>
      <name val="Arial"/>
      <family val="2"/>
    </font>
    <font>
      <sz val="8"/>
      <name val="MS Sans Serif"/>
      <family val="2"/>
    </font>
  </fonts>
  <fills count="5">
    <fill>
      <patternFill patternType="none"/>
    </fill>
    <fill>
      <patternFill patternType="gray125"/>
    </fill>
    <fill>
      <patternFill patternType="solid">
        <fgColor theme="4" tint="-0.24994659260841701"/>
        <bgColor indexed="64"/>
      </patternFill>
    </fill>
    <fill>
      <patternFill patternType="solid">
        <fgColor theme="0" tint="-0.14999847407452621"/>
        <bgColor indexed="64"/>
      </patternFill>
    </fill>
    <fill>
      <patternFill patternType="solid">
        <fgColor theme="9" tint="0.5999938962981048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7" fillId="0" borderId="0"/>
    <xf numFmtId="0" fontId="11" fillId="0" borderId="0"/>
  </cellStyleXfs>
  <cellXfs count="104">
    <xf numFmtId="0" fontId="0" fillId="0" borderId="0" xfId="0"/>
    <xf numFmtId="0" fontId="1" fillId="0" borderId="0" xfId="0" applyFont="1"/>
    <xf numFmtId="164" fontId="1" fillId="0" borderId="0" xfId="0" applyNumberFormat="1" applyFont="1"/>
    <xf numFmtId="2" fontId="1" fillId="0" borderId="0" xfId="0" applyNumberFormat="1" applyFont="1"/>
    <xf numFmtId="165" fontId="1" fillId="0" borderId="0" xfId="0" applyNumberFormat="1" applyFont="1"/>
    <xf numFmtId="0" fontId="2" fillId="0" borderId="0" xfId="0" applyFont="1"/>
    <xf numFmtId="164" fontId="2" fillId="0" borderId="0" xfId="0" applyNumberFormat="1" applyFont="1" applyAlignment="1">
      <alignment horizontal="center" wrapText="1"/>
    </xf>
    <xf numFmtId="165" fontId="2" fillId="0" borderId="0" xfId="0" applyNumberFormat="1" applyFont="1" applyAlignment="1">
      <alignment horizontal="center" wrapText="1"/>
    </xf>
    <xf numFmtId="3" fontId="1" fillId="0" borderId="0" xfId="0" applyNumberFormat="1" applyFont="1"/>
    <xf numFmtId="3" fontId="2" fillId="0" borderId="0" xfId="0" applyNumberFormat="1" applyFont="1" applyAlignment="1">
      <alignment horizontal="center" wrapText="1"/>
    </xf>
    <xf numFmtId="0" fontId="1" fillId="0" borderId="0" xfId="0" applyFont="1" applyAlignment="1">
      <alignment horizontal="center"/>
    </xf>
    <xf numFmtId="0" fontId="5" fillId="0" borderId="0" xfId="0" applyFont="1"/>
    <xf numFmtId="166" fontId="1" fillId="0" borderId="0" xfId="0" applyNumberFormat="1" applyFont="1"/>
    <xf numFmtId="0" fontId="6" fillId="0" borderId="0" xfId="0" applyFont="1"/>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0" fontId="1" fillId="3" borderId="0" xfId="0" applyFont="1" applyFill="1"/>
    <xf numFmtId="3" fontId="1" fillId="3" borderId="0" xfId="0" applyNumberFormat="1" applyFont="1" applyFill="1"/>
    <xf numFmtId="164" fontId="1" fillId="3" borderId="0" xfId="0" applyNumberFormat="1" applyFont="1" applyFill="1"/>
    <xf numFmtId="165" fontId="1" fillId="3" borderId="0" xfId="0" applyNumberFormat="1" applyFont="1" applyFill="1"/>
    <xf numFmtId="0" fontId="1" fillId="3" borderId="0" xfId="0" applyFont="1" applyFill="1" applyAlignment="1">
      <alignment horizontal="center"/>
    </xf>
    <xf numFmtId="164" fontId="1" fillId="0" borderId="0" xfId="0" applyNumberFormat="1" applyFont="1" applyAlignment="1">
      <alignment horizontal="right"/>
    </xf>
    <xf numFmtId="2" fontId="1" fillId="0" borderId="0" xfId="0" applyNumberFormat="1" applyFont="1" applyAlignment="1">
      <alignment horizontal="right"/>
    </xf>
    <xf numFmtId="2" fontId="1" fillId="3" borderId="0" xfId="0" applyNumberFormat="1" applyFont="1" applyFill="1" applyAlignment="1">
      <alignment horizontal="right"/>
    </xf>
    <xf numFmtId="0" fontId="1" fillId="0" borderId="0" xfId="0" applyFont="1" applyAlignment="1">
      <alignment wrapText="1"/>
    </xf>
    <xf numFmtId="2" fontId="1" fillId="3" borderId="0" xfId="0" applyNumberFormat="1" applyFont="1" applyFill="1"/>
    <xf numFmtId="4" fontId="1" fillId="0" borderId="0" xfId="0" applyNumberFormat="1" applyFont="1"/>
    <xf numFmtId="167" fontId="1" fillId="0" borderId="0" xfId="0" applyNumberFormat="1" applyFont="1" applyAlignment="1">
      <alignment horizontal="right"/>
    </xf>
    <xf numFmtId="168" fontId="1" fillId="0" borderId="0" xfId="0" applyNumberFormat="1" applyFont="1"/>
    <xf numFmtId="168" fontId="1" fillId="3" borderId="0" xfId="0" applyNumberFormat="1" applyFont="1" applyFill="1"/>
    <xf numFmtId="169" fontId="1" fillId="0" borderId="0" xfId="0" applyNumberFormat="1" applyFont="1"/>
    <xf numFmtId="170"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9" fillId="0" borderId="0" xfId="0" applyFont="1"/>
    <xf numFmtId="0" fontId="10" fillId="0" borderId="0" xfId="0" applyFont="1"/>
    <xf numFmtId="0" fontId="1" fillId="0" borderId="0" xfId="0" applyFont="1" applyAlignment="1">
      <alignment horizontal="right"/>
    </xf>
    <xf numFmtId="170" fontId="8" fillId="0" borderId="0" xfId="1" applyNumberFormat="1" applyFont="1" applyFill="1" applyBorder="1" applyAlignment="1">
      <alignment horizontal="right" wrapText="1"/>
    </xf>
    <xf numFmtId="170" fontId="1" fillId="0" borderId="0" xfId="0" applyNumberFormat="1" applyFont="1" applyAlignment="1">
      <alignment horizontal="right"/>
    </xf>
    <xf numFmtId="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71" fontId="8" fillId="0" borderId="0" xfId="1" applyNumberFormat="1" applyFont="1" applyFill="1" applyBorder="1" applyAlignment="1">
      <alignment horizontal="right" wrapText="1"/>
    </xf>
    <xf numFmtId="0" fontId="10" fillId="0" borderId="0" xfId="0" applyFont="1" applyAlignment="1">
      <alignment wrapText="1"/>
    </xf>
    <xf numFmtId="4" fontId="8" fillId="0" borderId="1" xfId="2" applyNumberFormat="1" applyFont="1" applyFill="1" applyBorder="1" applyAlignment="1">
      <alignment horizontal="right" wrapText="1"/>
    </xf>
    <xf numFmtId="3" fontId="8" fillId="0" borderId="1" xfId="2" applyNumberFormat="1" applyFont="1" applyFill="1" applyBorder="1" applyAlignment="1">
      <alignment horizontal="right" wrapText="1"/>
    </xf>
    <xf numFmtId="168" fontId="8" fillId="0" borderId="1" xfId="2" applyNumberFormat="1" applyFont="1" applyFill="1" applyBorder="1" applyAlignment="1">
      <alignment horizontal="right" wrapText="1"/>
    </xf>
    <xf numFmtId="166" fontId="8" fillId="0" borderId="1" xfId="2" applyNumberFormat="1" applyFont="1" applyFill="1" applyBorder="1" applyAlignment="1">
      <alignment horizontal="right" wrapText="1"/>
    </xf>
    <xf numFmtId="170" fontId="8" fillId="0" borderId="1" xfId="2" applyNumberFormat="1" applyFont="1" applyFill="1" applyBorder="1" applyAlignment="1">
      <alignment horizontal="right" wrapText="1"/>
    </xf>
    <xf numFmtId="169" fontId="8" fillId="0" borderId="1" xfId="2" applyNumberFormat="1" applyFont="1" applyFill="1" applyBorder="1" applyAlignment="1">
      <alignment horizontal="right" wrapText="1"/>
    </xf>
    <xf numFmtId="3" fontId="2" fillId="0" borderId="0" xfId="0" applyNumberFormat="1" applyFont="1" applyFill="1" applyAlignment="1">
      <alignment horizontal="center" wrapText="1"/>
    </xf>
    <xf numFmtId="0" fontId="2" fillId="0" borderId="0" xfId="0" applyFont="1" applyFill="1"/>
    <xf numFmtId="0" fontId="0" fillId="0" borderId="0" xfId="0" applyFill="1"/>
    <xf numFmtId="0" fontId="0" fillId="0" borderId="0" xfId="0"/>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2" fontId="1" fillId="0" borderId="0" xfId="0" applyNumberFormat="1" applyFont="1" applyAlignment="1">
      <alignment horizontal="right"/>
    </xf>
    <xf numFmtId="168"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10" fillId="0" borderId="0" xfId="0" applyFont="1"/>
    <xf numFmtId="17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64" fontId="2" fillId="0" borderId="0" xfId="0" applyNumberFormat="1" applyFont="1" applyFill="1" applyAlignment="1">
      <alignment horizontal="center" wrapText="1"/>
    </xf>
    <xf numFmtId="165" fontId="2" fillId="0" borderId="0" xfId="0" applyNumberFormat="1" applyFont="1" applyFill="1" applyAlignment="1">
      <alignment horizontal="center" wrapText="1"/>
    </xf>
    <xf numFmtId="0" fontId="10" fillId="0" borderId="0" xfId="0" applyFont="1" applyFill="1"/>
    <xf numFmtId="0" fontId="1" fillId="0" borderId="0" xfId="0" applyFont="1" applyFill="1" applyAlignment="1">
      <alignment horizontal="right"/>
    </xf>
    <xf numFmtId="0" fontId="1" fillId="0" borderId="0" xfId="0" applyFont="1" applyFill="1"/>
    <xf numFmtId="0" fontId="1" fillId="0" borderId="0" xfId="0" applyFont="1" applyFill="1" applyAlignment="1">
      <alignment horizontal="center"/>
    </xf>
    <xf numFmtId="0" fontId="12" fillId="0" borderId="0" xfId="1" applyFont="1" applyFill="1" applyBorder="1" applyAlignment="1">
      <alignment horizontal="right" wrapText="1"/>
    </xf>
    <xf numFmtId="0" fontId="1" fillId="0" borderId="0" xfId="0" applyFont="1" applyBorder="1"/>
    <xf numFmtId="0" fontId="2" fillId="0" borderId="0" xfId="0" applyFont="1" applyBorder="1"/>
    <xf numFmtId="0" fontId="12" fillId="0" borderId="0" xfId="1" applyFont="1" applyFill="1" applyBorder="1" applyAlignment="1">
      <alignment wrapText="1"/>
    </xf>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1" fillId="3" borderId="0" xfId="0" applyFont="1" applyFill="1"/>
    <xf numFmtId="2" fontId="1" fillId="0" borderId="0" xfId="0" applyNumberFormat="1" applyFont="1" applyAlignment="1">
      <alignment horizontal="right"/>
    </xf>
    <xf numFmtId="0" fontId="0" fillId="0" borderId="0" xfId="0" applyFill="1" applyBorder="1"/>
    <xf numFmtId="4" fontId="12" fillId="0" borderId="0" xfId="1" applyNumberFormat="1" applyFont="1" applyFill="1" applyBorder="1" applyAlignment="1">
      <alignment horizontal="right" wrapText="1"/>
    </xf>
    <xf numFmtId="2" fontId="12" fillId="0" borderId="0" xfId="1" applyNumberFormat="1" applyFont="1" applyFill="1" applyBorder="1" applyAlignment="1">
      <alignment horizontal="right" wrapText="1"/>
    </xf>
    <xf numFmtId="3" fontId="3" fillId="2" borderId="0" xfId="0" applyNumberFormat="1" applyFont="1" applyFill="1" applyAlignment="1"/>
    <xf numFmtId="0" fontId="4" fillId="2" borderId="0" xfId="0" applyFont="1" applyFill="1" applyAlignment="1"/>
    <xf numFmtId="0" fontId="0" fillId="0" borderId="0" xfId="0" applyAlignment="1"/>
    <xf numFmtId="0" fontId="0" fillId="0" borderId="0" xfId="0" applyAlignment="1">
      <alignment wrapText="1"/>
    </xf>
    <xf numFmtId="0" fontId="13" fillId="0" borderId="0" xfId="0" applyFont="1"/>
    <xf numFmtId="0" fontId="14" fillId="0" borderId="0" xfId="0" applyFont="1"/>
    <xf numFmtId="0" fontId="14" fillId="0" borderId="0" xfId="0" applyNumberFormat="1" applyFont="1" applyAlignment="1">
      <alignment wrapText="1"/>
    </xf>
    <xf numFmtId="49" fontId="14" fillId="0" borderId="0" xfId="0" applyNumberFormat="1" applyFont="1" applyAlignment="1">
      <alignment wrapText="1"/>
    </xf>
    <xf numFmtId="0" fontId="16"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7" fillId="0" borderId="0" xfId="0" applyFont="1"/>
    <xf numFmtId="0" fontId="13" fillId="4" borderId="0" xfId="0" applyFont="1" applyFill="1" applyAlignment="1">
      <alignment wrapText="1"/>
    </xf>
    <xf numFmtId="0" fontId="15" fillId="4" borderId="0" xfId="0" applyFont="1" applyFill="1"/>
    <xf numFmtId="0" fontId="13" fillId="4" borderId="0" xfId="0" applyFont="1" applyFill="1"/>
  </cellXfs>
  <cellStyles count="3">
    <cellStyle name="Normal" xfId="0" builtinId="0"/>
    <cellStyle name="Normal_Sheet1" xfId="1"/>
    <cellStyle name="Normal_Sheet2" xfId="2"/>
  </cellStyles>
  <dxfs count="63">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s>
  <tableStyles count="0" defaultTableStyle="TableStyleMedium9" defaultPivotStyle="PivotStyleLight16"/>
  <colors>
    <mruColors>
      <color rgb="FF51A0C7"/>
      <color rgb="FFF57373"/>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6"/>
  <sheetViews>
    <sheetView workbookViewId="0"/>
  </sheetViews>
  <sheetFormatPr defaultRowHeight="12.75" x14ac:dyDescent="0.2"/>
  <cols>
    <col min="1" max="1" width="113.7109375" style="100" customWidth="1"/>
  </cols>
  <sheetData>
    <row r="1" spans="1:1" x14ac:dyDescent="0.2">
      <c r="A1" s="93" t="s">
        <v>571</v>
      </c>
    </row>
    <row r="2" spans="1:1" x14ac:dyDescent="0.2">
      <c r="A2" s="93" t="s">
        <v>572</v>
      </c>
    </row>
    <row r="3" spans="1:1" x14ac:dyDescent="0.2">
      <c r="A3" s="94" t="s">
        <v>548</v>
      </c>
    </row>
    <row r="4" spans="1:1" s="54" customFormat="1" x14ac:dyDescent="0.2">
      <c r="A4" s="94"/>
    </row>
    <row r="5" spans="1:1" x14ac:dyDescent="0.2">
      <c r="A5" s="103" t="s">
        <v>468</v>
      </c>
    </row>
    <row r="6" spans="1:1" x14ac:dyDescent="0.2">
      <c r="A6" s="94" t="s">
        <v>549</v>
      </c>
    </row>
    <row r="7" spans="1:1" x14ac:dyDescent="0.2">
      <c r="A7" s="94" t="s">
        <v>469</v>
      </c>
    </row>
    <row r="8" spans="1:1" x14ac:dyDescent="0.2">
      <c r="A8" s="94"/>
    </row>
    <row r="9" spans="1:1" x14ac:dyDescent="0.2">
      <c r="A9" s="94" t="s">
        <v>470</v>
      </c>
    </row>
    <row r="10" spans="1:1" x14ac:dyDescent="0.2">
      <c r="A10" s="94" t="s">
        <v>471</v>
      </c>
    </row>
    <row r="11" spans="1:1" x14ac:dyDescent="0.2">
      <c r="A11" s="94" t="s">
        <v>472</v>
      </c>
    </row>
    <row r="12" spans="1:1" x14ac:dyDescent="0.2">
      <c r="A12" s="94" t="s">
        <v>473</v>
      </c>
    </row>
    <row r="13" spans="1:1" x14ac:dyDescent="0.2">
      <c r="A13" s="94"/>
    </row>
    <row r="14" spans="1:1" x14ac:dyDescent="0.2">
      <c r="A14" s="94" t="s">
        <v>474</v>
      </c>
    </row>
    <row r="15" spans="1:1" x14ac:dyDescent="0.2">
      <c r="A15" s="94" t="s">
        <v>475</v>
      </c>
    </row>
    <row r="16" spans="1:1" x14ac:dyDescent="0.2">
      <c r="A16" s="94" t="s">
        <v>476</v>
      </c>
    </row>
    <row r="17" spans="1:1" x14ac:dyDescent="0.2">
      <c r="A17" s="94" t="s">
        <v>477</v>
      </c>
    </row>
    <row r="18" spans="1:1" x14ac:dyDescent="0.2">
      <c r="A18" s="94" t="s">
        <v>478</v>
      </c>
    </row>
    <row r="19" spans="1:1" x14ac:dyDescent="0.2">
      <c r="A19" s="94"/>
    </row>
    <row r="20" spans="1:1" x14ac:dyDescent="0.2">
      <c r="A20" s="94" t="s">
        <v>479</v>
      </c>
    </row>
    <row r="21" spans="1:1" x14ac:dyDescent="0.2">
      <c r="A21" s="94" t="s">
        <v>480</v>
      </c>
    </row>
    <row r="22" spans="1:1" x14ac:dyDescent="0.2">
      <c r="A22" s="94"/>
    </row>
    <row r="23" spans="1:1" x14ac:dyDescent="0.2">
      <c r="A23" s="94" t="s">
        <v>481</v>
      </c>
    </row>
    <row r="24" spans="1:1" x14ac:dyDescent="0.2">
      <c r="A24" s="94" t="s">
        <v>482</v>
      </c>
    </row>
    <row r="25" spans="1:1" x14ac:dyDescent="0.2">
      <c r="A25" s="94" t="s">
        <v>483</v>
      </c>
    </row>
    <row r="26" spans="1:1" x14ac:dyDescent="0.2">
      <c r="A26" s="94" t="s">
        <v>484</v>
      </c>
    </row>
    <row r="27" spans="1:1" x14ac:dyDescent="0.2">
      <c r="A27" s="94"/>
    </row>
    <row r="28" spans="1:1" x14ac:dyDescent="0.2">
      <c r="A28" s="94" t="s">
        <v>485</v>
      </c>
    </row>
    <row r="29" spans="1:1" x14ac:dyDescent="0.2">
      <c r="A29" s="94"/>
    </row>
    <row r="30" spans="1:1" x14ac:dyDescent="0.2">
      <c r="A30" s="94" t="s">
        <v>486</v>
      </c>
    </row>
    <row r="31" spans="1:1" x14ac:dyDescent="0.2">
      <c r="A31" s="94" t="s">
        <v>487</v>
      </c>
    </row>
    <row r="32" spans="1:1" x14ac:dyDescent="0.2">
      <c r="A32" s="94"/>
    </row>
    <row r="33" spans="1:1" x14ac:dyDescent="0.2">
      <c r="A33" s="103" t="s">
        <v>488</v>
      </c>
    </row>
    <row r="34" spans="1:1" x14ac:dyDescent="0.2">
      <c r="A34" s="94" t="s">
        <v>489</v>
      </c>
    </row>
    <row r="35" spans="1:1" x14ac:dyDescent="0.2">
      <c r="A35" s="94" t="s">
        <v>490</v>
      </c>
    </row>
    <row r="36" spans="1:1" x14ac:dyDescent="0.2">
      <c r="A36" s="94"/>
    </row>
    <row r="37" spans="1:1" x14ac:dyDescent="0.2">
      <c r="A37" s="94" t="s">
        <v>491</v>
      </c>
    </row>
    <row r="38" spans="1:1" x14ac:dyDescent="0.2">
      <c r="A38" s="94" t="s">
        <v>492</v>
      </c>
    </row>
    <row r="39" spans="1:1" x14ac:dyDescent="0.2">
      <c r="A39" s="94"/>
    </row>
    <row r="40" spans="1:1" x14ac:dyDescent="0.2">
      <c r="A40" s="94" t="s">
        <v>550</v>
      </c>
    </row>
    <row r="41" spans="1:1" x14ac:dyDescent="0.2">
      <c r="A41" s="94" t="s">
        <v>551</v>
      </c>
    </row>
    <row r="42" spans="1:1" x14ac:dyDescent="0.2">
      <c r="A42" s="94" t="s">
        <v>552</v>
      </c>
    </row>
    <row r="43" spans="1:1" x14ac:dyDescent="0.2">
      <c r="A43" s="94"/>
    </row>
    <row r="44" spans="1:1" x14ac:dyDescent="0.2">
      <c r="A44" s="94" t="s">
        <v>493</v>
      </c>
    </row>
    <row r="45" spans="1:1" x14ac:dyDescent="0.2">
      <c r="A45" s="94" t="s">
        <v>494</v>
      </c>
    </row>
    <row r="46" spans="1:1" x14ac:dyDescent="0.2">
      <c r="A46" s="94" t="s">
        <v>495</v>
      </c>
    </row>
    <row r="47" spans="1:1" x14ac:dyDescent="0.2">
      <c r="A47" s="94" t="s">
        <v>496</v>
      </c>
    </row>
    <row r="48" spans="1:1" x14ac:dyDescent="0.2">
      <c r="A48" s="94" t="s">
        <v>497</v>
      </c>
    </row>
    <row r="49" spans="1:1" s="54" customFormat="1" x14ac:dyDescent="0.2">
      <c r="A49" s="94"/>
    </row>
    <row r="50" spans="1:1" ht="33.75" x14ac:dyDescent="0.2">
      <c r="A50" s="95" t="s">
        <v>553</v>
      </c>
    </row>
    <row r="51" spans="1:1" x14ac:dyDescent="0.2">
      <c r="A51" s="96"/>
    </row>
    <row r="52" spans="1:1" ht="33.75" x14ac:dyDescent="0.2">
      <c r="A52" s="96" t="s">
        <v>554</v>
      </c>
    </row>
    <row r="53" spans="1:1" x14ac:dyDescent="0.2">
      <c r="A53" s="94"/>
    </row>
    <row r="54" spans="1:1" x14ac:dyDescent="0.2">
      <c r="A54" s="94"/>
    </row>
    <row r="55" spans="1:1" x14ac:dyDescent="0.2">
      <c r="A55" s="94" t="s">
        <v>498</v>
      </c>
    </row>
    <row r="56" spans="1:1" x14ac:dyDescent="0.2">
      <c r="A56" s="94" t="s">
        <v>499</v>
      </c>
    </row>
    <row r="57" spans="1:1" x14ac:dyDescent="0.2">
      <c r="A57" s="94" t="s">
        <v>500</v>
      </c>
    </row>
    <row r="58" spans="1:1" x14ac:dyDescent="0.2">
      <c r="A58" s="94" t="s">
        <v>501</v>
      </c>
    </row>
    <row r="59" spans="1:1" x14ac:dyDescent="0.2">
      <c r="A59" s="94" t="s">
        <v>502</v>
      </c>
    </row>
    <row r="60" spans="1:1" x14ac:dyDescent="0.2">
      <c r="A60" s="94" t="s">
        <v>503</v>
      </c>
    </row>
    <row r="61" spans="1:1" x14ac:dyDescent="0.2">
      <c r="A61" s="94" t="s">
        <v>504</v>
      </c>
    </row>
    <row r="62" spans="1:1" x14ac:dyDescent="0.2">
      <c r="A62" s="94" t="s">
        <v>505</v>
      </c>
    </row>
    <row r="63" spans="1:1" x14ac:dyDescent="0.2">
      <c r="A63" s="94" t="s">
        <v>506</v>
      </c>
    </row>
    <row r="64" spans="1:1" x14ac:dyDescent="0.2">
      <c r="A64" s="94" t="s">
        <v>507</v>
      </c>
    </row>
    <row r="65" spans="1:1" x14ac:dyDescent="0.2">
      <c r="A65" s="94" t="s">
        <v>508</v>
      </c>
    </row>
    <row r="66" spans="1:1" x14ac:dyDescent="0.2">
      <c r="A66" s="94" t="s">
        <v>509</v>
      </c>
    </row>
    <row r="67" spans="1:1" x14ac:dyDescent="0.2">
      <c r="A67" s="94" t="s">
        <v>510</v>
      </c>
    </row>
    <row r="69" spans="1:1" s="54" customFormat="1" x14ac:dyDescent="0.2">
      <c r="A69" s="102" t="s">
        <v>560</v>
      </c>
    </row>
    <row r="70" spans="1:1" s="92" customFormat="1" x14ac:dyDescent="0.2">
      <c r="A70" s="97" t="s">
        <v>555</v>
      </c>
    </row>
    <row r="71" spans="1:1" s="92" customFormat="1" x14ac:dyDescent="0.2">
      <c r="A71" s="97"/>
    </row>
    <row r="72" spans="1:1" s="92" customFormat="1" ht="22.5" x14ac:dyDescent="0.2">
      <c r="A72" s="97" t="s">
        <v>556</v>
      </c>
    </row>
    <row r="73" spans="1:1" s="92" customFormat="1" x14ac:dyDescent="0.2">
      <c r="A73" s="97"/>
    </row>
    <row r="74" spans="1:1" s="92" customFormat="1" x14ac:dyDescent="0.2">
      <c r="A74" s="97" t="s">
        <v>557</v>
      </c>
    </row>
    <row r="75" spans="1:1" s="92" customFormat="1" x14ac:dyDescent="0.2">
      <c r="A75" s="97" t="s">
        <v>558</v>
      </c>
    </row>
    <row r="76" spans="1:1" s="92" customFormat="1" x14ac:dyDescent="0.2">
      <c r="A76" s="97" t="s">
        <v>559</v>
      </c>
    </row>
    <row r="77" spans="1:1" s="92" customFormat="1" x14ac:dyDescent="0.2">
      <c r="A77" s="97"/>
    </row>
    <row r="78" spans="1:1" s="92" customFormat="1" x14ac:dyDescent="0.2">
      <c r="A78" s="101" t="s">
        <v>512</v>
      </c>
    </row>
    <row r="79" spans="1:1" s="92" customFormat="1" ht="45" x14ac:dyDescent="0.2">
      <c r="A79" s="98" t="s">
        <v>561</v>
      </c>
    </row>
    <row r="80" spans="1:1" s="92" customFormat="1" x14ac:dyDescent="0.2">
      <c r="A80" s="98"/>
    </row>
    <row r="81" spans="1:1" s="92" customFormat="1" x14ac:dyDescent="0.2">
      <c r="A81" s="98" t="s">
        <v>511</v>
      </c>
    </row>
    <row r="82" spans="1:1" s="92" customFormat="1" x14ac:dyDescent="0.2">
      <c r="A82" s="98"/>
    </row>
    <row r="83" spans="1:1" s="92" customFormat="1" ht="56.25" x14ac:dyDescent="0.2">
      <c r="A83" s="98" t="s">
        <v>562</v>
      </c>
    </row>
    <row r="84" spans="1:1" s="92" customFormat="1" x14ac:dyDescent="0.2">
      <c r="A84" s="98"/>
    </row>
    <row r="85" spans="1:1" s="92" customFormat="1" ht="56.25" x14ac:dyDescent="0.2">
      <c r="A85" s="98" t="s">
        <v>563</v>
      </c>
    </row>
    <row r="86" spans="1:1" s="92" customFormat="1" x14ac:dyDescent="0.2">
      <c r="A86" s="99"/>
    </row>
    <row r="87" spans="1:1" s="92" customFormat="1" x14ac:dyDescent="0.2">
      <c r="A87" s="101" t="s">
        <v>513</v>
      </c>
    </row>
    <row r="88" spans="1:1" s="92" customFormat="1" x14ac:dyDescent="0.2">
      <c r="A88" s="98" t="s">
        <v>564</v>
      </c>
    </row>
    <row r="89" spans="1:1" s="92" customFormat="1" x14ac:dyDescent="0.2">
      <c r="A89" s="98"/>
    </row>
    <row r="90" spans="1:1" s="92" customFormat="1" ht="22.5" x14ac:dyDescent="0.2">
      <c r="A90" s="98" t="s">
        <v>565</v>
      </c>
    </row>
    <row r="91" spans="1:1" s="92" customFormat="1" x14ac:dyDescent="0.2">
      <c r="A91" s="98"/>
    </row>
    <row r="92" spans="1:1" s="92" customFormat="1" ht="22.5" x14ac:dyDescent="0.2">
      <c r="A92" s="98" t="s">
        <v>566</v>
      </c>
    </row>
    <row r="93" spans="1:1" s="92" customFormat="1" x14ac:dyDescent="0.2">
      <c r="A93" s="98"/>
    </row>
    <row r="94" spans="1:1" s="92" customFormat="1" x14ac:dyDescent="0.2">
      <c r="A94" s="98" t="s">
        <v>567</v>
      </c>
    </row>
    <row r="95" spans="1:1" s="92" customFormat="1" x14ac:dyDescent="0.2">
      <c r="A95" s="99"/>
    </row>
    <row r="96" spans="1:1" s="92" customFormat="1" x14ac:dyDescent="0.2">
      <c r="A96" s="97" t="s">
        <v>568</v>
      </c>
    </row>
    <row r="97" spans="1:1" s="92" customFormat="1" x14ac:dyDescent="0.2">
      <c r="A97" s="97"/>
    </row>
    <row r="98" spans="1:1" s="92" customFormat="1" x14ac:dyDescent="0.2">
      <c r="A98" s="101" t="s">
        <v>514</v>
      </c>
    </row>
    <row r="99" spans="1:1" s="92" customFormat="1" ht="22.5" x14ac:dyDescent="0.2">
      <c r="A99" s="98" t="s">
        <v>569</v>
      </c>
    </row>
    <row r="100" spans="1:1" s="92" customFormat="1" x14ac:dyDescent="0.2">
      <c r="A100" s="98"/>
    </row>
    <row r="101" spans="1:1" s="92" customFormat="1" ht="56.25" x14ac:dyDescent="0.2">
      <c r="A101" s="98" t="s">
        <v>570</v>
      </c>
    </row>
    <row r="102" spans="1:1" x14ac:dyDescent="0.2">
      <c r="A102" s="94"/>
    </row>
    <row r="103" spans="1:1" x14ac:dyDescent="0.2">
      <c r="A103" s="94"/>
    </row>
    <row r="104" spans="1:1" x14ac:dyDescent="0.2">
      <c r="A104" s="94"/>
    </row>
    <row r="105" spans="1:1" x14ac:dyDescent="0.2">
      <c r="A105" s="94"/>
    </row>
    <row r="106" spans="1:1" x14ac:dyDescent="0.2">
      <c r="A106" s="9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0"/>
  <sheetViews>
    <sheetView tabSelected="1" workbookViewId="0">
      <selection activeCell="A5" sqref="A5"/>
    </sheetView>
  </sheetViews>
  <sheetFormatPr defaultColWidth="8.85546875" defaultRowHeight="12" x14ac:dyDescent="0.2"/>
  <cols>
    <col min="1" max="1" width="46.85546875" style="1" customWidth="1"/>
    <col min="2" max="2" width="8.85546875" style="8" customWidth="1"/>
    <col min="3" max="3" width="10.85546875" style="8" customWidth="1"/>
    <col min="4" max="4" width="7.140625" style="2" bestFit="1" customWidth="1"/>
    <col min="5" max="6" width="18.42578125" style="4" hidden="1" customWidth="1"/>
    <col min="7" max="7" width="10.85546875" style="3" customWidth="1"/>
    <col min="8" max="8" width="9.28515625" style="1" hidden="1" customWidth="1"/>
    <col min="9" max="9" width="9.7109375" style="1" bestFit="1" customWidth="1"/>
    <col min="10" max="16384" width="8.85546875" style="1"/>
  </cols>
  <sheetData>
    <row r="1" spans="1:15" ht="15.75" x14ac:dyDescent="0.25">
      <c r="A1" s="13" t="s">
        <v>6</v>
      </c>
    </row>
    <row r="2" spans="1:15" ht="12.75" x14ac:dyDescent="0.2">
      <c r="A2" s="11" t="s">
        <v>526</v>
      </c>
    </row>
    <row r="3" spans="1:15" x14ac:dyDescent="0.2">
      <c r="B3" s="1"/>
    </row>
    <row r="4" spans="1:15" ht="20.25" x14ac:dyDescent="0.3">
      <c r="A4" s="89" t="s">
        <v>573</v>
      </c>
      <c r="B4" s="90"/>
      <c r="C4" s="90"/>
      <c r="D4" s="90"/>
      <c r="E4" s="90"/>
      <c r="F4" s="90"/>
      <c r="G4" s="90"/>
      <c r="H4" s="90"/>
      <c r="I4" s="90"/>
      <c r="J4" s="91"/>
      <c r="K4" s="91"/>
      <c r="L4" s="91"/>
    </row>
    <row r="5" spans="1:15" s="5" customFormat="1" ht="36" x14ac:dyDescent="0.2">
      <c r="A5" s="5" t="s">
        <v>5</v>
      </c>
      <c r="B5" s="9" t="s">
        <v>0</v>
      </c>
      <c r="C5" s="9" t="s">
        <v>36</v>
      </c>
      <c r="D5" s="6" t="s">
        <v>1</v>
      </c>
      <c r="E5" s="7"/>
      <c r="F5" s="7"/>
      <c r="G5" s="7" t="s">
        <v>35</v>
      </c>
      <c r="I5" s="5" t="s">
        <v>34</v>
      </c>
      <c r="K5" s="78"/>
    </row>
    <row r="6" spans="1:15" s="5" customFormat="1" x14ac:dyDescent="0.2">
      <c r="A6" s="14" t="s">
        <v>98</v>
      </c>
      <c r="B6" s="15"/>
      <c r="C6" s="15"/>
      <c r="D6" s="16"/>
      <c r="E6" s="17"/>
      <c r="F6" s="17"/>
      <c r="G6" s="17"/>
      <c r="H6" s="14"/>
      <c r="I6" s="14"/>
      <c r="K6" s="78"/>
      <c r="L6" s="78"/>
      <c r="M6" s="78"/>
      <c r="N6" s="78"/>
      <c r="O6" s="78"/>
    </row>
    <row r="7" spans="1:15" ht="15" x14ac:dyDescent="0.25">
      <c r="A7" s="1" t="s">
        <v>92</v>
      </c>
      <c r="B7" s="8">
        <v>31492</v>
      </c>
      <c r="C7" s="30">
        <v>457</v>
      </c>
      <c r="D7" s="2">
        <f>IF(B7&lt;&gt;0,B7/$B$7,0)</f>
        <v>1</v>
      </c>
      <c r="E7" s="4">
        <f>IF(B7&lt;&gt;0,ROUND(((SQRT(POWER(C7,2)-(POWER((B7/$B$7),2)*POWER($C$7,2))))/$B$7),3),0)</f>
        <v>0</v>
      </c>
      <c r="F7" s="4">
        <f>IF(B7=0,0,POWER(C7,2)-(POWER((B7/$B$7),2)*POWER(C$7,2)))</f>
        <v>0</v>
      </c>
      <c r="G7" s="24" t="s">
        <v>16</v>
      </c>
      <c r="H7" s="1">
        <f t="shared" ref="H7:H8" si="0">IF(B7&lt;&gt;0,C7/B7,0)</f>
        <v>1.4511621999237901E-2</v>
      </c>
      <c r="I7" s="10" t="str">
        <f t="shared" ref="I7:I70" si="1">IF(AND(H7&gt;0,H7&lt;=0.2),"High",IF(H7&gt;=0.667,"Low",IF(AND(H7&gt;0.2,H7&lt;0.667),"Moderate","NC")))</f>
        <v>High</v>
      </c>
      <c r="K7" s="76"/>
      <c r="L7" s="76"/>
      <c r="M7" s="76"/>
      <c r="N7" s="77"/>
      <c r="O7" s="77"/>
    </row>
    <row r="8" spans="1:15" ht="15" x14ac:dyDescent="0.25">
      <c r="A8" s="1" t="s">
        <v>140</v>
      </c>
      <c r="B8" s="8">
        <v>18905</v>
      </c>
      <c r="C8" s="30">
        <v>602</v>
      </c>
      <c r="D8" s="2">
        <f t="shared" ref="D8:D20" si="2">IF(B8&lt;&gt;0,B8/$B$7,0)</f>
        <v>0.60031119014352852</v>
      </c>
      <c r="E8" s="4">
        <f>IF(B8&lt;&gt;0,ROUND(((SQRT(POWER(C8,2)-(POWER((B8/$B$7),2)*POWER($C$7,2))))/$B$7),3),0)</f>
        <v>1.7000000000000001E-2</v>
      </c>
      <c r="F8" s="4">
        <f>IF(B8=0,0,POWER(C8,2)-(POWER((B8/$B$7),2)*POWER(C$7,2)))</f>
        <v>287140.34967486496</v>
      </c>
      <c r="G8" s="24" t="str">
        <f>IF(F8&lt;0,"W",IF(B8=0,"± 0.6%",IF((E8*100)&lt;0.01,"± 0.1%","± "&amp; TEXT((E8*100),"#,##0.0")&amp;"%")))</f>
        <v>± 1.7%</v>
      </c>
      <c r="H8" s="1">
        <f t="shared" si="0"/>
        <v>3.1843427664638983E-2</v>
      </c>
      <c r="I8" s="10" t="str">
        <f t="shared" si="1"/>
        <v>High</v>
      </c>
      <c r="K8" s="76"/>
      <c r="L8" s="76"/>
      <c r="M8" s="76"/>
      <c r="N8" s="77"/>
      <c r="O8" s="77"/>
    </row>
    <row r="9" spans="1:15" ht="15" x14ac:dyDescent="0.25">
      <c r="A9" s="1" t="s">
        <v>141</v>
      </c>
      <c r="B9" s="8">
        <v>8519</v>
      </c>
      <c r="C9" s="30">
        <v>498</v>
      </c>
      <c r="D9" s="2">
        <f t="shared" si="2"/>
        <v>0.27051314619585926</v>
      </c>
      <c r="E9" s="4">
        <f t="shared" ref="E9:E20" si="3">IF(B9&lt;&gt;0,ROUND(((SQRT(POWER(C9,2)-(POWER((B9/$B$7),2)*POWER($C$7,2))))/$B$7),3),0)</f>
        <v>1.4999999999999999E-2</v>
      </c>
      <c r="F9" s="4">
        <f t="shared" ref="F9:F20" si="4">IF(B9=0,0,POWER(C9,2)-(POWER((B9/$B$7),2)*POWER(C$7,2)))</f>
        <v>232720.98106836248</v>
      </c>
      <c r="G9" s="24" t="str">
        <f t="shared" ref="G9:G20" si="5">IF(F9&lt;0,"W",IF(B9=0,"± 0.6%",IF((E9*100)&lt;0.01,"± 0.1%","± "&amp; TEXT((E9*100),"#,##0.0")&amp;"%")))</f>
        <v>± 1.5%</v>
      </c>
      <c r="H9" s="1">
        <f t="shared" ref="H9:H20" si="6">IF(B9&lt;&gt;0,C9/B9,0)</f>
        <v>5.8457565441953283E-2</v>
      </c>
      <c r="I9" s="10" t="str">
        <f t="shared" si="1"/>
        <v>High</v>
      </c>
      <c r="K9" s="76"/>
      <c r="L9" s="76"/>
      <c r="M9" s="76"/>
      <c r="N9" s="77"/>
      <c r="O9" s="77"/>
    </row>
    <row r="10" spans="1:15" ht="15" x14ac:dyDescent="0.25">
      <c r="A10" s="1" t="s">
        <v>142</v>
      </c>
      <c r="B10" s="8">
        <v>12534</v>
      </c>
      <c r="C10" s="30">
        <v>591</v>
      </c>
      <c r="D10" s="2">
        <f t="shared" si="2"/>
        <v>0.39800584275371526</v>
      </c>
      <c r="E10" s="4">
        <f t="shared" si="3"/>
        <v>1.7999999999999999E-2</v>
      </c>
      <c r="F10" s="4">
        <f t="shared" si="4"/>
        <v>316197.5116752669</v>
      </c>
      <c r="G10" s="24" t="str">
        <f t="shared" si="5"/>
        <v>± 1.8%</v>
      </c>
      <c r="H10" s="1">
        <f t="shared" si="6"/>
        <v>4.7151747247486837E-2</v>
      </c>
      <c r="I10" s="10" t="str">
        <f t="shared" si="1"/>
        <v>High</v>
      </c>
      <c r="K10" s="76"/>
      <c r="L10" s="76"/>
      <c r="M10" s="76"/>
      <c r="N10" s="77"/>
      <c r="O10" s="77"/>
    </row>
    <row r="11" spans="1:15" ht="15" x14ac:dyDescent="0.25">
      <c r="A11" s="1" t="s">
        <v>141</v>
      </c>
      <c r="B11" s="8">
        <v>5699</v>
      </c>
      <c r="C11" s="30">
        <v>450</v>
      </c>
      <c r="D11" s="2">
        <f t="shared" si="2"/>
        <v>0.1809665946907151</v>
      </c>
      <c r="E11" s="4">
        <f t="shared" si="3"/>
        <v>1.4E-2</v>
      </c>
      <c r="F11" s="4">
        <f t="shared" si="4"/>
        <v>195660.42323083119</v>
      </c>
      <c r="G11" s="24" t="str">
        <f t="shared" si="5"/>
        <v>± 1.4%</v>
      </c>
      <c r="H11" s="1">
        <f t="shared" si="6"/>
        <v>7.8961221266888926E-2</v>
      </c>
      <c r="I11" s="10" t="str">
        <f t="shared" si="1"/>
        <v>High</v>
      </c>
      <c r="K11" s="76"/>
      <c r="L11" s="76"/>
      <c r="M11" s="76"/>
      <c r="N11" s="77"/>
      <c r="O11" s="77"/>
    </row>
    <row r="12" spans="1:15" ht="15" x14ac:dyDescent="0.25">
      <c r="A12" s="1" t="s">
        <v>143</v>
      </c>
      <c r="B12" s="8">
        <v>1917</v>
      </c>
      <c r="C12" s="30">
        <v>319</v>
      </c>
      <c r="D12" s="2">
        <f t="shared" si="2"/>
        <v>6.0872602565730981E-2</v>
      </c>
      <c r="E12" s="4">
        <f t="shared" si="3"/>
        <v>0.01</v>
      </c>
      <c r="F12" s="4">
        <f t="shared" si="4"/>
        <v>100987.11551422199</v>
      </c>
      <c r="G12" s="24" t="str">
        <f t="shared" si="5"/>
        <v>± 1.0%</v>
      </c>
      <c r="H12" s="1">
        <f t="shared" si="6"/>
        <v>0.16640584246218049</v>
      </c>
      <c r="I12" s="10" t="str">
        <f t="shared" si="1"/>
        <v>High</v>
      </c>
      <c r="K12" s="76"/>
      <c r="L12" s="76"/>
      <c r="M12" s="76"/>
      <c r="N12" s="77"/>
      <c r="O12" s="77"/>
    </row>
    <row r="13" spans="1:15" ht="15" x14ac:dyDescent="0.25">
      <c r="A13" s="1" t="s">
        <v>141</v>
      </c>
      <c r="B13" s="8">
        <v>709</v>
      </c>
      <c r="C13" s="30">
        <v>206</v>
      </c>
      <c r="D13" s="2">
        <f t="shared" si="2"/>
        <v>2.2513654261399719E-2</v>
      </c>
      <c r="E13" s="4">
        <f t="shared" si="3"/>
        <v>7.0000000000000001E-3</v>
      </c>
      <c r="F13" s="4">
        <f t="shared" si="4"/>
        <v>42330.14182926467</v>
      </c>
      <c r="G13" s="24" t="str">
        <f t="shared" si="5"/>
        <v>± 0.7%</v>
      </c>
      <c r="H13" s="1">
        <f t="shared" si="6"/>
        <v>0.29055007052186177</v>
      </c>
      <c r="I13" s="10" t="str">
        <f t="shared" si="1"/>
        <v>Moderate</v>
      </c>
      <c r="K13" s="76"/>
      <c r="L13" s="76"/>
      <c r="M13" s="76"/>
      <c r="N13" s="77"/>
      <c r="O13" s="77"/>
    </row>
    <row r="14" spans="1:15" ht="15" x14ac:dyDescent="0.25">
      <c r="A14" s="1" t="s">
        <v>144</v>
      </c>
      <c r="B14" s="8">
        <v>4454</v>
      </c>
      <c r="C14" s="30">
        <v>461</v>
      </c>
      <c r="D14" s="2">
        <f t="shared" si="2"/>
        <v>0.1414327448240823</v>
      </c>
      <c r="E14" s="4">
        <f t="shared" si="3"/>
        <v>1.4E-2</v>
      </c>
      <c r="F14" s="4">
        <f t="shared" si="4"/>
        <v>208343.34723294651</v>
      </c>
      <c r="G14" s="24" t="str">
        <f t="shared" si="5"/>
        <v>± 1.4%</v>
      </c>
      <c r="H14" s="1">
        <f t="shared" si="6"/>
        <v>0.10350246969016615</v>
      </c>
      <c r="I14" s="10" t="str">
        <f t="shared" si="1"/>
        <v>High</v>
      </c>
      <c r="K14" s="76"/>
      <c r="L14" s="76"/>
      <c r="M14" s="76"/>
      <c r="N14" s="77"/>
      <c r="O14" s="77"/>
    </row>
    <row r="15" spans="1:15" ht="15" x14ac:dyDescent="0.25">
      <c r="A15" s="1" t="s">
        <v>141</v>
      </c>
      <c r="B15" s="8">
        <v>2111</v>
      </c>
      <c r="C15" s="30">
        <v>351</v>
      </c>
      <c r="D15" s="2">
        <f t="shared" si="2"/>
        <v>6.7032897243744449E-2</v>
      </c>
      <c r="E15" s="4">
        <f t="shared" si="3"/>
        <v>1.0999999999999999E-2</v>
      </c>
      <c r="F15" s="4">
        <f t="shared" si="4"/>
        <v>122262.55595841215</v>
      </c>
      <c r="G15" s="24" t="str">
        <f t="shared" si="5"/>
        <v>± 1.1%</v>
      </c>
      <c r="H15" s="1">
        <f t="shared" si="6"/>
        <v>0.16627190904784461</v>
      </c>
      <c r="I15" s="10" t="str">
        <f t="shared" si="1"/>
        <v>High</v>
      </c>
      <c r="K15" s="76"/>
      <c r="L15" s="76"/>
      <c r="M15" s="76"/>
      <c r="N15" s="77"/>
      <c r="O15" s="77"/>
    </row>
    <row r="16" spans="1:15" ht="15" x14ac:dyDescent="0.25">
      <c r="A16" s="1" t="s">
        <v>145</v>
      </c>
      <c r="B16" s="8">
        <v>12587</v>
      </c>
      <c r="C16" s="30">
        <v>632</v>
      </c>
      <c r="D16" s="2">
        <f t="shared" si="2"/>
        <v>0.39968880985647148</v>
      </c>
      <c r="E16" s="4">
        <f t="shared" si="3"/>
        <v>1.9E-2</v>
      </c>
      <c r="F16" s="4">
        <f t="shared" si="4"/>
        <v>366060.13317543652</v>
      </c>
      <c r="G16" s="24" t="str">
        <f t="shared" si="5"/>
        <v>± 1.9%</v>
      </c>
      <c r="H16" s="1">
        <f t="shared" si="6"/>
        <v>5.021053467863669E-2</v>
      </c>
      <c r="I16" s="10" t="str">
        <f t="shared" si="1"/>
        <v>High</v>
      </c>
      <c r="K16" s="76"/>
      <c r="L16" s="76"/>
      <c r="M16" s="76"/>
      <c r="N16" s="77"/>
      <c r="O16" s="77"/>
    </row>
    <row r="17" spans="1:15" ht="15" x14ac:dyDescent="0.25">
      <c r="A17" s="1" t="s">
        <v>146</v>
      </c>
      <c r="B17" s="8">
        <v>9596</v>
      </c>
      <c r="C17" s="30">
        <v>569</v>
      </c>
      <c r="D17" s="2">
        <f t="shared" si="2"/>
        <v>0.30471230788771753</v>
      </c>
      <c r="E17" s="4">
        <f t="shared" si="3"/>
        <v>1.7999999999999999E-2</v>
      </c>
      <c r="F17" s="4">
        <f t="shared" si="4"/>
        <v>304369.45585732115</v>
      </c>
      <c r="G17" s="24" t="str">
        <f t="shared" si="5"/>
        <v>± 1.8%</v>
      </c>
      <c r="H17" s="1">
        <f t="shared" si="6"/>
        <v>5.9295539808253438E-2</v>
      </c>
      <c r="I17" s="10" t="str">
        <f t="shared" si="1"/>
        <v>High</v>
      </c>
      <c r="K17" s="76"/>
      <c r="L17" s="76"/>
      <c r="M17" s="76"/>
      <c r="N17" s="77"/>
      <c r="O17" s="77"/>
    </row>
    <row r="18" spans="1:15" ht="15" x14ac:dyDescent="0.25">
      <c r="A18" s="1" t="s">
        <v>147</v>
      </c>
      <c r="B18" s="8">
        <v>3218</v>
      </c>
      <c r="C18" s="30">
        <v>312</v>
      </c>
      <c r="D18" s="2">
        <f t="shared" si="2"/>
        <v>0.10218468182395529</v>
      </c>
      <c r="E18" s="4">
        <f t="shared" si="3"/>
        <v>0.01</v>
      </c>
      <c r="F18" s="4">
        <f t="shared" si="4"/>
        <v>95163.259475401355</v>
      </c>
      <c r="G18" s="24" t="str">
        <f t="shared" si="5"/>
        <v>± 1.0%</v>
      </c>
      <c r="H18" s="1">
        <f t="shared" si="6"/>
        <v>9.6954630205096329E-2</v>
      </c>
      <c r="I18" s="10" t="str">
        <f t="shared" si="1"/>
        <v>High</v>
      </c>
      <c r="K18" s="76"/>
      <c r="L18" s="76"/>
      <c r="M18" s="76"/>
      <c r="N18" s="77"/>
      <c r="O18" s="77"/>
    </row>
    <row r="19" spans="1:15" ht="15" x14ac:dyDescent="0.25">
      <c r="A19" s="1" t="s">
        <v>94</v>
      </c>
      <c r="B19" s="8">
        <v>9750</v>
      </c>
      <c r="C19" s="30">
        <v>502</v>
      </c>
      <c r="D19" s="2">
        <f t="shared" si="2"/>
        <v>0.3096024387145942</v>
      </c>
      <c r="E19" s="4">
        <f t="shared" si="3"/>
        <v>1.4999999999999999E-2</v>
      </c>
      <c r="F19" s="4">
        <f t="shared" si="4"/>
        <v>231985.05686205174</v>
      </c>
      <c r="G19" s="24" t="str">
        <f t="shared" si="5"/>
        <v>± 1.5%</v>
      </c>
      <c r="H19" s="1">
        <f t="shared" si="6"/>
        <v>5.1487179487179485E-2</v>
      </c>
      <c r="I19" s="10" t="str">
        <f t="shared" si="1"/>
        <v>High</v>
      </c>
      <c r="K19" s="76"/>
      <c r="L19" s="76"/>
      <c r="M19" s="76"/>
      <c r="N19" s="77"/>
      <c r="O19" s="77"/>
    </row>
    <row r="20" spans="1:15" ht="15" x14ac:dyDescent="0.25">
      <c r="A20" s="1" t="s">
        <v>93</v>
      </c>
      <c r="B20" s="8">
        <v>7760</v>
      </c>
      <c r="C20" s="30">
        <v>409</v>
      </c>
      <c r="D20" s="2">
        <f t="shared" si="2"/>
        <v>0.24641178712053854</v>
      </c>
      <c r="E20" s="4">
        <f t="shared" si="3"/>
        <v>1.2E-2</v>
      </c>
      <c r="F20" s="4">
        <f t="shared" si="4"/>
        <v>154599.94584821866</v>
      </c>
      <c r="G20" s="24" t="str">
        <f t="shared" si="5"/>
        <v>± 1.2%</v>
      </c>
      <c r="H20" s="1">
        <f t="shared" si="6"/>
        <v>5.2706185567010309E-2</v>
      </c>
      <c r="I20" s="10" t="str">
        <f t="shared" si="1"/>
        <v>High</v>
      </c>
      <c r="K20" s="76"/>
      <c r="L20" s="76"/>
      <c r="M20" s="76"/>
      <c r="N20" s="77"/>
      <c r="O20" s="77"/>
    </row>
    <row r="21" spans="1:15" ht="15" x14ac:dyDescent="0.25">
      <c r="A21" s="1" t="s">
        <v>95</v>
      </c>
      <c r="B21" s="28">
        <v>2.67</v>
      </c>
      <c r="C21" s="32">
        <v>0.06</v>
      </c>
      <c r="D21" s="23" t="s">
        <v>16</v>
      </c>
      <c r="E21" s="4">
        <f t="shared" ref="E21:E51" si="7">IF(B21&lt;&gt;0,ROUND(((SQRT(POWER(C21,2)-(POWER((B21/$B$7),2)*POWER($C$7,2))))/$B$7),3),0)</f>
        <v>0</v>
      </c>
      <c r="F21" s="4">
        <f t="shared" ref="F21:F51" si="8">IF(B21=0,0,POWER(C21,2)-(POWER((B21/$B$7),2)*POWER(C$7,2)))</f>
        <v>2.0987451020526562E-3</v>
      </c>
      <c r="G21" s="24" t="s">
        <v>16</v>
      </c>
      <c r="H21" s="1">
        <f t="shared" ref="H21:H94" si="9">IF(B21&lt;&gt;0,C21/B21,0)</f>
        <v>2.247191011235955E-2</v>
      </c>
      <c r="I21" s="10" t="str">
        <f t="shared" si="1"/>
        <v>High</v>
      </c>
      <c r="K21" s="76"/>
      <c r="L21" s="76"/>
      <c r="M21" s="76"/>
      <c r="N21" s="77"/>
      <c r="O21" s="77"/>
    </row>
    <row r="22" spans="1:15" ht="15" x14ac:dyDescent="0.25">
      <c r="A22" s="1" t="s">
        <v>96</v>
      </c>
      <c r="B22" s="28">
        <v>3.42</v>
      </c>
      <c r="C22" s="32">
        <v>0.08</v>
      </c>
      <c r="D22" s="23" t="s">
        <v>16</v>
      </c>
      <c r="E22" s="4">
        <f t="shared" si="7"/>
        <v>0</v>
      </c>
      <c r="F22" s="4">
        <f t="shared" si="8"/>
        <v>3.9368881891524207E-3</v>
      </c>
      <c r="G22" s="24" t="s">
        <v>16</v>
      </c>
      <c r="H22" s="1">
        <f t="shared" si="9"/>
        <v>2.3391812865497078E-2</v>
      </c>
      <c r="I22" s="10" t="str">
        <f t="shared" si="1"/>
        <v>High</v>
      </c>
      <c r="K22" s="76"/>
      <c r="L22" s="76"/>
      <c r="M22" s="76"/>
      <c r="N22" s="77"/>
      <c r="O22" s="77"/>
    </row>
    <row r="23" spans="1:15" ht="15" x14ac:dyDescent="0.25">
      <c r="A23" s="14" t="s">
        <v>97</v>
      </c>
      <c r="B23" s="19" t="s">
        <v>515</v>
      </c>
      <c r="C23" s="31" t="s">
        <v>515</v>
      </c>
      <c r="D23" s="20"/>
      <c r="E23" s="21"/>
      <c r="F23" s="21"/>
      <c r="G23" s="25"/>
      <c r="H23" s="18"/>
      <c r="I23" s="22"/>
      <c r="K23" s="79"/>
      <c r="L23" s="79"/>
      <c r="M23" s="76"/>
      <c r="N23" s="77"/>
      <c r="O23" s="77"/>
    </row>
    <row r="24" spans="1:15" ht="15" x14ac:dyDescent="0.25">
      <c r="A24" s="1" t="s">
        <v>99</v>
      </c>
      <c r="B24" s="8">
        <v>84021</v>
      </c>
      <c r="C24" s="30">
        <v>2094</v>
      </c>
      <c r="D24" s="2">
        <f>IF(B24&lt;&gt;0,B24/$B$24,0)</f>
        <v>1</v>
      </c>
      <c r="E24" s="4">
        <f>IF(B24&lt;&gt;0,ROUND(((SQRT(POWER(C24,2)-(POWER((B24/$B$24),2)*POWER($C$24,2))))/$B$24),3),0)</f>
        <v>0</v>
      </c>
      <c r="F24" s="4">
        <f>IF(B24=0,0,POWER(C24,2)-(POWER((B24/$B$24),2)*POWER(C$24,2)))</f>
        <v>0</v>
      </c>
      <c r="G24" s="24" t="s">
        <v>16</v>
      </c>
      <c r="H24" s="1">
        <f t="shared" si="9"/>
        <v>2.4922340843360587E-2</v>
      </c>
      <c r="I24" s="10" t="str">
        <f t="shared" si="1"/>
        <v>High</v>
      </c>
      <c r="K24" s="76"/>
      <c r="L24" s="76"/>
      <c r="M24" s="79"/>
      <c r="N24" s="77"/>
      <c r="O24" s="77"/>
    </row>
    <row r="25" spans="1:15" ht="15" x14ac:dyDescent="0.25">
      <c r="A25" s="1" t="s">
        <v>149</v>
      </c>
      <c r="B25" s="8">
        <v>31492</v>
      </c>
      <c r="C25" s="30">
        <v>457</v>
      </c>
      <c r="D25" s="2">
        <f t="shared" ref="D25:D30" si="10">IF(B25&lt;&gt;0,B25/$B$24,0)</f>
        <v>0.37481105913997692</v>
      </c>
      <c r="E25" s="4" t="e">
        <f t="shared" ref="E25:E30" si="11">IF(B25&lt;&gt;0,ROUND(((SQRT(POWER(C25,2)-(POWER((B25/$B$24),2)*POWER($C$24,2))))/$B$24),3),0)</f>
        <v>#NUM!</v>
      </c>
      <c r="F25" s="4">
        <f t="shared" ref="F25:F30" si="12">IF(B25=0,0,POWER(C25,2)-(POWER((B25/$B$24),2)*POWER(C$24,2)))</f>
        <v>-407147.36301904439</v>
      </c>
      <c r="G25" s="24" t="str">
        <f t="shared" ref="G25:G94" si="13">IF(F25&lt;0,"W",IF(B25=0,"± 0.6%",IF((E25*100)&lt;0.01,"± 0.1%","± "&amp; TEXT((E25*100),"#,##0.0")&amp;"%")))</f>
        <v>W</v>
      </c>
      <c r="H25" s="1">
        <f t="shared" si="9"/>
        <v>1.4511621999237901E-2</v>
      </c>
      <c r="I25" s="10" t="str">
        <f t="shared" si="1"/>
        <v>High</v>
      </c>
      <c r="K25" s="76"/>
      <c r="L25" s="76"/>
      <c r="M25" s="76"/>
      <c r="N25" s="77"/>
      <c r="O25" s="77"/>
    </row>
    <row r="26" spans="1:15" ht="15" x14ac:dyDescent="0.25">
      <c r="A26" s="1" t="s">
        <v>150</v>
      </c>
      <c r="B26" s="8">
        <v>12598</v>
      </c>
      <c r="C26" s="30">
        <v>597</v>
      </c>
      <c r="D26" s="2">
        <f t="shared" si="10"/>
        <v>0.14993870579974053</v>
      </c>
      <c r="E26" s="4">
        <f t="shared" si="11"/>
        <v>6.0000000000000001E-3</v>
      </c>
      <c r="F26" s="4">
        <f t="shared" si="12"/>
        <v>257830.80303102997</v>
      </c>
      <c r="G26" s="24" t="str">
        <f t="shared" si="13"/>
        <v>± 0.6%</v>
      </c>
      <c r="H26" s="1">
        <f t="shared" si="9"/>
        <v>4.7388474361009687E-2</v>
      </c>
      <c r="I26" s="10" t="str">
        <f t="shared" si="1"/>
        <v>High</v>
      </c>
      <c r="K26" s="76"/>
      <c r="L26" s="76"/>
      <c r="M26" s="76"/>
      <c r="N26" s="77"/>
      <c r="O26" s="77"/>
    </row>
    <row r="27" spans="1:15" ht="15" x14ac:dyDescent="0.25">
      <c r="A27" s="1" t="s">
        <v>151</v>
      </c>
      <c r="B27" s="8">
        <v>23208</v>
      </c>
      <c r="C27" s="30">
        <v>1353</v>
      </c>
      <c r="D27" s="2">
        <f t="shared" si="10"/>
        <v>0.27621666012068413</v>
      </c>
      <c r="E27" s="4">
        <f t="shared" si="11"/>
        <v>1.4999999999999999E-2</v>
      </c>
      <c r="F27" s="4">
        <f t="shared" si="12"/>
        <v>1496065.1164912367</v>
      </c>
      <c r="G27" s="24" t="str">
        <f t="shared" si="13"/>
        <v>± 1.5%</v>
      </c>
      <c r="H27" s="1">
        <f t="shared" si="9"/>
        <v>5.829886246122027E-2</v>
      </c>
      <c r="I27" s="10" t="str">
        <f t="shared" si="1"/>
        <v>High</v>
      </c>
      <c r="K27" s="76"/>
      <c r="L27" s="76"/>
      <c r="M27" s="76"/>
      <c r="N27" s="77"/>
      <c r="O27" s="77"/>
    </row>
    <row r="28" spans="1:15" ht="15" x14ac:dyDescent="0.25">
      <c r="A28" s="1" t="s">
        <v>152</v>
      </c>
      <c r="B28" s="8">
        <v>9967</v>
      </c>
      <c r="C28" s="30">
        <v>1170</v>
      </c>
      <c r="D28" s="2">
        <f t="shared" si="10"/>
        <v>0.11862510562835482</v>
      </c>
      <c r="E28" s="4">
        <f t="shared" si="11"/>
        <v>1.4E-2</v>
      </c>
      <c r="F28" s="4">
        <f t="shared" si="12"/>
        <v>1307196.9575139638</v>
      </c>
      <c r="G28" s="24" t="str">
        <f t="shared" si="13"/>
        <v>± 1.4%</v>
      </c>
      <c r="H28" s="1">
        <f t="shared" si="9"/>
        <v>0.11738737834855022</v>
      </c>
      <c r="I28" s="10" t="str">
        <f t="shared" si="1"/>
        <v>High</v>
      </c>
      <c r="K28" s="76"/>
      <c r="L28" s="76"/>
      <c r="M28" s="76"/>
      <c r="N28" s="77"/>
      <c r="O28" s="77"/>
    </row>
    <row r="29" spans="1:15" ht="15" x14ac:dyDescent="0.25">
      <c r="A29" s="1" t="s">
        <v>153</v>
      </c>
      <c r="B29" s="8">
        <v>6756</v>
      </c>
      <c r="C29" s="30">
        <v>763</v>
      </c>
      <c r="D29" s="2">
        <f t="shared" si="10"/>
        <v>8.0408469311243624E-2</v>
      </c>
      <c r="E29" s="4">
        <f t="shared" si="11"/>
        <v>8.9999999999999993E-3</v>
      </c>
      <c r="F29" s="4">
        <f t="shared" si="12"/>
        <v>553818.74665195262</v>
      </c>
      <c r="G29" s="24" t="str">
        <f t="shared" si="13"/>
        <v>± 0.9%</v>
      </c>
      <c r="H29" s="1">
        <f t="shared" si="9"/>
        <v>0.11293664890467732</v>
      </c>
      <c r="I29" s="10" t="str">
        <f t="shared" si="1"/>
        <v>High</v>
      </c>
      <c r="K29" s="76"/>
      <c r="L29" s="76"/>
      <c r="M29" s="76"/>
      <c r="N29" s="77"/>
      <c r="O29" s="77"/>
    </row>
    <row r="30" spans="1:15" ht="15" x14ac:dyDescent="0.25">
      <c r="A30" s="1" t="s">
        <v>148</v>
      </c>
      <c r="B30" s="8">
        <v>2399</v>
      </c>
      <c r="C30" s="30">
        <v>347</v>
      </c>
      <c r="D30" s="2">
        <f t="shared" si="10"/>
        <v>2.8552385713095537E-2</v>
      </c>
      <c r="E30" s="4">
        <f t="shared" si="11"/>
        <v>4.0000000000000001E-3</v>
      </c>
      <c r="F30" s="4">
        <f t="shared" si="12"/>
        <v>116834.31186849906</v>
      </c>
      <c r="G30" s="24" t="str">
        <f t="shared" si="13"/>
        <v>± 0.4%</v>
      </c>
      <c r="H30" s="1">
        <f t="shared" si="9"/>
        <v>0.14464360150062527</v>
      </c>
      <c r="I30" s="10" t="str">
        <f t="shared" si="1"/>
        <v>High</v>
      </c>
      <c r="K30" s="76"/>
      <c r="L30" s="76"/>
      <c r="M30" s="76"/>
      <c r="N30" s="77"/>
      <c r="O30" s="77"/>
    </row>
    <row r="31" spans="1:15" ht="15" x14ac:dyDescent="0.25">
      <c r="A31" s="14" t="s">
        <v>100</v>
      </c>
      <c r="B31" s="19" t="s">
        <v>515</v>
      </c>
      <c r="C31" s="31" t="s">
        <v>515</v>
      </c>
      <c r="D31" s="20"/>
      <c r="E31" s="21"/>
      <c r="F31" s="21"/>
      <c r="G31" s="25"/>
      <c r="H31" s="18"/>
      <c r="I31" s="22"/>
      <c r="K31" s="79"/>
      <c r="L31" s="79"/>
      <c r="M31" s="76"/>
      <c r="N31" s="77"/>
      <c r="O31" s="77"/>
    </row>
    <row r="32" spans="1:15" ht="15" x14ac:dyDescent="0.25">
      <c r="A32" s="1" t="s">
        <v>154</v>
      </c>
      <c r="B32" s="8">
        <v>34385</v>
      </c>
      <c r="C32" s="30">
        <v>1143</v>
      </c>
      <c r="D32" s="2">
        <f>IF(B32&lt;&gt;0,B32/$B$32,0)</f>
        <v>1</v>
      </c>
      <c r="E32" s="4">
        <f>IF(B32&lt;&gt;0,ROUND(((SQRT(POWER(C32,2)-(POWER((B32/$B$32),2)*POWER($C$32,2))))/$B$32),3),0)</f>
        <v>0</v>
      </c>
      <c r="F32" s="4">
        <f>IF(B32=0,0,POWER(C32,2)-(POWER((B32/$B$32),2)*POWER(C$32,2)))</f>
        <v>0</v>
      </c>
      <c r="G32" s="24" t="s">
        <v>16</v>
      </c>
      <c r="H32" s="1">
        <f t="shared" si="9"/>
        <v>3.3241238912316416E-2</v>
      </c>
      <c r="I32" s="10" t="str">
        <f t="shared" si="1"/>
        <v>High</v>
      </c>
      <c r="K32" s="76"/>
      <c r="L32" s="76"/>
      <c r="M32" s="76"/>
      <c r="N32" s="77"/>
      <c r="O32" s="77"/>
    </row>
    <row r="33" spans="1:15" ht="15" x14ac:dyDescent="0.25">
      <c r="A33" s="1" t="s">
        <v>156</v>
      </c>
      <c r="B33" s="8">
        <v>14022</v>
      </c>
      <c r="C33" s="30">
        <v>968</v>
      </c>
      <c r="D33" s="2">
        <f t="shared" ref="D33:D37" si="14">IF(B33&lt;&gt;0,B33/$B$32,0)</f>
        <v>0.40779409626290536</v>
      </c>
      <c r="E33" s="4">
        <f t="shared" ref="E33:E37" si="15">IF(B33&lt;&gt;0,ROUND(((SQRT(POWER(C33,2)-(POWER((B33/$B$32),2)*POWER($C$32,2))))/$B$32),3),0)</f>
        <v>2.5000000000000001E-2</v>
      </c>
      <c r="F33" s="4">
        <f t="shared" ref="F33:F37" si="16">IF(B33=0,0,POWER(C33,2)-(POWER((B33/$B$32),2)*POWER(C$32,2)))</f>
        <v>719766.72450417397</v>
      </c>
      <c r="G33" s="24" t="str">
        <f t="shared" si="13"/>
        <v>± 2.5%</v>
      </c>
      <c r="H33" s="1">
        <f t="shared" si="9"/>
        <v>6.903437455427186E-2</v>
      </c>
      <c r="I33" s="10" t="str">
        <f t="shared" si="1"/>
        <v>High</v>
      </c>
      <c r="K33" s="76"/>
      <c r="L33" s="76"/>
      <c r="M33" s="79"/>
      <c r="N33" s="77"/>
      <c r="O33" s="77"/>
    </row>
    <row r="34" spans="1:15" ht="15" x14ac:dyDescent="0.25">
      <c r="A34" s="1" t="s">
        <v>157</v>
      </c>
      <c r="B34" s="8">
        <v>15329</v>
      </c>
      <c r="C34" s="30">
        <v>678</v>
      </c>
      <c r="D34" s="2">
        <f t="shared" si="14"/>
        <v>0.44580485676893994</v>
      </c>
      <c r="E34" s="4">
        <f t="shared" si="15"/>
        <v>1.2999999999999999E-2</v>
      </c>
      <c r="F34" s="4">
        <f t="shared" si="16"/>
        <v>200037.75161900665</v>
      </c>
      <c r="G34" s="24" t="str">
        <f t="shared" si="13"/>
        <v>± 1.3%</v>
      </c>
      <c r="H34" s="1">
        <f t="shared" si="9"/>
        <v>4.422989105616805E-2</v>
      </c>
      <c r="I34" s="10" t="str">
        <f t="shared" si="1"/>
        <v>High</v>
      </c>
      <c r="K34" s="76"/>
      <c r="L34" s="76"/>
      <c r="M34" s="76"/>
      <c r="N34" s="77"/>
      <c r="O34" s="77"/>
    </row>
    <row r="35" spans="1:15" ht="15" x14ac:dyDescent="0.25">
      <c r="A35" s="1" t="s">
        <v>158</v>
      </c>
      <c r="B35" s="8">
        <v>566</v>
      </c>
      <c r="C35" s="30">
        <v>188</v>
      </c>
      <c r="D35" s="2">
        <f t="shared" si="14"/>
        <v>1.6460665988076197E-2</v>
      </c>
      <c r="E35" s="4">
        <f t="shared" si="15"/>
        <v>5.0000000000000001E-3</v>
      </c>
      <c r="F35" s="4">
        <f t="shared" si="16"/>
        <v>34990.013038516438</v>
      </c>
      <c r="G35" s="24" t="str">
        <f t="shared" si="13"/>
        <v>± 0.5%</v>
      </c>
      <c r="H35" s="1">
        <f t="shared" si="9"/>
        <v>0.33215547703180209</v>
      </c>
      <c r="I35" s="10" t="str">
        <f t="shared" si="1"/>
        <v>Moderate</v>
      </c>
      <c r="K35" s="76"/>
      <c r="L35" s="76"/>
      <c r="M35" s="76"/>
      <c r="N35" s="77"/>
      <c r="O35" s="77"/>
    </row>
    <row r="36" spans="1:15" ht="15" x14ac:dyDescent="0.25">
      <c r="A36" s="1" t="s">
        <v>159</v>
      </c>
      <c r="B36" s="8">
        <v>1090</v>
      </c>
      <c r="C36" s="30">
        <v>213</v>
      </c>
      <c r="D36" s="2">
        <f t="shared" si="14"/>
        <v>3.1699869128980658E-2</v>
      </c>
      <c r="E36" s="4">
        <f t="shared" si="15"/>
        <v>6.0000000000000001E-3</v>
      </c>
      <c r="F36" s="4">
        <f t="shared" si="16"/>
        <v>44056.173304265831</v>
      </c>
      <c r="G36" s="24" t="str">
        <f t="shared" si="13"/>
        <v>± 0.6%</v>
      </c>
      <c r="H36" s="1">
        <f t="shared" si="9"/>
        <v>0.19541284403669726</v>
      </c>
      <c r="I36" s="10" t="str">
        <f t="shared" si="1"/>
        <v>High</v>
      </c>
      <c r="K36" s="76"/>
      <c r="L36" s="76"/>
      <c r="M36" s="76"/>
      <c r="N36" s="77"/>
      <c r="O36" s="77"/>
    </row>
    <row r="37" spans="1:15" ht="15" x14ac:dyDescent="0.25">
      <c r="A37" s="1" t="s">
        <v>160</v>
      </c>
      <c r="B37" s="8">
        <v>3378</v>
      </c>
      <c r="C37" s="30">
        <v>471</v>
      </c>
      <c r="D37" s="2">
        <f t="shared" si="14"/>
        <v>9.8240511851097861E-2</v>
      </c>
      <c r="E37" s="4">
        <f t="shared" si="15"/>
        <v>1.2999999999999999E-2</v>
      </c>
      <c r="F37" s="4">
        <f t="shared" si="16"/>
        <v>209232.20180361421</v>
      </c>
      <c r="G37" s="24" t="str">
        <f t="shared" si="13"/>
        <v>± 1.3%</v>
      </c>
      <c r="H37" s="1">
        <f t="shared" si="9"/>
        <v>0.13943161634103018</v>
      </c>
      <c r="I37" s="10" t="str">
        <f t="shared" si="1"/>
        <v>High</v>
      </c>
      <c r="K37" s="76"/>
      <c r="L37" s="76"/>
      <c r="M37" s="76"/>
      <c r="N37" s="77"/>
      <c r="O37" s="77"/>
    </row>
    <row r="38" spans="1:15" ht="15" x14ac:dyDescent="0.25">
      <c r="A38" s="1" t="s">
        <v>155</v>
      </c>
      <c r="B38" s="8">
        <v>35326</v>
      </c>
      <c r="C38" s="30">
        <v>1026</v>
      </c>
      <c r="D38" s="2">
        <f>IF(B38&lt;&gt;0,B38/$B$38,0)</f>
        <v>1</v>
      </c>
      <c r="E38" s="4">
        <f>IF(B38&lt;&gt;0,ROUND(((SQRT(POWER(C38,2)-(POWER((B38/$B$38),2)*POWER($C$38,2))))/$B$38),3),0)</f>
        <v>0</v>
      </c>
      <c r="F38" s="4">
        <f>IF(B38=0,0,POWER(C38,2)-(POWER((B38/$B$38),2)*POWER(C$38,2)))</f>
        <v>0</v>
      </c>
      <c r="G38" s="24" t="s">
        <v>16</v>
      </c>
      <c r="H38" s="1">
        <f t="shared" si="9"/>
        <v>2.904376380003397E-2</v>
      </c>
      <c r="I38" s="10" t="str">
        <f t="shared" si="1"/>
        <v>High</v>
      </c>
      <c r="K38" s="76"/>
      <c r="L38" s="76"/>
      <c r="M38" s="76"/>
      <c r="N38" s="77"/>
      <c r="O38" s="77"/>
    </row>
    <row r="39" spans="1:15" ht="15" x14ac:dyDescent="0.25">
      <c r="A39" s="1" t="s">
        <v>156</v>
      </c>
      <c r="B39" s="8">
        <v>11369</v>
      </c>
      <c r="C39" s="30">
        <v>854</v>
      </c>
      <c r="D39" s="2">
        <f t="shared" ref="D39:D43" si="17">IF(B39&lt;&gt;0,B39/$B$38,0)</f>
        <v>0.32183094604540563</v>
      </c>
      <c r="E39" s="4">
        <f t="shared" ref="E39:E43" si="18">IF(B39&lt;&gt;0,ROUND(((SQRT(POWER(C39,2)-(POWER((B39/$B$38),2)*POWER($C$38,2))))/$B$38),3),0)</f>
        <v>2.1999999999999999E-2</v>
      </c>
      <c r="F39" s="4">
        <f t="shared" ref="F39:F43" si="19">IF(B39=0,0,POWER(C39,2)-(POWER((B39/$B$38),2)*POWER(C$38,2)))</f>
        <v>620284.91715353541</v>
      </c>
      <c r="G39" s="24" t="str">
        <f t="shared" si="13"/>
        <v>± 2.2%</v>
      </c>
      <c r="H39" s="1">
        <f t="shared" si="9"/>
        <v>7.5116544990764353E-2</v>
      </c>
      <c r="I39" s="10" t="str">
        <f t="shared" si="1"/>
        <v>High</v>
      </c>
      <c r="K39" s="76"/>
      <c r="L39" s="76"/>
      <c r="M39" s="76"/>
      <c r="N39" s="77"/>
      <c r="O39" s="77"/>
    </row>
    <row r="40" spans="1:15" ht="15" x14ac:dyDescent="0.25">
      <c r="A40" s="1" t="s">
        <v>157</v>
      </c>
      <c r="B40" s="8">
        <v>15454</v>
      </c>
      <c r="C40" s="30">
        <v>653</v>
      </c>
      <c r="D40" s="2">
        <f t="shared" si="17"/>
        <v>0.4374681537677631</v>
      </c>
      <c r="E40" s="4">
        <f t="shared" si="18"/>
        <v>1.2999999999999999E-2</v>
      </c>
      <c r="F40" s="4">
        <f t="shared" si="19"/>
        <v>224949.56660121484</v>
      </c>
      <c r="G40" s="24" t="str">
        <f t="shared" si="13"/>
        <v>± 1.3%</v>
      </c>
      <c r="H40" s="1">
        <f t="shared" si="9"/>
        <v>4.2254432509382683E-2</v>
      </c>
      <c r="I40" s="10" t="str">
        <f t="shared" si="1"/>
        <v>High</v>
      </c>
      <c r="K40" s="76"/>
      <c r="L40" s="76"/>
      <c r="M40" s="79"/>
      <c r="N40" s="77"/>
      <c r="O40" s="77"/>
    </row>
    <row r="41" spans="1:15" ht="15" x14ac:dyDescent="0.25">
      <c r="A41" s="1" t="s">
        <v>158</v>
      </c>
      <c r="B41" s="8">
        <v>747</v>
      </c>
      <c r="C41" s="30">
        <v>197</v>
      </c>
      <c r="D41" s="2">
        <f t="shared" si="17"/>
        <v>2.1145898205287891E-2</v>
      </c>
      <c r="E41" s="4">
        <f t="shared" si="18"/>
        <v>6.0000000000000001E-3</v>
      </c>
      <c r="F41" s="4">
        <f t="shared" si="19"/>
        <v>38338.296967792994</v>
      </c>
      <c r="G41" s="24" t="str">
        <f t="shared" si="13"/>
        <v>± 0.6%</v>
      </c>
      <c r="H41" s="1">
        <f t="shared" si="9"/>
        <v>0.26372155287817939</v>
      </c>
      <c r="I41" s="10" t="str">
        <f t="shared" si="1"/>
        <v>Moderate</v>
      </c>
      <c r="K41" s="76"/>
      <c r="L41" s="76"/>
      <c r="M41" s="76"/>
      <c r="N41" s="77"/>
      <c r="O41" s="77"/>
    </row>
    <row r="42" spans="1:15" ht="15" x14ac:dyDescent="0.25">
      <c r="A42" s="1" t="s">
        <v>159</v>
      </c>
      <c r="B42" s="8">
        <v>3500</v>
      </c>
      <c r="C42" s="30">
        <v>397</v>
      </c>
      <c r="D42" s="2">
        <f t="shared" si="17"/>
        <v>9.9077166959180202E-2</v>
      </c>
      <c r="E42" s="4">
        <f t="shared" si="18"/>
        <v>1.0999999999999999E-2</v>
      </c>
      <c r="F42" s="4">
        <f t="shared" si="19"/>
        <v>147275.63235801601</v>
      </c>
      <c r="G42" s="24" t="str">
        <f t="shared" si="13"/>
        <v>± 1.1%</v>
      </c>
      <c r="H42" s="1">
        <f t="shared" si="9"/>
        <v>0.11342857142857143</v>
      </c>
      <c r="I42" s="10" t="str">
        <f t="shared" si="1"/>
        <v>High</v>
      </c>
      <c r="K42" s="76"/>
      <c r="L42" s="76"/>
      <c r="M42" s="76"/>
      <c r="N42" s="77"/>
      <c r="O42" s="77"/>
    </row>
    <row r="43" spans="1:15" ht="15" x14ac:dyDescent="0.25">
      <c r="A43" s="1" t="s">
        <v>160</v>
      </c>
      <c r="B43" s="8">
        <v>4256</v>
      </c>
      <c r="C43" s="30">
        <v>459</v>
      </c>
      <c r="D43" s="2">
        <f t="shared" si="17"/>
        <v>0.12047783502236313</v>
      </c>
      <c r="E43" s="4">
        <f t="shared" si="18"/>
        <v>1.2999999999999999E-2</v>
      </c>
      <c r="F43" s="4">
        <f t="shared" si="19"/>
        <v>195401.5039359745</v>
      </c>
      <c r="G43" s="24" t="str">
        <f t="shared" si="13"/>
        <v>± 1.3%</v>
      </c>
      <c r="H43" s="1">
        <f t="shared" si="9"/>
        <v>0.10784774436090226</v>
      </c>
      <c r="I43" s="10" t="str">
        <f t="shared" si="1"/>
        <v>High</v>
      </c>
      <c r="K43" s="76"/>
      <c r="L43" s="76"/>
      <c r="M43" s="76"/>
      <c r="N43" s="77"/>
      <c r="O43" s="77"/>
    </row>
    <row r="44" spans="1:15" ht="15" x14ac:dyDescent="0.25">
      <c r="A44" s="14" t="s">
        <v>101</v>
      </c>
      <c r="B44" s="19" t="s">
        <v>515</v>
      </c>
      <c r="C44" s="31" t="s">
        <v>515</v>
      </c>
      <c r="D44" s="20"/>
      <c r="E44" s="21"/>
      <c r="F44" s="21"/>
      <c r="G44" s="25"/>
      <c r="H44" s="18"/>
      <c r="I44" s="22"/>
      <c r="K44" s="79"/>
      <c r="L44" s="79"/>
      <c r="M44" s="76"/>
      <c r="N44" s="77"/>
      <c r="O44" s="77"/>
    </row>
    <row r="45" spans="1:15" ht="24.75" x14ac:dyDescent="0.25">
      <c r="A45" s="26" t="s">
        <v>161</v>
      </c>
      <c r="B45" s="8">
        <v>1489</v>
      </c>
      <c r="C45" s="30">
        <v>278</v>
      </c>
      <c r="D45" s="2">
        <f>IF(B45&lt;&gt;0,B45/$B$45,0)</f>
        <v>1</v>
      </c>
      <c r="E45" s="4">
        <f>IF(B45&lt;&gt;0,ROUND(((SQRT(POWER(C45,2)-(POWER((B45/$B$45),2)*POWER($C$45,2))))/$B$45),3),0)</f>
        <v>0</v>
      </c>
      <c r="F45" s="4">
        <f>IF(B45=0,0,POWER(C45,2)-(POWER((B45/$B$45),2)*POWER(C$45,2)))</f>
        <v>0</v>
      </c>
      <c r="G45" s="24" t="s">
        <v>16</v>
      </c>
      <c r="H45" s="1">
        <f t="shared" si="9"/>
        <v>0.18670248488918736</v>
      </c>
      <c r="I45" s="10" t="str">
        <f t="shared" si="1"/>
        <v>High</v>
      </c>
      <c r="K45" s="76"/>
      <c r="L45" s="76"/>
      <c r="M45" s="76"/>
      <c r="N45" s="77"/>
      <c r="O45" s="77"/>
    </row>
    <row r="46" spans="1:15" ht="24.75" x14ac:dyDescent="0.25">
      <c r="A46" s="26" t="s">
        <v>162</v>
      </c>
      <c r="B46" s="8">
        <v>237</v>
      </c>
      <c r="C46" s="30">
        <v>128</v>
      </c>
      <c r="D46" s="2">
        <f>IF(B46&lt;&gt;0,B46/$B$45,0)</f>
        <v>0.15916722632639355</v>
      </c>
      <c r="E46" s="4">
        <f>IF(B46&lt;&gt;0,ROUND(((SQRT(POWER(C46,2)-(POWER((B46/$B$45),2)*POWER($C$45,2))))/$B$45),3),0)</f>
        <v>8.1000000000000003E-2</v>
      </c>
      <c r="F46" s="4">
        <f>IF(B46=0,0,POWER(C46,2)-(POWER((B46/$B$45),2)*POWER(C$45,2)))</f>
        <v>14426.071228408373</v>
      </c>
      <c r="G46" s="24" t="str">
        <f t="shared" si="13"/>
        <v>± 8.1%</v>
      </c>
      <c r="H46" s="1">
        <f t="shared" si="9"/>
        <v>0.54008438818565396</v>
      </c>
      <c r="I46" s="10" t="str">
        <f t="shared" si="1"/>
        <v>Moderate</v>
      </c>
      <c r="K46" s="76"/>
      <c r="L46" s="76"/>
      <c r="M46" s="76"/>
      <c r="N46" s="77"/>
      <c r="O46" s="77"/>
    </row>
    <row r="47" spans="1:15" ht="15" x14ac:dyDescent="0.25">
      <c r="A47" s="1" t="s">
        <v>163</v>
      </c>
      <c r="B47" s="8">
        <v>20</v>
      </c>
      <c r="C47" s="30">
        <v>294</v>
      </c>
      <c r="D47" s="23" t="s">
        <v>16</v>
      </c>
      <c r="E47" s="4">
        <f t="shared" si="7"/>
        <v>8.9999999999999993E-3</v>
      </c>
      <c r="F47" s="4">
        <f t="shared" si="8"/>
        <v>86435.915765130776</v>
      </c>
      <c r="G47" s="24" t="s">
        <v>16</v>
      </c>
      <c r="H47" s="1">
        <f t="shared" si="9"/>
        <v>14.7</v>
      </c>
      <c r="I47" s="10" t="str">
        <f t="shared" si="1"/>
        <v>Low</v>
      </c>
      <c r="K47" s="76"/>
      <c r="L47" s="76"/>
      <c r="M47" s="76"/>
      <c r="N47" s="77"/>
      <c r="O47" s="77"/>
    </row>
    <row r="48" spans="1:15" ht="15" x14ac:dyDescent="0.25">
      <c r="A48" s="1" t="s">
        <v>164</v>
      </c>
      <c r="B48" s="8">
        <v>113</v>
      </c>
      <c r="C48" s="30">
        <v>232</v>
      </c>
      <c r="D48" s="23" t="s">
        <v>16</v>
      </c>
      <c r="E48" s="4">
        <f t="shared" si="7"/>
        <v>7.0000000000000001E-3</v>
      </c>
      <c r="F48" s="4">
        <f t="shared" si="8"/>
        <v>53821.311012387341</v>
      </c>
      <c r="G48" s="24" t="s">
        <v>16</v>
      </c>
      <c r="H48" s="1">
        <f t="shared" si="9"/>
        <v>2.0530973451327434</v>
      </c>
      <c r="I48" s="10" t="str">
        <f t="shared" si="1"/>
        <v>Low</v>
      </c>
      <c r="K48" s="76"/>
      <c r="L48" s="76"/>
      <c r="M48" s="76"/>
      <c r="N48" s="77"/>
      <c r="O48" s="77"/>
    </row>
    <row r="49" spans="1:15" ht="15" x14ac:dyDescent="0.25">
      <c r="A49" s="1" t="s">
        <v>165</v>
      </c>
      <c r="B49" s="8">
        <v>28</v>
      </c>
      <c r="C49" s="30">
        <v>1361</v>
      </c>
      <c r="D49" s="23" t="s">
        <v>16</v>
      </c>
      <c r="E49" s="4">
        <f t="shared" si="7"/>
        <v>4.2999999999999997E-2</v>
      </c>
      <c r="F49" s="4">
        <f t="shared" si="8"/>
        <v>1852320.8348996562</v>
      </c>
      <c r="G49" s="24" t="s">
        <v>16</v>
      </c>
      <c r="H49" s="1">
        <f t="shared" si="9"/>
        <v>48.607142857142854</v>
      </c>
      <c r="I49" s="10" t="str">
        <f t="shared" si="1"/>
        <v>Low</v>
      </c>
      <c r="K49" s="76"/>
      <c r="L49" s="76"/>
      <c r="M49" s="76"/>
      <c r="N49" s="77"/>
      <c r="O49" s="77"/>
    </row>
    <row r="50" spans="1:15" ht="15" x14ac:dyDescent="0.25">
      <c r="A50" s="1" t="s">
        <v>166</v>
      </c>
      <c r="B50" s="8">
        <v>95</v>
      </c>
      <c r="C50" s="30">
        <v>395</v>
      </c>
      <c r="D50" s="23" t="s">
        <v>16</v>
      </c>
      <c r="E50" s="4">
        <f t="shared" si="7"/>
        <v>1.2999999999999999E-2</v>
      </c>
      <c r="F50" s="4">
        <f t="shared" si="8"/>
        <v>156023.09945076323</v>
      </c>
      <c r="G50" s="24" t="s">
        <v>16</v>
      </c>
      <c r="H50" s="1">
        <f t="shared" si="9"/>
        <v>4.1578947368421053</v>
      </c>
      <c r="I50" s="10" t="str">
        <f t="shared" si="1"/>
        <v>Low</v>
      </c>
      <c r="K50" s="76"/>
      <c r="L50" s="76"/>
      <c r="M50" s="76"/>
      <c r="N50" s="77"/>
      <c r="O50" s="77"/>
    </row>
    <row r="51" spans="1:15" ht="15" x14ac:dyDescent="0.25">
      <c r="A51" s="1" t="s">
        <v>167</v>
      </c>
      <c r="B51" s="8">
        <v>53</v>
      </c>
      <c r="C51" s="30">
        <v>439</v>
      </c>
      <c r="D51" s="23" t="s">
        <v>16</v>
      </c>
      <c r="E51" s="4">
        <f t="shared" si="7"/>
        <v>1.4E-2</v>
      </c>
      <c r="F51" s="4">
        <f t="shared" si="8"/>
        <v>192720.40846063092</v>
      </c>
      <c r="G51" s="24" t="s">
        <v>16</v>
      </c>
      <c r="H51" s="1">
        <f t="shared" si="9"/>
        <v>8.2830188679245289</v>
      </c>
      <c r="I51" s="10" t="str">
        <f t="shared" si="1"/>
        <v>Low</v>
      </c>
      <c r="K51" s="76"/>
      <c r="L51" s="76"/>
      <c r="M51" s="76"/>
      <c r="N51" s="77"/>
      <c r="O51" s="77"/>
    </row>
    <row r="52" spans="1:15" ht="15" x14ac:dyDescent="0.25">
      <c r="A52" s="14" t="s">
        <v>102</v>
      </c>
      <c r="B52" s="19" t="s">
        <v>515</v>
      </c>
      <c r="C52" s="31" t="s">
        <v>515</v>
      </c>
      <c r="D52" s="20"/>
      <c r="E52" s="21"/>
      <c r="F52" s="21"/>
      <c r="G52" s="25"/>
      <c r="H52" s="18"/>
      <c r="I52" s="22"/>
      <c r="K52" s="79"/>
      <c r="L52" s="79"/>
      <c r="M52" s="76"/>
      <c r="N52" s="77"/>
      <c r="O52" s="77"/>
    </row>
    <row r="53" spans="1:15" ht="24.75" x14ac:dyDescent="0.25">
      <c r="A53" s="26" t="s">
        <v>168</v>
      </c>
      <c r="B53" s="8">
        <v>2218</v>
      </c>
      <c r="C53" s="30">
        <v>388</v>
      </c>
      <c r="D53" s="2">
        <f>IF(B53&lt;&gt;0,B53/$B$53,0)</f>
        <v>1</v>
      </c>
      <c r="E53" s="4">
        <f>IF(B53&lt;&gt;0,ROUND(((SQRT(POWER(C53,2)-(POWER((B53/$B$53),2)*POWER($C$53,2))))/$B$53),3),0)</f>
        <v>0</v>
      </c>
      <c r="F53" s="4">
        <f>IF(B53=0,0,POWER(C53,2)-(POWER((B53/$B$53),2)*POWER(C$53,2)))</f>
        <v>0</v>
      </c>
      <c r="G53" s="24" t="s">
        <v>16</v>
      </c>
      <c r="H53" s="1">
        <f t="shared" si="9"/>
        <v>0.17493237150586113</v>
      </c>
      <c r="I53" s="10" t="str">
        <f t="shared" si="1"/>
        <v>High</v>
      </c>
      <c r="K53" s="76"/>
      <c r="L53" s="76"/>
      <c r="M53" s="76"/>
      <c r="N53" s="77"/>
      <c r="O53" s="77"/>
    </row>
    <row r="54" spans="1:15" ht="15" x14ac:dyDescent="0.25">
      <c r="A54" s="1" t="s">
        <v>169</v>
      </c>
      <c r="B54" s="8">
        <v>450</v>
      </c>
      <c r="C54" s="30">
        <v>151</v>
      </c>
      <c r="D54" s="2">
        <f t="shared" ref="D54:D58" si="20">IF(B54&lt;&gt;0,B54/$B$53,0)</f>
        <v>0.20288548241659152</v>
      </c>
      <c r="E54" s="4">
        <f t="shared" ref="E54:E58" si="21">IF(B54&lt;&gt;0,ROUND(((SQRT(POWER(C54,2)-(POWER((B54/$B$53),2)*POWER($C$53,2))))/$B$53),3),0)</f>
        <v>5.8000000000000003E-2</v>
      </c>
      <c r="F54" s="4">
        <f t="shared" ref="F54:F58" si="22">IF(B54=0,0,POWER(C54,2)-(POWER((B54/$B$53),2)*POWER(C$53,2)))</f>
        <v>16604.229743365417</v>
      </c>
      <c r="G54" s="24" t="str">
        <f t="shared" si="13"/>
        <v>± 5.8%</v>
      </c>
      <c r="H54" s="1">
        <f t="shared" si="9"/>
        <v>0.33555555555555555</v>
      </c>
      <c r="I54" s="10" t="str">
        <f t="shared" si="1"/>
        <v>Moderate</v>
      </c>
      <c r="K54" s="76"/>
      <c r="L54" s="76"/>
      <c r="M54" s="76"/>
      <c r="N54" s="77"/>
      <c r="O54" s="77"/>
    </row>
    <row r="55" spans="1:15" ht="15" x14ac:dyDescent="0.25">
      <c r="A55" s="1" t="s">
        <v>170</v>
      </c>
      <c r="B55" s="8">
        <v>79</v>
      </c>
      <c r="C55" s="30">
        <v>76</v>
      </c>
      <c r="D55" s="2">
        <f t="shared" si="20"/>
        <v>3.5617673579801626E-2</v>
      </c>
      <c r="E55" s="4">
        <f t="shared" si="21"/>
        <v>3.4000000000000002E-2</v>
      </c>
      <c r="F55" s="4">
        <f t="shared" si="22"/>
        <v>5585.0170707572524</v>
      </c>
      <c r="G55" s="24" t="str">
        <f t="shared" si="13"/>
        <v>± 3.4%</v>
      </c>
      <c r="H55" s="1">
        <f t="shared" si="9"/>
        <v>0.96202531645569622</v>
      </c>
      <c r="I55" s="10" t="str">
        <f t="shared" si="1"/>
        <v>Low</v>
      </c>
      <c r="K55" s="76"/>
      <c r="L55" s="76"/>
      <c r="M55" s="79"/>
      <c r="N55" s="77"/>
      <c r="O55" s="77"/>
    </row>
    <row r="56" spans="1:15" ht="15" x14ac:dyDescent="0.25">
      <c r="A56" s="1" t="s">
        <v>171</v>
      </c>
      <c r="B56" s="8">
        <v>65</v>
      </c>
      <c r="C56" s="30">
        <v>73</v>
      </c>
      <c r="D56" s="2">
        <f t="shared" si="20"/>
        <v>2.9305680793507663E-2</v>
      </c>
      <c r="E56" s="4">
        <f t="shared" si="21"/>
        <v>3.3000000000000002E-2</v>
      </c>
      <c r="F56" s="4">
        <f t="shared" si="22"/>
        <v>5199.7093613121924</v>
      </c>
      <c r="G56" s="24" t="str">
        <f t="shared" si="13"/>
        <v>± 3.3%</v>
      </c>
      <c r="H56" s="1">
        <f t="shared" si="9"/>
        <v>1.1230769230769231</v>
      </c>
      <c r="I56" s="10" t="str">
        <f t="shared" si="1"/>
        <v>Low</v>
      </c>
      <c r="K56" s="76"/>
      <c r="L56" s="76"/>
      <c r="M56" s="76"/>
      <c r="N56" s="77"/>
      <c r="O56" s="77"/>
    </row>
    <row r="57" spans="1:15" ht="15" x14ac:dyDescent="0.25">
      <c r="A57" s="1" t="s">
        <v>172</v>
      </c>
      <c r="B57" s="8">
        <v>53</v>
      </c>
      <c r="C57" s="30">
        <v>73</v>
      </c>
      <c r="D57" s="2">
        <f t="shared" si="20"/>
        <v>2.3895401262398558E-2</v>
      </c>
      <c r="E57" s="4">
        <f t="shared" si="21"/>
        <v>3.3000000000000002E-2</v>
      </c>
      <c r="F57" s="4">
        <f t="shared" si="22"/>
        <v>5243.0408511067335</v>
      </c>
      <c r="G57" s="24" t="str">
        <f t="shared" si="13"/>
        <v>± 3.3%</v>
      </c>
      <c r="H57" s="1">
        <f t="shared" si="9"/>
        <v>1.3773584905660377</v>
      </c>
      <c r="I57" s="10" t="str">
        <f t="shared" si="1"/>
        <v>Low</v>
      </c>
      <c r="K57" s="76"/>
      <c r="L57" s="76"/>
      <c r="M57" s="76"/>
      <c r="N57" s="77"/>
      <c r="O57" s="77"/>
    </row>
    <row r="58" spans="1:15" ht="15" x14ac:dyDescent="0.25">
      <c r="A58" s="1" t="s">
        <v>173</v>
      </c>
      <c r="B58" s="8">
        <v>253</v>
      </c>
      <c r="C58" s="30">
        <v>125</v>
      </c>
      <c r="D58" s="2">
        <f t="shared" si="20"/>
        <v>0.11406672678088368</v>
      </c>
      <c r="E58" s="4">
        <f t="shared" si="21"/>
        <v>5.2999999999999999E-2</v>
      </c>
      <c r="F58" s="4">
        <f t="shared" si="22"/>
        <v>13666.239173546059</v>
      </c>
      <c r="G58" s="24" t="str">
        <f t="shared" si="13"/>
        <v>± 5.3%</v>
      </c>
      <c r="H58" s="1">
        <f t="shared" si="9"/>
        <v>0.49407114624505927</v>
      </c>
      <c r="I58" s="10" t="str">
        <f t="shared" si="1"/>
        <v>Moderate</v>
      </c>
      <c r="K58" s="76"/>
      <c r="L58" s="76"/>
      <c r="M58" s="76"/>
      <c r="N58" s="77"/>
      <c r="O58" s="77"/>
    </row>
    <row r="59" spans="1:15" ht="24.75" x14ac:dyDescent="0.25">
      <c r="A59" s="26" t="s">
        <v>174</v>
      </c>
      <c r="B59" s="8">
        <v>450</v>
      </c>
      <c r="C59" s="30">
        <v>151</v>
      </c>
      <c r="D59" s="2">
        <f>IF(B59&lt;&gt;0,B59/$B$59,0)</f>
        <v>1</v>
      </c>
      <c r="E59" s="4">
        <f>IF(B59&lt;&gt;0,ROUND(((SQRT(POWER(C59,2)-(POWER((B59/$B$59),2)*POWER($C$59,2))))/$B$59),3),0)</f>
        <v>0</v>
      </c>
      <c r="F59" s="4">
        <f>IF(B59=0,0,POWER(C59,2)-(POWER((B59/$B$59),2)*POWER(C$59,2)))</f>
        <v>0</v>
      </c>
      <c r="G59" s="24" t="s">
        <v>16</v>
      </c>
      <c r="H59" s="1">
        <f t="shared" ref="H59" si="23">IF(B59&lt;&gt;0,C59/B59,0)</f>
        <v>0.33555555555555555</v>
      </c>
      <c r="I59" s="10" t="str">
        <f t="shared" si="1"/>
        <v>Moderate</v>
      </c>
      <c r="K59" s="76"/>
      <c r="L59" s="76"/>
      <c r="M59" s="76"/>
      <c r="N59" s="77"/>
      <c r="O59" s="77"/>
    </row>
    <row r="60" spans="1:15" ht="15" x14ac:dyDescent="0.25">
      <c r="A60" s="1" t="s">
        <v>175</v>
      </c>
      <c r="B60" s="8">
        <v>362</v>
      </c>
      <c r="C60" s="30">
        <v>127</v>
      </c>
      <c r="D60" s="2">
        <f t="shared" ref="D60:D61" si="24">IF(B60&lt;&gt;0,B60/$B$59,0)</f>
        <v>0.80444444444444441</v>
      </c>
      <c r="E60" s="4">
        <f t="shared" ref="E60:E61" si="25">IF(B60&lt;&gt;0,ROUND(((SQRT(POWER(C60,2)-(POWER((B60/$B$59),2)*POWER($C$59,2))))/$B$59),3),0)</f>
        <v>8.2000000000000003E-2</v>
      </c>
      <c r="F60" s="4">
        <f t="shared" ref="F60:F61" si="26">IF(B60=0,0,POWER(C60,2)-(POWER((B60/$B$59),2)*POWER(C$59,2)))</f>
        <v>1373.7691654320988</v>
      </c>
      <c r="G60" s="24" t="str">
        <f t="shared" si="13"/>
        <v>± 8.2%</v>
      </c>
      <c r="H60" s="1">
        <f t="shared" si="9"/>
        <v>0.35082872928176795</v>
      </c>
      <c r="I60" s="10" t="str">
        <f t="shared" si="1"/>
        <v>Moderate</v>
      </c>
      <c r="K60" s="76"/>
      <c r="L60" s="76"/>
      <c r="M60" s="76"/>
      <c r="N60" s="77"/>
      <c r="O60" s="77"/>
    </row>
    <row r="61" spans="1:15" ht="15" x14ac:dyDescent="0.25">
      <c r="A61" s="1" t="s">
        <v>176</v>
      </c>
      <c r="B61" s="8">
        <v>245</v>
      </c>
      <c r="C61" s="30">
        <v>126</v>
      </c>
      <c r="D61" s="2">
        <f t="shared" si="24"/>
        <v>0.5444444444444444</v>
      </c>
      <c r="E61" s="4">
        <f t="shared" si="25"/>
        <v>0.21199999999999999</v>
      </c>
      <c r="F61" s="4">
        <f t="shared" si="26"/>
        <v>9117.3332098765441</v>
      </c>
      <c r="G61" s="24" t="str">
        <f t="shared" si="13"/>
        <v>± 21.2%</v>
      </c>
      <c r="H61" s="1">
        <f t="shared" si="9"/>
        <v>0.51428571428571423</v>
      </c>
      <c r="I61" s="10" t="str">
        <f t="shared" si="1"/>
        <v>Moderate</v>
      </c>
      <c r="K61" s="76"/>
      <c r="L61" s="79"/>
      <c r="M61" s="79"/>
      <c r="N61" s="77"/>
      <c r="O61" s="77"/>
    </row>
    <row r="62" spans="1:15" ht="15" x14ac:dyDescent="0.25">
      <c r="A62" s="14" t="s">
        <v>103</v>
      </c>
      <c r="B62" s="19" t="s">
        <v>515</v>
      </c>
      <c r="C62" s="31" t="s">
        <v>515</v>
      </c>
      <c r="D62" s="20"/>
      <c r="E62" s="21"/>
      <c r="F62" s="21"/>
      <c r="G62" s="25"/>
      <c r="H62" s="18"/>
      <c r="I62" s="22"/>
      <c r="K62" s="79"/>
      <c r="L62" s="76"/>
      <c r="M62" s="76"/>
      <c r="N62" s="77"/>
      <c r="O62" s="77"/>
    </row>
    <row r="63" spans="1:15" ht="15" x14ac:dyDescent="0.25">
      <c r="A63" s="1" t="s">
        <v>177</v>
      </c>
      <c r="B63" s="8">
        <v>20057</v>
      </c>
      <c r="C63" s="30">
        <v>1212</v>
      </c>
      <c r="D63" s="2">
        <f>IF(B63&lt;&gt;0,B63/$B$63,0)</f>
        <v>1</v>
      </c>
      <c r="E63" s="4">
        <f>IF(B63&lt;&gt;0,ROUND(((SQRT(POWER(C63,2)-(POWER((B63/$B$63),2)*POWER($C$63,2))))/$B$63),3),0)</f>
        <v>0</v>
      </c>
      <c r="F63" s="4">
        <f>IF(B63=0,0,POWER(C63,2)-(POWER((B63/$B$63),2)*POWER(C$63,2)))</f>
        <v>0</v>
      </c>
      <c r="G63" s="24" t="s">
        <v>16</v>
      </c>
      <c r="H63" s="1">
        <f t="shared" si="9"/>
        <v>6.0427780824649752E-2</v>
      </c>
      <c r="I63" s="10" t="str">
        <f t="shared" si="1"/>
        <v>High</v>
      </c>
      <c r="K63" s="76"/>
      <c r="L63" s="76"/>
      <c r="M63" s="76"/>
      <c r="N63" s="77"/>
      <c r="O63" s="77"/>
    </row>
    <row r="64" spans="1:15" ht="15" x14ac:dyDescent="0.25">
      <c r="A64" s="1" t="s">
        <v>178</v>
      </c>
      <c r="B64" s="8">
        <v>1168</v>
      </c>
      <c r="C64" s="30">
        <v>250</v>
      </c>
      <c r="D64" s="2">
        <f t="shared" ref="D64:D68" si="27">IF(B64&lt;&gt;0,B64/$B$63,0)</f>
        <v>5.8234033005933092E-2</v>
      </c>
      <c r="E64" s="4">
        <f t="shared" ref="E64:E68" si="28">IF(B64&lt;&gt;0,ROUND(((SQRT(POWER(C64,2)-(POWER((B64/$B$63),2)*POWER($C$63,2))))/$B$63),3),0)</f>
        <v>1.2E-2</v>
      </c>
      <c r="F64" s="4">
        <f t="shared" ref="F64:F68" si="29">IF(B64=0,0,POWER(C64,2)-(POWER((B64/$B$63),2)*POWER(C$63,2)))</f>
        <v>57518.513287745671</v>
      </c>
      <c r="G64" s="24" t="str">
        <f t="shared" si="13"/>
        <v>± 1.2%</v>
      </c>
      <c r="H64" s="1">
        <f t="shared" si="9"/>
        <v>0.21404109589041095</v>
      </c>
      <c r="I64" s="10" t="str">
        <f t="shared" si="1"/>
        <v>Moderate</v>
      </c>
      <c r="K64" s="76"/>
      <c r="L64" s="76"/>
      <c r="M64" s="76"/>
      <c r="N64" s="77"/>
      <c r="O64" s="77"/>
    </row>
    <row r="65" spans="1:15" ht="15" x14ac:dyDescent="0.25">
      <c r="A65" s="1" t="s">
        <v>179</v>
      </c>
      <c r="B65" s="8">
        <v>1217</v>
      </c>
      <c r="C65" s="30">
        <v>261</v>
      </c>
      <c r="D65" s="2">
        <f t="shared" si="27"/>
        <v>6.0677070349503912E-2</v>
      </c>
      <c r="E65" s="4">
        <f t="shared" si="28"/>
        <v>1.2E-2</v>
      </c>
      <c r="F65" s="4">
        <f t="shared" si="29"/>
        <v>62712.778789138698</v>
      </c>
      <c r="G65" s="24" t="str">
        <f t="shared" si="13"/>
        <v>± 1.2%</v>
      </c>
      <c r="H65" s="1">
        <f t="shared" si="9"/>
        <v>0.21446179129005752</v>
      </c>
      <c r="I65" s="10" t="str">
        <f t="shared" si="1"/>
        <v>Moderate</v>
      </c>
      <c r="K65" s="76"/>
      <c r="L65" s="76"/>
      <c r="M65" s="76"/>
      <c r="N65" s="77"/>
      <c r="O65" s="77"/>
    </row>
    <row r="66" spans="1:15" ht="15" x14ac:dyDescent="0.25">
      <c r="A66" s="1" t="s">
        <v>180</v>
      </c>
      <c r="B66" s="8">
        <v>8157</v>
      </c>
      <c r="C66" s="30">
        <v>788</v>
      </c>
      <c r="D66" s="2">
        <f t="shared" si="27"/>
        <v>0.4066909308470858</v>
      </c>
      <c r="E66" s="4">
        <f t="shared" si="28"/>
        <v>3.1E-2</v>
      </c>
      <c r="F66" s="4">
        <f t="shared" si="29"/>
        <v>377984.31532106875</v>
      </c>
      <c r="G66" s="24" t="str">
        <f t="shared" si="13"/>
        <v>± 3.1%</v>
      </c>
      <c r="H66" s="1">
        <f t="shared" si="9"/>
        <v>9.6604143680274604E-2</v>
      </c>
      <c r="I66" s="10" t="str">
        <f t="shared" si="1"/>
        <v>High</v>
      </c>
      <c r="K66" s="76"/>
      <c r="L66" s="76"/>
      <c r="M66" s="76"/>
      <c r="N66" s="77"/>
      <c r="O66" s="77"/>
    </row>
    <row r="67" spans="1:15" ht="15" x14ac:dyDescent="0.25">
      <c r="A67" s="1" t="s">
        <v>181</v>
      </c>
      <c r="B67" s="8">
        <v>3530</v>
      </c>
      <c r="C67" s="30">
        <v>498</v>
      </c>
      <c r="D67" s="2">
        <f t="shared" si="27"/>
        <v>0.17599840454704094</v>
      </c>
      <c r="E67" s="4">
        <f t="shared" si="28"/>
        <v>2.1999999999999999E-2</v>
      </c>
      <c r="F67" s="4">
        <f t="shared" si="29"/>
        <v>202502.81561039097</v>
      </c>
      <c r="G67" s="24" t="str">
        <f t="shared" si="13"/>
        <v>± 2.2%</v>
      </c>
      <c r="H67" s="1">
        <f t="shared" si="9"/>
        <v>0.14107648725212465</v>
      </c>
      <c r="I67" s="10" t="str">
        <f t="shared" si="1"/>
        <v>High</v>
      </c>
      <c r="K67" s="76"/>
      <c r="L67" s="76"/>
      <c r="M67" s="76"/>
      <c r="N67" s="77"/>
      <c r="O67" s="77"/>
    </row>
    <row r="68" spans="1:15" ht="15" x14ac:dyDescent="0.25">
      <c r="A68" s="1" t="s">
        <v>182</v>
      </c>
      <c r="B68" s="8">
        <v>5985</v>
      </c>
      <c r="C68" s="30">
        <v>544</v>
      </c>
      <c r="D68" s="2">
        <f t="shared" si="27"/>
        <v>0.29839956125043626</v>
      </c>
      <c r="E68" s="4">
        <f t="shared" si="28"/>
        <v>0.02</v>
      </c>
      <c r="F68" s="4">
        <f t="shared" si="29"/>
        <v>165137.8503798054</v>
      </c>
      <c r="G68" s="24" t="str">
        <f t="shared" si="13"/>
        <v>± 2.0%</v>
      </c>
      <c r="H68" s="1">
        <f t="shared" si="9"/>
        <v>9.0893901420217207E-2</v>
      </c>
      <c r="I68" s="10" t="str">
        <f t="shared" si="1"/>
        <v>High</v>
      </c>
      <c r="K68" s="76"/>
      <c r="L68" s="79"/>
      <c r="M68" s="76"/>
      <c r="N68" s="77"/>
      <c r="O68" s="77"/>
    </row>
    <row r="69" spans="1:15" ht="15" x14ac:dyDescent="0.25">
      <c r="A69" s="14" t="s">
        <v>104</v>
      </c>
      <c r="B69" s="19" t="s">
        <v>515</v>
      </c>
      <c r="C69" s="31" t="s">
        <v>515</v>
      </c>
      <c r="D69" s="20"/>
      <c r="E69" s="21"/>
      <c r="F69" s="21"/>
      <c r="G69" s="25"/>
      <c r="H69" s="18"/>
      <c r="I69" s="22"/>
      <c r="K69" s="79"/>
      <c r="L69" s="76"/>
      <c r="M69" s="76"/>
      <c r="N69" s="77"/>
      <c r="O69" s="77"/>
    </row>
    <row r="70" spans="1:15" ht="15" x14ac:dyDescent="0.25">
      <c r="A70" s="1" t="s">
        <v>184</v>
      </c>
      <c r="B70" s="8">
        <v>60131</v>
      </c>
      <c r="C70" s="30">
        <v>1344</v>
      </c>
      <c r="D70" s="2">
        <f>IF(B70&lt;&gt;0,B70/$B$70,0)</f>
        <v>1</v>
      </c>
      <c r="E70" s="4">
        <f>IF(B70&lt;&gt;0,ROUND(((SQRT(POWER(C70,2)-(POWER((B70/$B$70),2)*POWER($C$70,2))))/$B$70),3),0)</f>
        <v>0</v>
      </c>
      <c r="F70" s="4">
        <f>IF(B70=0,0,POWER(C70,2)-(POWER((B70/$B$70),2)*POWER(C$70,2)))</f>
        <v>0</v>
      </c>
      <c r="G70" s="24" t="s">
        <v>16</v>
      </c>
      <c r="H70" s="1">
        <f t="shared" si="9"/>
        <v>2.2351199880261428E-2</v>
      </c>
      <c r="I70" s="10" t="str">
        <f t="shared" si="1"/>
        <v>High</v>
      </c>
      <c r="K70" s="76"/>
      <c r="L70" s="76"/>
      <c r="M70" s="76"/>
      <c r="N70" s="77"/>
      <c r="O70" s="77"/>
    </row>
    <row r="71" spans="1:15" ht="15" x14ac:dyDescent="0.25">
      <c r="A71" s="1" t="s">
        <v>185</v>
      </c>
      <c r="B71" s="8">
        <v>7292</v>
      </c>
      <c r="C71" s="30">
        <v>702</v>
      </c>
      <c r="D71" s="2">
        <f t="shared" ref="D71:D77" si="30">IF(B71&lt;&gt;0,B71/$B$70,0)</f>
        <v>0.12126856363606127</v>
      </c>
      <c r="E71" s="4">
        <f t="shared" ref="E71:E77" si="31">IF(B71&lt;&gt;0,ROUND(((SQRT(POWER(C71,2)-(POWER((B71/$B$70),2)*POWER($C$70,2))))/$B$70),3),0)</f>
        <v>1.0999999999999999E-2</v>
      </c>
      <c r="F71" s="4">
        <f t="shared" ref="F71:F77" si="32">IF(B71=0,0,POWER(C71,2)-(POWER((B71/$B$70),2)*POWER(C$70,2)))</f>
        <v>466239.90622772486</v>
      </c>
      <c r="G71" s="24" t="str">
        <f t="shared" si="13"/>
        <v>± 1.1%</v>
      </c>
      <c r="H71" s="1">
        <f t="shared" si="9"/>
        <v>9.6269884805266048E-2</v>
      </c>
      <c r="I71" s="10" t="str">
        <f t="shared" ref="I71:I143" si="33">IF(AND(H71&gt;0,H71&lt;=0.2),"High",IF(H71&gt;=0.667,"Low",IF(AND(H71&gt;0.2,H71&lt;0.667),"Moderate","NC")))</f>
        <v>High</v>
      </c>
      <c r="K71" s="76"/>
      <c r="L71" s="76"/>
      <c r="M71" s="76"/>
      <c r="N71" s="77"/>
      <c r="O71" s="77"/>
    </row>
    <row r="72" spans="1:15" ht="15" x14ac:dyDescent="0.25">
      <c r="A72" s="1" t="s">
        <v>186</v>
      </c>
      <c r="B72" s="8">
        <v>5335</v>
      </c>
      <c r="C72" s="30">
        <v>641</v>
      </c>
      <c r="D72" s="2">
        <f t="shared" si="30"/>
        <v>8.8722954881841315E-2</v>
      </c>
      <c r="E72" s="4">
        <f t="shared" si="31"/>
        <v>0.01</v>
      </c>
      <c r="F72" s="4">
        <f t="shared" si="32"/>
        <v>396661.95161004981</v>
      </c>
      <c r="G72" s="24" t="str">
        <f t="shared" si="13"/>
        <v>± 1.0%</v>
      </c>
      <c r="H72" s="1">
        <f t="shared" si="9"/>
        <v>0.12014995313964386</v>
      </c>
      <c r="I72" s="10" t="str">
        <f t="shared" si="33"/>
        <v>High</v>
      </c>
      <c r="K72" s="76"/>
      <c r="L72" s="76"/>
      <c r="M72" s="76"/>
      <c r="N72" s="77"/>
      <c r="O72" s="77"/>
    </row>
    <row r="73" spans="1:15" ht="15" x14ac:dyDescent="0.25">
      <c r="A73" s="1" t="s">
        <v>187</v>
      </c>
      <c r="B73" s="8">
        <v>12005</v>
      </c>
      <c r="C73" s="30">
        <v>871</v>
      </c>
      <c r="D73" s="2">
        <f t="shared" si="30"/>
        <v>0.19964743643046015</v>
      </c>
      <c r="E73" s="4">
        <f t="shared" si="31"/>
        <v>1.4E-2</v>
      </c>
      <c r="F73" s="4">
        <f t="shared" si="32"/>
        <v>686642.07477768068</v>
      </c>
      <c r="G73" s="24" t="str">
        <f t="shared" si="13"/>
        <v>± 1.4%</v>
      </c>
      <c r="H73" s="1">
        <f t="shared" si="9"/>
        <v>7.255310287380258E-2</v>
      </c>
      <c r="I73" s="10" t="str">
        <f t="shared" si="33"/>
        <v>High</v>
      </c>
      <c r="K73" s="76"/>
      <c r="L73" s="76"/>
      <c r="M73" s="76"/>
      <c r="N73" s="77"/>
      <c r="O73" s="77"/>
    </row>
    <row r="74" spans="1:15" ht="15" x14ac:dyDescent="0.25">
      <c r="A74" s="1" t="s">
        <v>188</v>
      </c>
      <c r="B74" s="8">
        <v>11254</v>
      </c>
      <c r="C74" s="30">
        <v>787</v>
      </c>
      <c r="D74" s="2">
        <f t="shared" si="30"/>
        <v>0.18715803828308195</v>
      </c>
      <c r="E74" s="4">
        <f t="shared" si="31"/>
        <v>1.2E-2</v>
      </c>
      <c r="F74" s="4">
        <f t="shared" si="32"/>
        <v>556096.42543097259</v>
      </c>
      <c r="G74" s="24" t="str">
        <f t="shared" si="13"/>
        <v>± 1.2%</v>
      </c>
      <c r="H74" s="1">
        <f t="shared" si="9"/>
        <v>6.9930691309756529E-2</v>
      </c>
      <c r="I74" s="10" t="str">
        <f t="shared" si="33"/>
        <v>High</v>
      </c>
      <c r="K74" s="76"/>
      <c r="L74" s="76"/>
      <c r="M74" s="76"/>
      <c r="N74" s="77"/>
      <c r="O74" s="77"/>
    </row>
    <row r="75" spans="1:15" ht="15" x14ac:dyDescent="0.25">
      <c r="A75" s="1" t="s">
        <v>189</v>
      </c>
      <c r="B75" s="8">
        <v>3867</v>
      </c>
      <c r="C75" s="30">
        <v>418</v>
      </c>
      <c r="D75" s="2">
        <f t="shared" si="30"/>
        <v>6.4309590726912905E-2</v>
      </c>
      <c r="E75" s="4">
        <f t="shared" si="31"/>
        <v>7.0000000000000001E-3</v>
      </c>
      <c r="F75" s="4">
        <f t="shared" si="32"/>
        <v>167253.49382912737</v>
      </c>
      <c r="G75" s="24" t="str">
        <f t="shared" si="13"/>
        <v>± 0.7%</v>
      </c>
      <c r="H75" s="1">
        <f t="shared" si="9"/>
        <v>0.10809412981639514</v>
      </c>
      <c r="I75" s="10" t="str">
        <f t="shared" si="33"/>
        <v>High</v>
      </c>
      <c r="K75" s="76"/>
      <c r="L75" s="76"/>
      <c r="M75" s="76"/>
      <c r="N75" s="77"/>
      <c r="O75" s="77"/>
    </row>
    <row r="76" spans="1:15" ht="15" x14ac:dyDescent="0.25">
      <c r="A76" s="1" t="s">
        <v>190</v>
      </c>
      <c r="B76" s="8">
        <v>13405</v>
      </c>
      <c r="C76" s="30">
        <v>848</v>
      </c>
      <c r="D76" s="2">
        <f t="shared" si="30"/>
        <v>0.22292993630573249</v>
      </c>
      <c r="E76" s="4">
        <f t="shared" si="31"/>
        <v>1.2999999999999999E-2</v>
      </c>
      <c r="F76" s="4">
        <f t="shared" si="32"/>
        <v>629333.15331250755</v>
      </c>
      <c r="G76" s="24" t="str">
        <f t="shared" si="13"/>
        <v>± 1.3%</v>
      </c>
      <c r="H76" s="1">
        <f t="shared" si="9"/>
        <v>6.3259977620290939E-2</v>
      </c>
      <c r="I76" s="10" t="str">
        <f t="shared" si="33"/>
        <v>High</v>
      </c>
      <c r="K76" s="76"/>
      <c r="L76" s="76"/>
      <c r="M76" s="76"/>
      <c r="N76" s="77"/>
      <c r="O76" s="77"/>
    </row>
    <row r="77" spans="1:15" ht="15" x14ac:dyDescent="0.25">
      <c r="A77" s="1" t="s">
        <v>191</v>
      </c>
      <c r="B77" s="8">
        <v>6973</v>
      </c>
      <c r="C77" s="30">
        <v>547</v>
      </c>
      <c r="D77" s="2">
        <f t="shared" si="30"/>
        <v>0.11596347973590992</v>
      </c>
      <c r="E77" s="4">
        <f t="shared" si="31"/>
        <v>8.9999999999999993E-3</v>
      </c>
      <c r="F77" s="4">
        <f t="shared" si="32"/>
        <v>274918.24492015532</v>
      </c>
      <c r="G77" s="24" t="str">
        <f t="shared" si="13"/>
        <v>± 0.9%</v>
      </c>
      <c r="H77" s="1">
        <f t="shared" si="9"/>
        <v>7.844543238204503E-2</v>
      </c>
      <c r="I77" s="10" t="str">
        <f t="shared" si="33"/>
        <v>High</v>
      </c>
      <c r="K77" s="76"/>
      <c r="L77" s="76"/>
      <c r="M77" s="76"/>
      <c r="N77" s="77"/>
      <c r="O77" s="77"/>
    </row>
    <row r="78" spans="1:15" ht="15" x14ac:dyDescent="0.25">
      <c r="A78" s="1" t="s">
        <v>183</v>
      </c>
      <c r="B78" s="29">
        <v>79</v>
      </c>
      <c r="C78" s="40">
        <v>1.5</v>
      </c>
      <c r="D78" s="29" t="s">
        <v>16</v>
      </c>
      <c r="E78" s="4" t="e">
        <f>IF(B78&lt;&gt;0,ROUND(((SQRT(POWER(C78,2)-(POWER((B78/$B$70),2)*POWER($C$70,2))))/$B$70),3),0)</f>
        <v>#NUM!</v>
      </c>
      <c r="F78" s="4">
        <f>IF(B78=0,0,POWER(C78,2)-(POWER((B78/$B$70),2)*POWER(C$70,2)))</f>
        <v>-0.86785466532145428</v>
      </c>
      <c r="G78" s="40" t="s">
        <v>16</v>
      </c>
      <c r="H78" s="1">
        <f>IF(B78&lt;&gt;0,C78/B78,0)</f>
        <v>1.8987341772151899E-2</v>
      </c>
      <c r="I78" s="10" t="str">
        <f t="shared" si="33"/>
        <v>High</v>
      </c>
      <c r="K78" s="76"/>
      <c r="L78" s="76"/>
      <c r="M78" s="76"/>
      <c r="N78" s="77"/>
      <c r="O78" s="77"/>
    </row>
    <row r="79" spans="1:15" ht="15" x14ac:dyDescent="0.25">
      <c r="A79" s="1" t="s">
        <v>192</v>
      </c>
      <c r="B79" s="29">
        <v>33.9</v>
      </c>
      <c r="C79" s="40">
        <v>1.6</v>
      </c>
      <c r="D79" s="29" t="s">
        <v>16</v>
      </c>
      <c r="E79" s="4">
        <f>IF(B79&lt;&gt;0,ROUND(((SQRT(POWER(C79,2)-(POWER((B79/$B$70),2)*POWER($C$70,2))))/$B$70),3),0)</f>
        <v>0</v>
      </c>
      <c r="F79" s="4">
        <f>IF(B79=0,0,POWER(C79,2)-(POWER((B79/$B$70),2)*POWER(C$70,2)))</f>
        <v>1.9858821086470013</v>
      </c>
      <c r="G79" s="40" t="s">
        <v>16</v>
      </c>
      <c r="H79" s="1">
        <f>IF(B79&lt;&gt;0,C79/B79,0)</f>
        <v>4.7197640117994107E-2</v>
      </c>
      <c r="I79" s="10" t="str">
        <f t="shared" si="33"/>
        <v>High</v>
      </c>
      <c r="K79" s="76"/>
      <c r="L79" s="79"/>
      <c r="M79" s="76"/>
      <c r="N79" s="77"/>
      <c r="O79" s="77"/>
    </row>
    <row r="80" spans="1:15" ht="15" x14ac:dyDescent="0.25">
      <c r="A80" s="14" t="s">
        <v>105</v>
      </c>
      <c r="B80" s="19" t="s">
        <v>515</v>
      </c>
      <c r="C80" s="31" t="s">
        <v>515</v>
      </c>
      <c r="D80" s="20"/>
      <c r="E80" s="21"/>
      <c r="F80" s="21"/>
      <c r="G80" s="25"/>
      <c r="H80" s="18"/>
      <c r="I80" s="22"/>
      <c r="K80" s="79"/>
      <c r="L80" s="76"/>
      <c r="M80" s="76"/>
      <c r="N80" s="77"/>
      <c r="O80" s="77"/>
    </row>
    <row r="81" spans="1:15" ht="15" x14ac:dyDescent="0.25">
      <c r="A81" s="1" t="s">
        <v>193</v>
      </c>
      <c r="B81" s="8">
        <v>67185</v>
      </c>
      <c r="C81" s="30">
        <v>1508</v>
      </c>
      <c r="D81" s="2">
        <f>IF(B81&lt;&gt;0,B81/$B$81,0)</f>
        <v>1</v>
      </c>
      <c r="E81" s="4">
        <f>IF(B81&lt;&gt;0,ROUND(((SQRT(POWER(C81,2)-(POWER((B81/$B$81),2)*POWER($C$81,2))))/$B$81),3),0)</f>
        <v>0</v>
      </c>
      <c r="F81" s="4">
        <f>IF(B81=0,0,POWER(C81,2)-(POWER((B81/$B$81),2)*POWER(C$81,2)))</f>
        <v>0</v>
      </c>
      <c r="G81" s="24" t="s">
        <v>16</v>
      </c>
      <c r="H81" s="1">
        <f t="shared" si="9"/>
        <v>2.2445486343677903E-2</v>
      </c>
      <c r="I81" s="10" t="str">
        <f t="shared" si="33"/>
        <v>High</v>
      </c>
      <c r="K81" s="76"/>
      <c r="L81" s="76"/>
      <c r="M81" s="76"/>
      <c r="N81" s="77"/>
      <c r="O81" s="77"/>
    </row>
    <row r="82" spans="1:15" ht="15" x14ac:dyDescent="0.25">
      <c r="A82" s="1" t="s">
        <v>194</v>
      </c>
      <c r="B82" s="8">
        <v>3784</v>
      </c>
      <c r="C82" s="30">
        <v>414</v>
      </c>
      <c r="D82" s="2">
        <f>IF(B82&lt;&gt;0,B82/$B$81,0)</f>
        <v>5.6322095705886734E-2</v>
      </c>
      <c r="E82" s="4">
        <f>IF(B82&lt;&gt;0,ROUND(((SQRT(POWER(C82,2)-(POWER((B82/$B$81),2)*POWER($C$81,2))))/$B$81),3),0)</f>
        <v>6.0000000000000001E-3</v>
      </c>
      <c r="F82" s="4">
        <f>IF(B82=0,0,POWER(C82,2)-(POWER((B82/$B$81),2)*POWER(C$81,2)))</f>
        <v>164182.26315184348</v>
      </c>
      <c r="G82" s="24" t="str">
        <f t="shared" si="13"/>
        <v>± 0.6%</v>
      </c>
      <c r="H82" s="1">
        <f t="shared" si="9"/>
        <v>0.10940803382663848</v>
      </c>
      <c r="I82" s="10" t="str">
        <f t="shared" si="33"/>
        <v>High</v>
      </c>
      <c r="K82" s="76"/>
      <c r="L82" s="79"/>
      <c r="M82" s="76"/>
      <c r="N82" s="77"/>
      <c r="O82" s="77"/>
    </row>
    <row r="83" spans="1:15" ht="15" x14ac:dyDescent="0.25">
      <c r="A83" s="14" t="s">
        <v>518</v>
      </c>
      <c r="B83" s="19" t="s">
        <v>515</v>
      </c>
      <c r="C83" s="31" t="s">
        <v>515</v>
      </c>
      <c r="D83" s="20"/>
      <c r="E83" s="21"/>
      <c r="F83" s="21"/>
      <c r="G83" s="25"/>
      <c r="H83" s="18"/>
      <c r="I83" s="22"/>
      <c r="K83" s="79"/>
      <c r="L83" s="76"/>
      <c r="M83" s="76"/>
      <c r="N83" s="77"/>
      <c r="O83" s="77"/>
    </row>
    <row r="84" spans="1:15" ht="15" x14ac:dyDescent="0.25">
      <c r="A84" s="1" t="s">
        <v>519</v>
      </c>
      <c r="B84" s="8">
        <v>85238</v>
      </c>
      <c r="C84" s="64">
        <v>2117</v>
      </c>
      <c r="D84" s="2">
        <f>IF(B84&lt;&gt;0,B84/$B$84,0)</f>
        <v>1</v>
      </c>
      <c r="E84" s="4">
        <f>IF(B84&lt;&gt;0,ROUND(((SQRT(POWER(C84,2)-(POWER((B84/$B$84),2)*POWER($C$84,2))))/$B$84),3),0)</f>
        <v>0</v>
      </c>
      <c r="F84" s="4">
        <f>IF(B84=0,0,POWER(C84,2)-(POWER((B84/$B$84),2)*POWER(C$84,2)))</f>
        <v>0</v>
      </c>
      <c r="G84" s="24" t="s">
        <v>16</v>
      </c>
      <c r="H84" s="1">
        <f t="shared" ref="H84:H91" si="34">IF(B84&lt;&gt;0,C84/B84,0)</f>
        <v>2.4836340599263238E-2</v>
      </c>
      <c r="I84" s="10" t="str">
        <f t="shared" ref="I84:I91" si="35">IF(AND(H84&gt;0,H84&lt;=0.2),"High",IF(H84&gt;=0.667,"Low",IF(AND(H84&gt;0.2,H84&lt;0.667),"Moderate","NC")))</f>
        <v>High</v>
      </c>
      <c r="K84" s="76"/>
      <c r="L84" s="76"/>
      <c r="M84" s="76"/>
      <c r="N84" s="77"/>
      <c r="O84" s="77"/>
    </row>
    <row r="85" spans="1:15" ht="15" x14ac:dyDescent="0.25">
      <c r="A85" s="1" t="s">
        <v>520</v>
      </c>
      <c r="B85" s="8">
        <v>9517</v>
      </c>
      <c r="C85" s="64">
        <v>679</v>
      </c>
      <c r="D85" s="2">
        <f>IF(B85&lt;&gt;0,B85/$B$84,0)</f>
        <v>0.11165208005819001</v>
      </c>
      <c r="E85" s="82">
        <f>IF(B85&lt;&gt;0,ROUND(((SQRT(POWER(C85,2)-(POWER((B85/$B$84),2)*POWER($C$84,2))))/$B$84),3),0)</f>
        <v>7.0000000000000001E-3</v>
      </c>
      <c r="F85" s="82">
        <f>IF(B85=0,0,POWER(C85,2)-(POWER((B85/$B$84),2)*POWER(C$84,2)))</f>
        <v>405171.42693387286</v>
      </c>
      <c r="G85" s="24" t="str">
        <f t="shared" ref="G85:G91" si="36">IF(F85&lt;0,"W",IF(B85=0,"± 0.6%",IF((E85*100)&lt;0.01,"± 0.1%","± "&amp; TEXT((E85*100),"#,##0.0")&amp;"%")))</f>
        <v>± 0.7%</v>
      </c>
      <c r="H85" s="1">
        <f t="shared" si="34"/>
        <v>7.1346012398865191E-2</v>
      </c>
      <c r="I85" s="10" t="str">
        <f t="shared" si="35"/>
        <v>High</v>
      </c>
      <c r="K85" s="76"/>
      <c r="L85" s="76"/>
      <c r="M85" s="76"/>
      <c r="N85" s="77"/>
      <c r="O85" s="77"/>
    </row>
    <row r="86" spans="1:15" ht="15" x14ac:dyDescent="0.25">
      <c r="A86" s="1" t="s">
        <v>236</v>
      </c>
      <c r="B86" s="8">
        <v>18597</v>
      </c>
      <c r="C86" s="64">
        <v>1196</v>
      </c>
      <c r="D86" s="2">
        <f>IF(B86&lt;&gt;0,B86/$B$86,0)</f>
        <v>1</v>
      </c>
      <c r="E86" s="4">
        <f>IF(B86&lt;&gt;0,ROUND(((SQRT(POWER(C86,2)-(POWER((B86/$B$86),2)*POWER($C$86,2))))/$B$86),3),0)</f>
        <v>0</v>
      </c>
      <c r="F86" s="4">
        <f>IF(B86=0,0,POWER(C86,2)-(POWER((B86/$B$86),2)*POWER(C$86,2)))</f>
        <v>0</v>
      </c>
      <c r="G86" s="24" t="s">
        <v>16</v>
      </c>
      <c r="H86" s="1">
        <f t="shared" si="34"/>
        <v>6.431144808302415E-2</v>
      </c>
      <c r="I86" s="10" t="str">
        <f t="shared" si="35"/>
        <v>High</v>
      </c>
      <c r="K86" s="76"/>
      <c r="L86" s="76"/>
      <c r="M86" s="76"/>
      <c r="N86" s="77"/>
      <c r="O86" s="77"/>
    </row>
    <row r="87" spans="1:15" ht="15" x14ac:dyDescent="0.25">
      <c r="A87" s="1" t="s">
        <v>520</v>
      </c>
      <c r="B87" s="8">
        <v>517</v>
      </c>
      <c r="C87" s="64">
        <v>170</v>
      </c>
      <c r="D87" s="2">
        <f>IF(B87&lt;&gt;0,B87/$B$86,0)</f>
        <v>2.7800182825186859E-2</v>
      </c>
      <c r="E87" s="82">
        <f>IF(B87&lt;&gt;0,ROUND(((SQRT(POWER(C87,2)-(POWER((B87/$B$86),2)*POWER($C$86,2))))/$B$86),3),0)</f>
        <v>8.9999999999999993E-3</v>
      </c>
      <c r="F87" s="82">
        <f>IF(B87=0,0,POWER(C87,2)-(POWER((B87/$B$86),2)*POWER(C$86,2)))</f>
        <v>27794.502758218558</v>
      </c>
      <c r="G87" s="24" t="str">
        <f t="shared" si="36"/>
        <v>± 0.9%</v>
      </c>
      <c r="H87" s="1">
        <f t="shared" si="34"/>
        <v>0.32882011605415862</v>
      </c>
      <c r="I87" s="10" t="str">
        <f t="shared" si="35"/>
        <v>Moderate</v>
      </c>
      <c r="J87" s="80"/>
      <c r="K87" s="83"/>
      <c r="L87" s="76"/>
      <c r="M87" s="76"/>
      <c r="N87" s="77"/>
      <c r="O87" s="77"/>
    </row>
    <row r="88" spans="1:15" ht="15" x14ac:dyDescent="0.25">
      <c r="A88" s="1" t="s">
        <v>237</v>
      </c>
      <c r="B88" s="8">
        <v>56076</v>
      </c>
      <c r="C88" s="64">
        <v>1466</v>
      </c>
      <c r="D88" s="2">
        <f>IF(B88&lt;&gt;0,B88/$B$88,0)</f>
        <v>1</v>
      </c>
      <c r="E88" s="4">
        <f>IF(B88&lt;&gt;0,ROUND(((SQRT(POWER(C88,2)-(POWER((B88/$B$88),2)*POWER($C$88,2))))/$B$88),3),0)</f>
        <v>0</v>
      </c>
      <c r="F88" s="4">
        <f>IF(B88=0,0,POWER(C88,2)-(POWER((B88/$B$88),2)*POWER(C$88,2)))</f>
        <v>0</v>
      </c>
      <c r="G88" s="24" t="s">
        <v>16</v>
      </c>
      <c r="H88" s="1">
        <f t="shared" si="34"/>
        <v>2.6143091518653256E-2</v>
      </c>
      <c r="I88" s="10" t="str">
        <f t="shared" si="35"/>
        <v>High</v>
      </c>
      <c r="J88" s="80"/>
      <c r="K88" s="83"/>
      <c r="L88" s="76"/>
      <c r="M88" s="76"/>
      <c r="N88" s="77"/>
      <c r="O88" s="77"/>
    </row>
    <row r="89" spans="1:15" ht="15" x14ac:dyDescent="0.25">
      <c r="A89" s="1" t="s">
        <v>520</v>
      </c>
      <c r="B89" s="8">
        <v>4719</v>
      </c>
      <c r="C89" s="64">
        <v>515</v>
      </c>
      <c r="D89" s="2">
        <f>IF(B89&lt;&gt;0,B89/$B$88,0)</f>
        <v>8.4153648619730362E-2</v>
      </c>
      <c r="E89" s="82">
        <f>IF(B89&lt;&gt;0,ROUND(((SQRT(POWER(C89,2)-(POWER((B89/$B$88),2)*POWER($C$88,2))))/$B$88),3),0)</f>
        <v>8.9999999999999993E-3</v>
      </c>
      <c r="F89" s="82">
        <f>IF(B89=0,0,POWER(C89,2)-(POWER((B89/$B$88),2)*POWER(C$88,2)))</f>
        <v>250005.0284316421</v>
      </c>
      <c r="G89" s="24" t="str">
        <f t="shared" si="36"/>
        <v>± 0.9%</v>
      </c>
      <c r="H89" s="1">
        <f t="shared" si="34"/>
        <v>0.10913329095147277</v>
      </c>
      <c r="I89" s="10" t="str">
        <f t="shared" si="35"/>
        <v>High</v>
      </c>
      <c r="J89" s="80"/>
      <c r="K89" s="83"/>
      <c r="L89" s="76"/>
      <c r="M89" s="76"/>
      <c r="N89" s="77"/>
      <c r="O89" s="77"/>
    </row>
    <row r="90" spans="1:15" ht="15" x14ac:dyDescent="0.25">
      <c r="A90" s="1" t="s">
        <v>263</v>
      </c>
      <c r="B90" s="8">
        <v>10565</v>
      </c>
      <c r="C90" s="64">
        <v>563</v>
      </c>
      <c r="D90" s="2">
        <f>IF(B90&lt;&gt;0,B90/$B$90,0)</f>
        <v>1</v>
      </c>
      <c r="E90" s="4">
        <f>IF(B90&lt;&gt;0,ROUND(((SQRT(POWER(C90,2)-(POWER((B90/$B$90),2)*POWER($C$90,2))))/$B$90),3),0)</f>
        <v>0</v>
      </c>
      <c r="F90" s="4">
        <f>IF(B90=0,0,POWER(C90,2)-(POWER((B90/$B$90),2)*POWER(C$90,2)))</f>
        <v>0</v>
      </c>
      <c r="G90" s="24" t="s">
        <v>16</v>
      </c>
      <c r="H90" s="1">
        <f t="shared" si="34"/>
        <v>5.3289162328442975E-2</v>
      </c>
      <c r="I90" s="10" t="str">
        <f t="shared" si="35"/>
        <v>High</v>
      </c>
      <c r="J90" s="80"/>
      <c r="K90" s="83"/>
      <c r="L90" s="76"/>
      <c r="M90" s="76"/>
      <c r="N90" s="77"/>
      <c r="O90" s="77"/>
    </row>
    <row r="91" spans="1:15" ht="15" x14ac:dyDescent="0.25">
      <c r="A91" s="1" t="s">
        <v>520</v>
      </c>
      <c r="B91" s="8">
        <v>4281</v>
      </c>
      <c r="C91" s="64">
        <v>431</v>
      </c>
      <c r="D91" s="2">
        <f>IF(B91&lt;&gt;0,B91/$B$90,0)</f>
        <v>0.40520586843350687</v>
      </c>
      <c r="E91" s="82">
        <f>IF(B91&lt;&gt;0,ROUND(((SQRT(POWER(C91,2)-(POWER((B91/$B$90),2)*POWER($C$90,2))))/$B$90),3),0)</f>
        <v>3.5000000000000003E-2</v>
      </c>
      <c r="F91" s="82">
        <f>IF(B91=0,0,POWER(C91,2)-(POWER((B91/$B$90),2)*POWER(C$90,2)))</f>
        <v>133717.29067296427</v>
      </c>
      <c r="G91" s="24" t="str">
        <f t="shared" si="36"/>
        <v>± 3.5%</v>
      </c>
      <c r="H91" s="1">
        <f t="shared" si="34"/>
        <v>0.1006774118196683</v>
      </c>
      <c r="I91" s="10" t="str">
        <f t="shared" si="35"/>
        <v>High</v>
      </c>
      <c r="J91" s="80"/>
      <c r="K91" s="83"/>
      <c r="L91" s="79"/>
      <c r="M91" s="76"/>
      <c r="N91" s="77"/>
      <c r="O91" s="77"/>
    </row>
    <row r="92" spans="1:15" ht="15" x14ac:dyDescent="0.25">
      <c r="A92" s="14" t="s">
        <v>106</v>
      </c>
      <c r="B92" s="19" t="s">
        <v>515</v>
      </c>
      <c r="C92" s="31" t="s">
        <v>515</v>
      </c>
      <c r="D92" s="20"/>
      <c r="E92" s="21"/>
      <c r="F92" s="21"/>
      <c r="G92" s="25"/>
      <c r="H92" s="18"/>
      <c r="I92" s="22"/>
      <c r="K92" s="79"/>
      <c r="L92" s="76"/>
      <c r="M92" s="76"/>
      <c r="N92" s="77"/>
      <c r="O92" s="77"/>
    </row>
    <row r="93" spans="1:15" ht="15" x14ac:dyDescent="0.25">
      <c r="A93" s="1" t="s">
        <v>195</v>
      </c>
      <c r="B93" s="8">
        <v>84744</v>
      </c>
      <c r="C93" s="30">
        <v>2104</v>
      </c>
      <c r="D93" s="2">
        <f>IF(B93&lt;&gt;0,B93/$B$93,0)</f>
        <v>1</v>
      </c>
      <c r="E93" s="4">
        <f>IF(B93&lt;&gt;0,ROUND(((SQRT(POWER(C93,2)-(POWER((B93/$B$93),2)*POWER($C$93,2))))/$B$93),3),0)</f>
        <v>0</v>
      </c>
      <c r="F93" s="4">
        <f>IF(B93=0,0,POWER(C93,2)-(POWER((B93/$B$93),2)*POWER(C$93,2)))</f>
        <v>0</v>
      </c>
      <c r="G93" s="24" t="s">
        <v>16</v>
      </c>
      <c r="H93" s="1">
        <f t="shared" si="9"/>
        <v>2.4827716416501465E-2</v>
      </c>
      <c r="I93" s="10" t="str">
        <f t="shared" si="33"/>
        <v>High</v>
      </c>
      <c r="K93" s="76"/>
      <c r="L93" s="76"/>
      <c r="M93" s="76"/>
      <c r="N93" s="77"/>
      <c r="O93" s="77"/>
    </row>
    <row r="94" spans="1:15" ht="15" x14ac:dyDescent="0.25">
      <c r="A94" s="1" t="s">
        <v>196</v>
      </c>
      <c r="B94" s="8">
        <v>71534</v>
      </c>
      <c r="C94" s="30">
        <v>1982</v>
      </c>
      <c r="D94" s="2">
        <f t="shared" ref="D94:D100" si="37">IF(B94&lt;&gt;0,B94/$B$93,0)</f>
        <v>0.84411875767015954</v>
      </c>
      <c r="E94" s="4">
        <f t="shared" ref="E94:E100" si="38">IF(B94&lt;&gt;0,ROUND(((SQRT(POWER(C94,2)-(POWER((B94/$B$93),2)*POWER($C$93,2))))/$B$93),3),0)</f>
        <v>0.01</v>
      </c>
      <c r="F94" s="4">
        <f t="shared" ref="F94:F100" si="39">IF(B94=0,0,POWER(C94,2)-(POWER((B94/$B$93),2)*POWER(C$93,2)))</f>
        <v>774056.12280871114</v>
      </c>
      <c r="G94" s="24" t="str">
        <f t="shared" si="13"/>
        <v>± 1.0%</v>
      </c>
      <c r="H94" s="1">
        <f t="shared" si="9"/>
        <v>2.7707104314032487E-2</v>
      </c>
      <c r="I94" s="10" t="str">
        <f t="shared" si="33"/>
        <v>High</v>
      </c>
      <c r="K94" s="76"/>
      <c r="L94" s="76"/>
      <c r="M94" s="76"/>
      <c r="N94" s="77"/>
      <c r="O94" s="77"/>
    </row>
    <row r="95" spans="1:15" ht="15" x14ac:dyDescent="0.25">
      <c r="A95" s="1" t="s">
        <v>197</v>
      </c>
      <c r="B95" s="8">
        <v>12077</v>
      </c>
      <c r="C95" s="30">
        <v>1402</v>
      </c>
      <c r="D95" s="2">
        <f t="shared" si="37"/>
        <v>0.14251156424053621</v>
      </c>
      <c r="E95" s="4">
        <f t="shared" si="38"/>
        <v>1.6E-2</v>
      </c>
      <c r="F95" s="4">
        <f t="shared" si="39"/>
        <v>1875697.3770699599</v>
      </c>
      <c r="G95" s="24" t="str">
        <f t="shared" ref="G95:G141" si="40">IF(F95&lt;0,"W",IF(B95=0,"± 0.6%",IF((E95*100)&lt;0.01,"± 0.1%","± "&amp; TEXT((E95*100),"#,##0.0")&amp;"%")))</f>
        <v>± 1.6%</v>
      </c>
      <c r="H95" s="1">
        <f t="shared" ref="H95:H158" si="41">IF(B95&lt;&gt;0,C95/B95,0)</f>
        <v>0.1160884325577544</v>
      </c>
      <c r="I95" s="10" t="str">
        <f t="shared" si="33"/>
        <v>High</v>
      </c>
      <c r="K95" s="76"/>
      <c r="L95" s="76"/>
      <c r="M95" s="76"/>
      <c r="N95" s="77"/>
      <c r="O95" s="77"/>
    </row>
    <row r="96" spans="1:15" ht="15" x14ac:dyDescent="0.25">
      <c r="A96" s="1" t="s">
        <v>198</v>
      </c>
      <c r="B96" s="8">
        <v>9609</v>
      </c>
      <c r="C96" s="30">
        <v>1306</v>
      </c>
      <c r="D96" s="2">
        <f t="shared" si="37"/>
        <v>0.11338855848201643</v>
      </c>
      <c r="E96" s="4">
        <f t="shared" si="38"/>
        <v>1.4999999999999999E-2</v>
      </c>
      <c r="F96" s="4">
        <f t="shared" si="39"/>
        <v>1648720.5807649703</v>
      </c>
      <c r="G96" s="24" t="str">
        <f t="shared" si="40"/>
        <v>± 1.5%</v>
      </c>
      <c r="H96" s="1">
        <f t="shared" si="41"/>
        <v>0.13591424706004787</v>
      </c>
      <c r="I96" s="10" t="str">
        <f t="shared" si="33"/>
        <v>High</v>
      </c>
      <c r="K96" s="76"/>
      <c r="L96" s="76"/>
      <c r="M96" s="76"/>
      <c r="N96" s="77"/>
      <c r="O96" s="77"/>
    </row>
    <row r="97" spans="1:15" ht="15" x14ac:dyDescent="0.25">
      <c r="A97" s="1" t="s">
        <v>199</v>
      </c>
      <c r="B97" s="8">
        <v>2468</v>
      </c>
      <c r="C97" s="30">
        <v>442</v>
      </c>
      <c r="D97" s="2">
        <f t="shared" si="37"/>
        <v>2.9123005758519779E-2</v>
      </c>
      <c r="E97" s="4">
        <f t="shared" si="38"/>
        <v>5.0000000000000001E-3</v>
      </c>
      <c r="F97" s="4">
        <f t="shared" si="39"/>
        <v>191609.39838055495</v>
      </c>
      <c r="G97" s="24" t="str">
        <f t="shared" si="40"/>
        <v>± 0.5%</v>
      </c>
      <c r="H97" s="1">
        <f t="shared" si="41"/>
        <v>0.17909238249594814</v>
      </c>
      <c r="I97" s="10" t="str">
        <f t="shared" si="33"/>
        <v>High</v>
      </c>
      <c r="K97" s="76"/>
      <c r="L97" s="76"/>
      <c r="M97" s="76"/>
      <c r="N97" s="77"/>
      <c r="O97" s="77"/>
    </row>
    <row r="98" spans="1:15" ht="15" x14ac:dyDescent="0.25">
      <c r="A98" s="1" t="s">
        <v>200</v>
      </c>
      <c r="B98" s="8">
        <v>862</v>
      </c>
      <c r="C98" s="30">
        <v>250</v>
      </c>
      <c r="D98" s="2">
        <f t="shared" si="37"/>
        <v>1.0171811573680732E-2</v>
      </c>
      <c r="E98" s="4">
        <f t="shared" si="38"/>
        <v>3.0000000000000001E-3</v>
      </c>
      <c r="F98" s="4">
        <f t="shared" si="39"/>
        <v>62041.976159391437</v>
      </c>
      <c r="G98" s="24" t="str">
        <f t="shared" si="40"/>
        <v>± 0.3%</v>
      </c>
      <c r="H98" s="1">
        <f t="shared" si="41"/>
        <v>0.29002320185614849</v>
      </c>
      <c r="I98" s="10" t="str">
        <f t="shared" si="33"/>
        <v>Moderate</v>
      </c>
      <c r="K98" s="76"/>
      <c r="L98" s="76"/>
      <c r="M98" s="76"/>
      <c r="N98" s="77"/>
      <c r="O98" s="77"/>
    </row>
    <row r="99" spans="1:15" ht="15" x14ac:dyDescent="0.25">
      <c r="A99" s="1" t="s">
        <v>201</v>
      </c>
      <c r="B99" s="8">
        <v>1606</v>
      </c>
      <c r="C99" s="30">
        <v>380</v>
      </c>
      <c r="D99" s="2">
        <f t="shared" si="37"/>
        <v>1.8951194184839044E-2</v>
      </c>
      <c r="E99" s="4">
        <f t="shared" si="38"/>
        <v>4.0000000000000001E-3</v>
      </c>
      <c r="F99" s="4">
        <f t="shared" si="39"/>
        <v>142810.11894510168</v>
      </c>
      <c r="G99" s="24" t="str">
        <f t="shared" si="40"/>
        <v>± 0.4%</v>
      </c>
      <c r="H99" s="1">
        <f t="shared" si="41"/>
        <v>0.23661270236612703</v>
      </c>
      <c r="I99" s="10" t="str">
        <f t="shared" si="33"/>
        <v>Moderate</v>
      </c>
      <c r="K99" s="76"/>
      <c r="L99" s="76"/>
      <c r="M99" s="76"/>
      <c r="N99" s="77"/>
      <c r="O99" s="77"/>
    </row>
    <row r="100" spans="1:15" ht="15" x14ac:dyDescent="0.25">
      <c r="A100" s="1" t="s">
        <v>202</v>
      </c>
      <c r="B100" s="8">
        <v>1133</v>
      </c>
      <c r="C100" s="30">
        <v>504</v>
      </c>
      <c r="D100" s="2">
        <f t="shared" si="37"/>
        <v>1.3369678089304258E-2</v>
      </c>
      <c r="E100" s="4">
        <f t="shared" si="38"/>
        <v>6.0000000000000001E-3</v>
      </c>
      <c r="F100" s="4">
        <f t="shared" si="39"/>
        <v>253224.71420006492</v>
      </c>
      <c r="G100" s="24" t="str">
        <f t="shared" si="40"/>
        <v>± 0.6%</v>
      </c>
      <c r="H100" s="1">
        <f t="shared" si="41"/>
        <v>0.44483671668137686</v>
      </c>
      <c r="I100" s="10" t="str">
        <f t="shared" si="33"/>
        <v>Moderate</v>
      </c>
      <c r="K100" s="76"/>
      <c r="L100" s="79"/>
      <c r="M100" s="76"/>
      <c r="N100" s="77"/>
      <c r="O100" s="77"/>
    </row>
    <row r="101" spans="1:15" ht="15" x14ac:dyDescent="0.25">
      <c r="A101" s="14" t="s">
        <v>107</v>
      </c>
      <c r="B101" s="19" t="s">
        <v>515</v>
      </c>
      <c r="C101" s="31" t="s">
        <v>515</v>
      </c>
      <c r="D101" s="20"/>
      <c r="E101" s="21"/>
      <c r="F101" s="21"/>
      <c r="G101" s="25"/>
      <c r="I101" s="22"/>
      <c r="K101" s="79"/>
      <c r="L101" s="76"/>
      <c r="M101" s="76"/>
      <c r="N101" s="77"/>
      <c r="O101" s="77"/>
    </row>
    <row r="102" spans="1:15" ht="15" x14ac:dyDescent="0.25">
      <c r="A102" s="1" t="s">
        <v>7</v>
      </c>
      <c r="B102" s="8">
        <v>85902</v>
      </c>
      <c r="C102" s="30">
        <v>2128</v>
      </c>
      <c r="D102" s="2">
        <f>IF(B102&lt;&gt;0,B102/$B$102,0)</f>
        <v>1</v>
      </c>
      <c r="E102" s="4">
        <f>IF(B102&lt;&gt;0,ROUND(((SQRT(POWER(C102,2)-(POWER((B102/$B$102),2)*POWER($C$102,2))))/$B$102),3),0)</f>
        <v>0</v>
      </c>
      <c r="F102" s="4">
        <f>IF(B102=0,0,POWER(C102,2)-(POWER((B102/$B$102),2)*POWER(C$102,2)))</f>
        <v>0</v>
      </c>
      <c r="G102" s="24" t="s">
        <v>16</v>
      </c>
      <c r="H102" s="1">
        <f t="shared" si="41"/>
        <v>2.4772415077646621E-2</v>
      </c>
      <c r="I102" s="10" t="str">
        <f t="shared" si="33"/>
        <v>High</v>
      </c>
      <c r="K102" s="76"/>
      <c r="L102" s="76"/>
      <c r="M102" s="76"/>
      <c r="N102" s="77"/>
      <c r="O102" s="77"/>
    </row>
    <row r="103" spans="1:15" ht="15" x14ac:dyDescent="0.25">
      <c r="A103" s="1" t="s">
        <v>203</v>
      </c>
      <c r="B103" s="8">
        <v>54273</v>
      </c>
      <c r="C103" s="30">
        <v>1663</v>
      </c>
      <c r="D103" s="2">
        <f t="shared" ref="D103:D108" si="42">IF(B103&lt;&gt;0,B103/$B$102,0)</f>
        <v>0.63180135503247892</v>
      </c>
      <c r="E103" s="4">
        <f t="shared" ref="E103:E108" si="43">IF(B103&lt;&gt;0,ROUND(((SQRT(POWER(C103,2)-(POWER((B103/$B$102),2)*POWER($C$102,2))))/$B$102),3),0)</f>
        <v>1.0999999999999999E-2</v>
      </c>
      <c r="F103" s="4">
        <f t="shared" ref="F103:F108" si="44">IF(B103=0,0,POWER(C103,2)-(POWER((B103/$B$102),2)*POWER(C$102,2)))</f>
        <v>957960.58993021864</v>
      </c>
      <c r="G103" s="24" t="str">
        <f>IF(F103&lt;0,"W",IF(B103=0,"± 0.6%",IF((E103*100)&lt;0.01,"± 0.1%","± "&amp; TEXT((E103*100),"#,##0.0")&amp;"%")))</f>
        <v>± 1.1%</v>
      </c>
      <c r="H103" s="1">
        <f t="shared" si="41"/>
        <v>3.0641387061706559E-2</v>
      </c>
      <c r="I103" s="10" t="str">
        <f t="shared" si="33"/>
        <v>High</v>
      </c>
      <c r="K103" s="76"/>
      <c r="L103" s="76"/>
      <c r="M103" s="76"/>
      <c r="N103" s="77"/>
      <c r="O103" s="77"/>
    </row>
    <row r="104" spans="1:15" ht="15" x14ac:dyDescent="0.25">
      <c r="A104" s="1" t="s">
        <v>204</v>
      </c>
      <c r="B104" s="8">
        <v>52556</v>
      </c>
      <c r="C104" s="30">
        <v>1636</v>
      </c>
      <c r="D104" s="2">
        <f t="shared" si="42"/>
        <v>0.61181346185187768</v>
      </c>
      <c r="E104" s="4">
        <f t="shared" si="43"/>
        <v>1.2E-2</v>
      </c>
      <c r="F104" s="4">
        <f t="shared" si="44"/>
        <v>981450.71836335794</v>
      </c>
      <c r="G104" s="24" t="str">
        <f t="shared" si="40"/>
        <v>± 1.2%</v>
      </c>
      <c r="H104" s="1">
        <f t="shared" si="41"/>
        <v>3.1128700814369435E-2</v>
      </c>
      <c r="I104" s="10" t="str">
        <f t="shared" si="33"/>
        <v>High</v>
      </c>
      <c r="K104" s="76"/>
      <c r="L104" s="76"/>
      <c r="M104" s="76"/>
      <c r="N104" s="77"/>
      <c r="O104" s="77"/>
    </row>
    <row r="105" spans="1:15" ht="15" x14ac:dyDescent="0.25">
      <c r="A105" s="1" t="s">
        <v>207</v>
      </c>
      <c r="B105" s="8">
        <v>30990</v>
      </c>
      <c r="C105" s="30">
        <v>1431</v>
      </c>
      <c r="D105" s="2">
        <f t="shared" si="42"/>
        <v>0.36075993574072779</v>
      </c>
      <c r="E105" s="4">
        <f t="shared" si="43"/>
        <v>1.4E-2</v>
      </c>
      <c r="F105" s="4">
        <f t="shared" si="44"/>
        <v>1458402.096236164</v>
      </c>
      <c r="G105" s="24" t="str">
        <f t="shared" si="40"/>
        <v>± 1.4%</v>
      </c>
      <c r="H105" s="1">
        <f t="shared" si="41"/>
        <v>4.6176185866408516E-2</v>
      </c>
      <c r="I105" s="10" t="str">
        <f t="shared" si="33"/>
        <v>High</v>
      </c>
      <c r="K105" s="76"/>
      <c r="L105" s="76"/>
      <c r="M105" s="76"/>
      <c r="N105" s="77"/>
      <c r="O105" s="77"/>
    </row>
    <row r="106" spans="1:15" ht="15" x14ac:dyDescent="0.25">
      <c r="A106" s="1" t="s">
        <v>208</v>
      </c>
      <c r="B106" s="8">
        <v>21566</v>
      </c>
      <c r="C106" s="30">
        <v>1169</v>
      </c>
      <c r="D106" s="2">
        <f t="shared" si="42"/>
        <v>0.25105352611114989</v>
      </c>
      <c r="E106" s="4">
        <f t="shared" si="43"/>
        <v>1.2E-2</v>
      </c>
      <c r="F106" s="4">
        <f t="shared" si="44"/>
        <v>1081146.5884757508</v>
      </c>
      <c r="G106" s="24" t="str">
        <f t="shared" si="40"/>
        <v>± 1.2%</v>
      </c>
      <c r="H106" s="1">
        <f t="shared" si="41"/>
        <v>5.4205694148196232E-2</v>
      </c>
      <c r="I106" s="10" t="str">
        <f t="shared" si="33"/>
        <v>High</v>
      </c>
      <c r="K106" s="76"/>
      <c r="L106" s="76"/>
      <c r="M106" s="79"/>
      <c r="N106" s="77"/>
      <c r="O106" s="77"/>
    </row>
    <row r="107" spans="1:15" ht="24.75" x14ac:dyDescent="0.25">
      <c r="A107" s="26" t="s">
        <v>206</v>
      </c>
      <c r="B107" s="8">
        <v>1717</v>
      </c>
      <c r="C107" s="30">
        <v>333</v>
      </c>
      <c r="D107" s="2">
        <f t="shared" si="42"/>
        <v>1.9987893180601152E-2</v>
      </c>
      <c r="E107" s="4">
        <f t="shared" si="43"/>
        <v>4.0000000000000001E-3</v>
      </c>
      <c r="F107" s="4">
        <f t="shared" si="44"/>
        <v>109079.83870934203</v>
      </c>
      <c r="G107" s="24" t="str">
        <f t="shared" si="40"/>
        <v>± 0.4%</v>
      </c>
      <c r="H107" s="1">
        <f t="shared" si="41"/>
        <v>0.19394292370413513</v>
      </c>
      <c r="I107" s="10" t="str">
        <f t="shared" si="33"/>
        <v>High</v>
      </c>
      <c r="K107" s="76"/>
      <c r="L107" s="76"/>
      <c r="M107" s="76"/>
      <c r="N107" s="77"/>
      <c r="O107" s="77"/>
    </row>
    <row r="108" spans="1:15" ht="15" x14ac:dyDescent="0.25">
      <c r="A108" s="1" t="s">
        <v>205</v>
      </c>
      <c r="B108" s="8">
        <v>31629</v>
      </c>
      <c r="C108" s="30">
        <v>1680</v>
      </c>
      <c r="D108" s="2">
        <f t="shared" si="42"/>
        <v>0.36819864496752114</v>
      </c>
      <c r="E108" s="4">
        <f t="shared" si="43"/>
        <v>1.7000000000000001E-2</v>
      </c>
      <c r="F108" s="4">
        <f t="shared" si="44"/>
        <v>2208485.8845450124</v>
      </c>
      <c r="G108" s="24" t="str">
        <f t="shared" si="40"/>
        <v>± 1.7%</v>
      </c>
      <c r="H108" s="1">
        <f t="shared" si="41"/>
        <v>5.3115811438869391E-2</v>
      </c>
      <c r="I108" s="10" t="str">
        <f t="shared" si="33"/>
        <v>High</v>
      </c>
      <c r="K108" s="76"/>
      <c r="L108" s="79"/>
      <c r="M108" s="76"/>
      <c r="N108" s="77"/>
      <c r="O108" s="77"/>
    </row>
    <row r="109" spans="1:15" ht="15" x14ac:dyDescent="0.25">
      <c r="A109" s="14" t="s">
        <v>108</v>
      </c>
      <c r="B109" s="19" t="s">
        <v>515</v>
      </c>
      <c r="C109" s="31" t="s">
        <v>515</v>
      </c>
      <c r="D109" s="20"/>
      <c r="E109" s="21"/>
      <c r="F109" s="21"/>
      <c r="G109" s="25"/>
      <c r="I109" s="22"/>
      <c r="K109" s="79"/>
      <c r="L109" s="76"/>
      <c r="M109" s="76"/>
      <c r="N109" s="77"/>
      <c r="O109" s="77"/>
    </row>
    <row r="110" spans="1:15" ht="15" x14ac:dyDescent="0.25">
      <c r="A110" s="1" t="s">
        <v>209</v>
      </c>
      <c r="B110" s="8">
        <v>31629</v>
      </c>
      <c r="C110" s="30">
        <v>1680</v>
      </c>
      <c r="D110" s="2">
        <f>IF(B110&lt;&gt;0,B110/$B$110,0)</f>
        <v>1</v>
      </c>
      <c r="E110" s="4">
        <f>IF(B110&lt;&gt;0,ROUND(((SQRT(POWER(C110,2)-(POWER((B110/$B$110),2)*POWER($C$110,2))))/$B$110),3),0)</f>
        <v>0</v>
      </c>
      <c r="F110" s="4">
        <f>IF(B110=0,0,POWER(C110,2)-(POWER((B110/$B$110),2)*POWER(C$110,2)))</f>
        <v>0</v>
      </c>
      <c r="G110" s="24" t="s">
        <v>16</v>
      </c>
      <c r="H110" s="1">
        <f t="shared" si="41"/>
        <v>5.3115811438869391E-2</v>
      </c>
      <c r="I110" s="10" t="str">
        <f t="shared" si="33"/>
        <v>High</v>
      </c>
      <c r="K110" s="76"/>
      <c r="L110" s="76"/>
      <c r="M110" s="76"/>
      <c r="N110" s="77"/>
      <c r="O110" s="77"/>
    </row>
    <row r="111" spans="1:15" ht="15" x14ac:dyDescent="0.25">
      <c r="A111" s="1" t="s">
        <v>210</v>
      </c>
      <c r="B111" s="8">
        <v>19194</v>
      </c>
      <c r="C111" s="30">
        <v>1185</v>
      </c>
      <c r="D111" s="2">
        <f t="shared" ref="D111:D112" si="45">IF(B111&lt;&gt;0,B111/$B$110,0)</f>
        <v>0.60684814568908285</v>
      </c>
      <c r="E111" s="4">
        <f t="shared" ref="E111:E112" si="46">IF(B111&lt;&gt;0,ROUND(((SQRT(POWER(C111,2)-(POWER((B111/$B$110),2)*POWER($C$110,2))))/$B$110),3),0)</f>
        <v>1.9E-2</v>
      </c>
      <c r="F111" s="4">
        <f t="shared" ref="F111:F112" si="47">IF(B111=0,0,POWER(C111,2)-(POWER((B111/$B$110),2)*POWER(C$110,2)))</f>
        <v>364834.78995527211</v>
      </c>
      <c r="G111" s="24" t="str">
        <f t="shared" si="40"/>
        <v>± 1.9%</v>
      </c>
      <c r="H111" s="1">
        <f t="shared" si="41"/>
        <v>6.1738043138480775E-2</v>
      </c>
      <c r="I111" s="10" t="str">
        <f t="shared" si="33"/>
        <v>High</v>
      </c>
      <c r="K111" s="76"/>
      <c r="L111" s="76"/>
      <c r="M111" s="76"/>
      <c r="N111" s="77"/>
      <c r="O111" s="77"/>
    </row>
    <row r="112" spans="1:15" ht="15" x14ac:dyDescent="0.25">
      <c r="A112" s="1" t="s">
        <v>211</v>
      </c>
      <c r="B112" s="8">
        <v>12435</v>
      </c>
      <c r="C112" s="30">
        <v>1267</v>
      </c>
      <c r="D112" s="2">
        <f t="shared" si="45"/>
        <v>0.3931518543109172</v>
      </c>
      <c r="E112" s="4">
        <f t="shared" si="46"/>
        <v>3.4000000000000002E-2</v>
      </c>
      <c r="F112" s="4">
        <f t="shared" si="47"/>
        <v>1169035.2027410069</v>
      </c>
      <c r="G112" s="24" t="str">
        <f t="shared" si="40"/>
        <v>± 3.4%</v>
      </c>
      <c r="H112" s="1">
        <f t="shared" si="41"/>
        <v>0.10188982710092481</v>
      </c>
      <c r="I112" s="10" t="str">
        <f t="shared" si="33"/>
        <v>High</v>
      </c>
      <c r="K112" s="76"/>
      <c r="L112" s="79"/>
      <c r="M112" s="76"/>
      <c r="N112" s="77"/>
      <c r="O112" s="77"/>
    </row>
    <row r="113" spans="1:15" ht="15" x14ac:dyDescent="0.25">
      <c r="A113" s="14" t="s">
        <v>109</v>
      </c>
      <c r="B113" s="19" t="s">
        <v>515</v>
      </c>
      <c r="C113" s="31" t="s">
        <v>515</v>
      </c>
      <c r="D113" s="20"/>
      <c r="E113" s="21"/>
      <c r="F113" s="21"/>
      <c r="G113" s="25"/>
      <c r="H113" s="84"/>
      <c r="I113" s="22"/>
      <c r="K113" s="79"/>
      <c r="L113" s="76"/>
      <c r="M113" s="76"/>
      <c r="N113" s="77"/>
      <c r="O113" s="77"/>
    </row>
    <row r="114" spans="1:15" ht="15" x14ac:dyDescent="0.25">
      <c r="A114" s="1" t="s">
        <v>212</v>
      </c>
      <c r="B114" s="8">
        <v>33346</v>
      </c>
      <c r="C114" s="30">
        <v>1683</v>
      </c>
      <c r="D114" s="2">
        <f>IF(B114&lt;&gt;0,B114/$B$114,0)</f>
        <v>1</v>
      </c>
      <c r="E114" s="4">
        <f>IF(B114&lt;&gt;0,ROUND(((SQRT(POWER(C114,2)-(POWER((B114/$B$114),2)*POWER($C$114,2))))/$B$114),3),0)</f>
        <v>0</v>
      </c>
      <c r="F114" s="4">
        <f>IF(B114=0,0,POWER(C114,2)-(POWER((B114/$B$114),2)*POWER(C$114,2)))</f>
        <v>0</v>
      </c>
      <c r="G114" s="24" t="s">
        <v>16</v>
      </c>
      <c r="H114" s="1">
        <f t="shared" si="41"/>
        <v>5.0470821087986568E-2</v>
      </c>
      <c r="I114" s="10" t="str">
        <f t="shared" si="33"/>
        <v>High</v>
      </c>
      <c r="K114" s="76"/>
      <c r="L114" s="76"/>
      <c r="M114" s="76"/>
      <c r="N114" s="77"/>
      <c r="O114" s="77"/>
    </row>
    <row r="115" spans="1:15" ht="15" x14ac:dyDescent="0.25">
      <c r="A115" s="1" t="s">
        <v>213</v>
      </c>
      <c r="B115" s="8">
        <v>1717</v>
      </c>
      <c r="C115" s="30">
        <v>333</v>
      </c>
      <c r="D115" s="2">
        <f>IF(B115&lt;&gt;0,B115/$B$115,0)</f>
        <v>1</v>
      </c>
      <c r="E115" s="4">
        <f>IF(B115&lt;&gt;0,ROUND(((SQRT(POWER(C115,2)-(POWER((B115/$B$115),2)*POWER($C$115,2))))/$B$115),3),0)</f>
        <v>0</v>
      </c>
      <c r="F115" s="4">
        <f>IF(B115=0,0,POWER(C115,2)-(POWER((B115/$B$115),2)*POWER(C$114,2)))</f>
        <v>-2721600</v>
      </c>
      <c r="G115" s="24" t="s">
        <v>16</v>
      </c>
      <c r="H115" s="1">
        <f t="shared" si="41"/>
        <v>0.19394292370413513</v>
      </c>
      <c r="I115" s="10" t="str">
        <f t="shared" si="33"/>
        <v>High</v>
      </c>
      <c r="K115" s="76"/>
      <c r="L115" s="76"/>
      <c r="M115" s="76"/>
      <c r="N115" s="77"/>
      <c r="O115" s="77"/>
    </row>
    <row r="116" spans="1:15" ht="15" x14ac:dyDescent="0.25">
      <c r="A116" s="1" t="s">
        <v>516</v>
      </c>
      <c r="B116" s="8">
        <v>122</v>
      </c>
      <c r="C116" s="30">
        <v>91</v>
      </c>
      <c r="D116" s="2">
        <f>IF(B116&lt;&gt;0,B116/$B$115,0)</f>
        <v>7.1054164239953407E-2</v>
      </c>
      <c r="E116" s="4">
        <f>IF(B116&lt;&gt;0,ROUND(((SQRT(POWER(C116,2)-(POWER((B116/$B$115),2)*POWER($C$115,2))))/$B$115),3),0)</f>
        <v>5.0999999999999997E-2</v>
      </c>
      <c r="F116" s="4">
        <f>IF(B116=0,0,POWER(C116,2)-(POWER((B116/$B$115),2)*POWER(C$115,2)))</f>
        <v>7721.1553426643495</v>
      </c>
      <c r="G116" s="24" t="str">
        <f t="shared" si="40"/>
        <v>± 5.1%</v>
      </c>
      <c r="H116" s="1">
        <f t="shared" si="41"/>
        <v>0.74590163934426235</v>
      </c>
      <c r="I116" s="10" t="str">
        <f t="shared" si="33"/>
        <v>Low</v>
      </c>
      <c r="K116" s="76"/>
      <c r="L116" s="76"/>
      <c r="M116" s="76"/>
      <c r="N116" s="77"/>
      <c r="O116" s="77"/>
    </row>
    <row r="117" spans="1:15" ht="15" x14ac:dyDescent="0.25">
      <c r="A117" s="1" t="s">
        <v>214</v>
      </c>
      <c r="B117" s="8">
        <v>1595</v>
      </c>
      <c r="C117" s="30">
        <v>322</v>
      </c>
      <c r="D117" s="2">
        <f>IF(B117&lt;&gt;0,B117/$B$115,0)</f>
        <v>0.92894583576004663</v>
      </c>
      <c r="E117" s="4">
        <f>IF(B117&lt;&gt;0,ROUND(((SQRT(POWER(C117,2)-(POWER((B117/$B$115),2)*POWER($C$115,2))))/$B$115),3),0)</f>
        <v>5.1999999999999998E-2</v>
      </c>
      <c r="F117" s="4">
        <f>IF(B117=0,0,POWER(C117,2)-(POWER((B117/$B$115),2)*POWER(C$115,2)))</f>
        <v>7993.4057794727269</v>
      </c>
      <c r="G117" s="24" t="str">
        <f t="shared" si="40"/>
        <v>± 5.2%</v>
      </c>
      <c r="H117" s="1">
        <f t="shared" si="41"/>
        <v>0.20188087774294672</v>
      </c>
      <c r="I117" s="10" t="str">
        <f t="shared" si="33"/>
        <v>Moderate</v>
      </c>
      <c r="K117" s="76"/>
      <c r="L117" s="76"/>
      <c r="M117" s="76"/>
      <c r="N117" s="77"/>
      <c r="O117" s="77"/>
    </row>
    <row r="118" spans="1:15" ht="15" x14ac:dyDescent="0.25">
      <c r="A118" s="1" t="s">
        <v>215</v>
      </c>
      <c r="B118" s="8">
        <v>31629</v>
      </c>
      <c r="C118" s="30">
        <v>1680</v>
      </c>
      <c r="D118" s="2">
        <f>IF(B118&lt;&gt;0,B118/$B$118,0)</f>
        <v>1</v>
      </c>
      <c r="E118" s="4">
        <f>IF(B118&lt;&gt;0,ROUND(((SQRT(POWER(C118,2)-(POWER((B118/$B$118),2)*POWER($C$118,2))))/$B$118),3),0)</f>
        <v>0</v>
      </c>
      <c r="F118" s="4">
        <f>IF(B118=0,0,POWER(C118,2)-(POWER((B118/$B$118),2)*POWER(C$118,2)))</f>
        <v>0</v>
      </c>
      <c r="G118" s="24" t="s">
        <v>16</v>
      </c>
      <c r="H118" s="1">
        <f t="shared" si="41"/>
        <v>5.3115811438869391E-2</v>
      </c>
      <c r="I118" s="10" t="str">
        <f t="shared" si="33"/>
        <v>High</v>
      </c>
      <c r="K118" s="76"/>
      <c r="L118" s="76"/>
      <c r="M118" s="76"/>
      <c r="N118" s="77"/>
      <c r="O118" s="77"/>
    </row>
    <row r="119" spans="1:15" ht="15" x14ac:dyDescent="0.25">
      <c r="A119" s="1" t="s">
        <v>517</v>
      </c>
      <c r="B119" s="8">
        <v>1687</v>
      </c>
      <c r="C119" s="30">
        <v>469</v>
      </c>
      <c r="D119" s="2">
        <f>IF(B119&lt;&gt;0,B119/$B$118,0)</f>
        <v>5.3337127319864681E-2</v>
      </c>
      <c r="E119" s="4">
        <f t="shared" ref="E119:E120" si="48">IF(B119&lt;&gt;0,ROUND(((SQRT(POWER(C119,2)-(POWER((B119/$B$118),2)*POWER($C$118,2))))/$B$118),3),0)</f>
        <v>1.4999999999999999E-2</v>
      </c>
      <c r="F119" s="4">
        <f t="shared" ref="F119:F120" si="49">IF(B119=0,0,POWER(C119,2)-(POWER((B119/$B$118),2)*POWER(C$118,2)))</f>
        <v>211931.69775696425</v>
      </c>
      <c r="G119" s="24" t="str">
        <f t="shared" si="40"/>
        <v>± 1.5%</v>
      </c>
      <c r="H119" s="1">
        <f t="shared" si="41"/>
        <v>0.27800829875518673</v>
      </c>
      <c r="I119" s="10" t="str">
        <f t="shared" si="33"/>
        <v>Moderate</v>
      </c>
      <c r="K119" s="76"/>
      <c r="L119" s="76"/>
      <c r="M119" s="76"/>
      <c r="N119" s="77"/>
      <c r="O119" s="77"/>
    </row>
    <row r="120" spans="1:15" ht="15" x14ac:dyDescent="0.25">
      <c r="A120" s="1" t="s">
        <v>214</v>
      </c>
      <c r="B120" s="8">
        <v>29942</v>
      </c>
      <c r="C120" s="30">
        <v>1563</v>
      </c>
      <c r="D120" s="2">
        <f>IF(B120&lt;&gt;0,B120/$B$118,0)</f>
        <v>0.94666287268013527</v>
      </c>
      <c r="E120" s="4" t="e">
        <f t="shared" si="48"/>
        <v>#NUM!</v>
      </c>
      <c r="F120" s="4">
        <f t="shared" si="49"/>
        <v>-86382.885947863571</v>
      </c>
      <c r="G120" s="24" t="str">
        <f t="shared" si="40"/>
        <v>W</v>
      </c>
      <c r="H120" s="1">
        <f t="shared" si="41"/>
        <v>5.2200921782112081E-2</v>
      </c>
      <c r="I120" s="10" t="str">
        <f t="shared" si="33"/>
        <v>High</v>
      </c>
      <c r="K120" s="76"/>
      <c r="L120" s="79"/>
      <c r="M120" s="76"/>
      <c r="N120" s="77"/>
      <c r="O120" s="77"/>
    </row>
    <row r="121" spans="1:15" ht="15" x14ac:dyDescent="0.25">
      <c r="A121" s="14" t="s">
        <v>110</v>
      </c>
      <c r="B121" s="19" t="s">
        <v>515</v>
      </c>
      <c r="C121" s="31" t="s">
        <v>515</v>
      </c>
      <c r="D121" s="20"/>
      <c r="E121" s="21"/>
      <c r="F121" s="21"/>
      <c r="G121" s="25"/>
      <c r="H121" s="84"/>
      <c r="I121" s="22"/>
      <c r="K121" s="79"/>
      <c r="L121" s="76"/>
      <c r="M121" s="76"/>
      <c r="N121" s="77"/>
      <c r="O121" s="77"/>
    </row>
    <row r="122" spans="1:15" ht="15" x14ac:dyDescent="0.25">
      <c r="A122" s="1" t="s">
        <v>216</v>
      </c>
      <c r="B122" s="8">
        <v>31629</v>
      </c>
      <c r="C122" s="30">
        <v>1680</v>
      </c>
      <c r="D122" s="2">
        <f>IF(B122&lt;&gt;0,B122/$B$122,0)</f>
        <v>1</v>
      </c>
      <c r="E122" s="4">
        <f>IF(B122&lt;&gt;0,ROUND(((SQRT(POWER(C122,2)-(POWER((B122/$B$122),2)*POWER($C$122,2))))/$B$122),3),0)</f>
        <v>0</v>
      </c>
      <c r="F122" s="4">
        <f>IF(B122=0,0,POWER(C122,2)-(POWER((B122/$B$122),2)*POWER(C$122,2)))</f>
        <v>0</v>
      </c>
      <c r="G122" s="24" t="s">
        <v>16</v>
      </c>
      <c r="H122" s="1">
        <f t="shared" si="41"/>
        <v>5.3115811438869391E-2</v>
      </c>
      <c r="I122" s="10" t="str">
        <f t="shared" si="33"/>
        <v>High</v>
      </c>
      <c r="K122" s="76"/>
      <c r="L122" s="76"/>
      <c r="M122" s="76"/>
      <c r="N122" s="77"/>
      <c r="O122" s="77"/>
    </row>
    <row r="123" spans="1:15" ht="15" x14ac:dyDescent="0.25">
      <c r="A123" s="1" t="s">
        <v>217</v>
      </c>
      <c r="B123" s="8">
        <v>672</v>
      </c>
      <c r="C123" s="30">
        <v>194</v>
      </c>
      <c r="D123" s="2">
        <f t="shared" ref="D123:D128" si="50">IF(B123&lt;&gt;0,B123/$B$122,0)</f>
        <v>2.1246324575547756E-2</v>
      </c>
      <c r="E123" s="4">
        <f t="shared" ref="E123:E128" si="51">IF(B123&lt;&gt;0,ROUND(((SQRT(POWER(C123,2)-(POWER((B123/$B$122),2)*POWER($C$122,2))))/$B$122),3),0)</f>
        <v>6.0000000000000001E-3</v>
      </c>
      <c r="F123" s="4">
        <f t="shared" ref="F123:F128" si="52">IF(B123=0,0,POWER(C123,2)-(POWER((B123/$B$122),2)*POWER(C$122,2)))</f>
        <v>36361.950836386815</v>
      </c>
      <c r="G123" s="24" t="str">
        <f>IF(F123&lt;0,"W",IF(B123=0,"± 0.6%",IF((E123*100)&lt;0.01,"± 0.1%","± "&amp; TEXT((E123*100),"#,##0.0")&amp;"%")))</f>
        <v>± 0.6%</v>
      </c>
      <c r="H123" s="1">
        <f t="shared" si="41"/>
        <v>0.28869047619047616</v>
      </c>
      <c r="I123" s="10" t="str">
        <f t="shared" si="33"/>
        <v>Moderate</v>
      </c>
      <c r="K123" s="76"/>
      <c r="L123" s="76"/>
      <c r="M123" s="76"/>
      <c r="N123" s="77"/>
      <c r="O123" s="77"/>
    </row>
    <row r="124" spans="1:15" ht="15" x14ac:dyDescent="0.25">
      <c r="A124" s="1" t="s">
        <v>218</v>
      </c>
      <c r="B124" s="8">
        <v>21480</v>
      </c>
      <c r="C124" s="30">
        <v>1408</v>
      </c>
      <c r="D124" s="2">
        <f t="shared" si="50"/>
        <v>0.6791235891112587</v>
      </c>
      <c r="E124" s="4">
        <f t="shared" si="51"/>
        <v>2.5999999999999999E-2</v>
      </c>
      <c r="F124" s="4">
        <f t="shared" si="52"/>
        <v>680748.14377136156</v>
      </c>
      <c r="G124" s="24" t="str">
        <f t="shared" si="40"/>
        <v>± 2.6%</v>
      </c>
      <c r="H124" s="1">
        <f t="shared" si="41"/>
        <v>6.5549348230912477E-2</v>
      </c>
      <c r="I124" s="10" t="str">
        <f t="shared" si="33"/>
        <v>High</v>
      </c>
      <c r="K124" s="76"/>
      <c r="L124" s="76"/>
      <c r="M124" s="76"/>
      <c r="N124" s="77"/>
      <c r="O124" s="77"/>
    </row>
    <row r="125" spans="1:15" ht="15" x14ac:dyDescent="0.25">
      <c r="A125" s="1" t="s">
        <v>219</v>
      </c>
      <c r="B125" s="8">
        <v>5343</v>
      </c>
      <c r="C125" s="30">
        <v>835</v>
      </c>
      <c r="D125" s="2">
        <f t="shared" si="50"/>
        <v>0.16892725030826142</v>
      </c>
      <c r="E125" s="4">
        <f t="shared" si="51"/>
        <v>2.5000000000000001E-2</v>
      </c>
      <c r="F125" s="4">
        <f t="shared" si="52"/>
        <v>616683.8197731257</v>
      </c>
      <c r="G125" s="24" t="str">
        <f t="shared" si="40"/>
        <v>± 2.5%</v>
      </c>
      <c r="H125" s="1">
        <f t="shared" si="41"/>
        <v>0.15627924387048475</v>
      </c>
      <c r="I125" s="10" t="str">
        <f t="shared" si="33"/>
        <v>High</v>
      </c>
      <c r="K125" s="76"/>
      <c r="L125" s="76"/>
      <c r="M125" s="76"/>
      <c r="N125" s="77"/>
      <c r="O125" s="77"/>
    </row>
    <row r="126" spans="1:15" ht="15" x14ac:dyDescent="0.25">
      <c r="A126" s="1" t="s">
        <v>220</v>
      </c>
      <c r="B126" s="8">
        <v>427</v>
      </c>
      <c r="C126" s="30">
        <v>201</v>
      </c>
      <c r="D126" s="2">
        <f t="shared" si="50"/>
        <v>1.3500268740712636E-2</v>
      </c>
      <c r="E126" s="4">
        <f t="shared" si="51"/>
        <v>6.0000000000000001E-3</v>
      </c>
      <c r="F126" s="4">
        <f t="shared" si="52"/>
        <v>39886.597120463906</v>
      </c>
      <c r="G126" s="24" t="str">
        <f t="shared" si="40"/>
        <v>± 0.6%</v>
      </c>
      <c r="H126" s="1">
        <f t="shared" si="41"/>
        <v>0.47072599531615927</v>
      </c>
      <c r="I126" s="10" t="str">
        <f t="shared" si="33"/>
        <v>Moderate</v>
      </c>
      <c r="K126" s="76"/>
      <c r="L126" s="76"/>
      <c r="M126" s="76"/>
      <c r="N126" s="77"/>
      <c r="O126" s="77"/>
    </row>
    <row r="127" spans="1:15" ht="15" x14ac:dyDescent="0.25">
      <c r="A127" s="1" t="s">
        <v>221</v>
      </c>
      <c r="B127" s="8">
        <v>3339</v>
      </c>
      <c r="C127" s="30">
        <v>751</v>
      </c>
      <c r="D127" s="2">
        <f t="shared" si="50"/>
        <v>0.10556767523475291</v>
      </c>
      <c r="E127" s="4">
        <f t="shared" si="51"/>
        <v>2.3E-2</v>
      </c>
      <c r="F127" s="4">
        <f t="shared" si="52"/>
        <v>532546.66708466318</v>
      </c>
      <c r="G127" s="24" t="str">
        <f t="shared" si="40"/>
        <v>± 2.3%</v>
      </c>
      <c r="H127" s="1">
        <f t="shared" si="41"/>
        <v>0.22491764001197964</v>
      </c>
      <c r="I127" s="10" t="str">
        <f t="shared" si="33"/>
        <v>Moderate</v>
      </c>
      <c r="K127" s="76"/>
      <c r="L127" s="76"/>
      <c r="M127" s="76"/>
      <c r="N127" s="77"/>
      <c r="O127" s="77"/>
    </row>
    <row r="128" spans="1:15" ht="15" x14ac:dyDescent="0.25">
      <c r="A128" s="1" t="s">
        <v>222</v>
      </c>
      <c r="B128" s="8">
        <v>368</v>
      </c>
      <c r="C128" s="30">
        <v>127</v>
      </c>
      <c r="D128" s="2">
        <f t="shared" si="50"/>
        <v>1.1634892029466628E-2</v>
      </c>
      <c r="E128" s="4">
        <f t="shared" si="51"/>
        <v>4.0000000000000001E-3</v>
      </c>
      <c r="F128" s="4">
        <f t="shared" si="52"/>
        <v>15746.929700934594</v>
      </c>
      <c r="G128" s="24" t="str">
        <f t="shared" si="40"/>
        <v>± 0.4%</v>
      </c>
      <c r="H128" s="1">
        <f t="shared" si="41"/>
        <v>0.34510869565217389</v>
      </c>
      <c r="I128" s="10" t="str">
        <f t="shared" si="33"/>
        <v>Moderate</v>
      </c>
      <c r="K128" s="76"/>
      <c r="L128" s="79"/>
      <c r="M128" s="76"/>
      <c r="N128" s="77"/>
      <c r="O128" s="77"/>
    </row>
    <row r="129" spans="1:15" ht="15" x14ac:dyDescent="0.25">
      <c r="A129" s="14" t="s">
        <v>111</v>
      </c>
      <c r="B129" s="19" t="s">
        <v>515</v>
      </c>
      <c r="C129" s="31" t="s">
        <v>515</v>
      </c>
      <c r="D129" s="20"/>
      <c r="E129" s="21"/>
      <c r="F129" s="21"/>
      <c r="G129" s="25"/>
      <c r="H129" s="84"/>
      <c r="I129" s="22"/>
      <c r="K129" s="79"/>
      <c r="L129" s="76"/>
      <c r="M129" s="76"/>
      <c r="N129" s="77"/>
      <c r="O129" s="77"/>
    </row>
    <row r="130" spans="1:15" ht="15" x14ac:dyDescent="0.25">
      <c r="A130" s="1" t="s">
        <v>223</v>
      </c>
      <c r="B130" s="8">
        <v>79856</v>
      </c>
      <c r="C130" s="30">
        <v>1977</v>
      </c>
      <c r="D130" s="2">
        <f>IF(B130&lt;&gt;0,B130/$B$130,0)</f>
        <v>1</v>
      </c>
      <c r="E130" s="4">
        <f>IF(B130&lt;&gt;0,ROUND(((SQRT(POWER(C130,2)-(POWER((B130/$B$130),2)*POWER($C$130,2))))/$B$130),3),0)</f>
        <v>0</v>
      </c>
      <c r="F130" s="4">
        <f>IF(B130=0,0,POWER(C130,2)-(POWER((B130/$B$130),2)*POWER(C$130,2)))</f>
        <v>0</v>
      </c>
      <c r="G130" s="24" t="s">
        <v>16</v>
      </c>
      <c r="H130" s="1">
        <f t="shared" si="41"/>
        <v>2.475706271288319E-2</v>
      </c>
      <c r="I130" s="10" t="str">
        <f t="shared" si="33"/>
        <v>High</v>
      </c>
      <c r="K130" s="76"/>
      <c r="L130" s="76"/>
      <c r="M130" s="76"/>
      <c r="N130" s="77"/>
      <c r="O130" s="77"/>
    </row>
    <row r="131" spans="1:15" ht="15" x14ac:dyDescent="0.25">
      <c r="A131" s="1" t="s">
        <v>224</v>
      </c>
      <c r="B131" s="8">
        <v>40668</v>
      </c>
      <c r="C131" s="30">
        <v>1480</v>
      </c>
      <c r="D131" s="2">
        <f t="shared" ref="D131:D141" si="53">IF(B131&lt;&gt;0,B131/$B$130,0)</f>
        <v>0.50926668002404329</v>
      </c>
      <c r="E131" s="4">
        <f t="shared" ref="E131:E141" si="54">IF(B131&lt;&gt;0,ROUND(((SQRT(POWER(C131,2)-(POWER((B131/$B$130),2)*POWER($C$130,2))))/$B$130),3),0)</f>
        <v>1.4E-2</v>
      </c>
      <c r="F131" s="4">
        <f t="shared" ref="F131:F141" si="55">IF(B131=0,0,POWER(C131,2)-(POWER((B131/$B$130),2)*POWER(C$130,2)))</f>
        <v>1176713.0316966828</v>
      </c>
      <c r="G131" s="24" t="str">
        <f t="shared" si="40"/>
        <v>± 1.4%</v>
      </c>
      <c r="H131" s="1">
        <f t="shared" si="41"/>
        <v>3.6392249434444773E-2</v>
      </c>
      <c r="I131" s="10" t="str">
        <f t="shared" si="33"/>
        <v>High</v>
      </c>
      <c r="K131" s="76"/>
      <c r="L131" s="76"/>
      <c r="M131" s="77"/>
      <c r="N131" s="77"/>
      <c r="O131" s="77"/>
    </row>
    <row r="132" spans="1:15" ht="15" x14ac:dyDescent="0.25">
      <c r="A132" s="1" t="s">
        <v>225</v>
      </c>
      <c r="B132" s="8">
        <v>39188</v>
      </c>
      <c r="C132" s="30">
        <v>2042</v>
      </c>
      <c r="D132" s="2">
        <f t="shared" si="53"/>
        <v>0.49073331997595671</v>
      </c>
      <c r="E132" s="4">
        <f t="shared" si="54"/>
        <v>2.3E-2</v>
      </c>
      <c r="F132" s="4">
        <f t="shared" si="55"/>
        <v>3228515.2069120705</v>
      </c>
      <c r="G132" s="24" t="str">
        <f t="shared" si="40"/>
        <v>± 2.3%</v>
      </c>
      <c r="H132" s="1">
        <f t="shared" si="41"/>
        <v>5.2107788098397466E-2</v>
      </c>
      <c r="I132" s="10" t="str">
        <f t="shared" si="33"/>
        <v>High</v>
      </c>
      <c r="K132" s="76"/>
      <c r="L132" s="76"/>
      <c r="M132" s="77"/>
      <c r="N132" s="77"/>
      <c r="O132" s="77"/>
    </row>
    <row r="133" spans="1:15" ht="15" x14ac:dyDescent="0.25">
      <c r="A133" s="1" t="s">
        <v>226</v>
      </c>
      <c r="B133" s="8">
        <v>22602</v>
      </c>
      <c r="C133" s="30">
        <v>1473</v>
      </c>
      <c r="D133" s="2">
        <f t="shared" si="53"/>
        <v>0.283034462031657</v>
      </c>
      <c r="E133" s="4">
        <f t="shared" si="54"/>
        <v>1.7000000000000001E-2</v>
      </c>
      <c r="F133" s="4">
        <f t="shared" si="55"/>
        <v>1856622.5784259336</v>
      </c>
      <c r="G133" s="24" t="str">
        <f t="shared" si="40"/>
        <v>± 1.7%</v>
      </c>
      <c r="H133" s="1">
        <f t="shared" si="41"/>
        <v>6.5171223785505702E-2</v>
      </c>
      <c r="I133" s="10" t="str">
        <f t="shared" si="33"/>
        <v>High</v>
      </c>
      <c r="K133" s="76"/>
      <c r="L133" s="76"/>
      <c r="M133" s="77"/>
      <c r="N133" s="77"/>
      <c r="O133" s="77"/>
    </row>
    <row r="134" spans="1:15" ht="15" x14ac:dyDescent="0.25">
      <c r="A134" s="1" t="s">
        <v>227</v>
      </c>
      <c r="B134" s="8">
        <v>5439</v>
      </c>
      <c r="C134" s="30">
        <v>1001</v>
      </c>
      <c r="D134" s="2">
        <f t="shared" si="53"/>
        <v>6.8110098176718092E-2</v>
      </c>
      <c r="E134" s="4">
        <f t="shared" si="54"/>
        <v>1.2E-2</v>
      </c>
      <c r="F134" s="4">
        <f t="shared" si="55"/>
        <v>983869.39074569079</v>
      </c>
      <c r="G134" s="24" t="str">
        <f t="shared" si="40"/>
        <v>± 1.2%</v>
      </c>
      <c r="H134" s="1">
        <f t="shared" si="41"/>
        <v>0.18404118404118405</v>
      </c>
      <c r="I134" s="10" t="str">
        <f t="shared" si="33"/>
        <v>High</v>
      </c>
      <c r="K134" s="76"/>
      <c r="L134" s="76"/>
      <c r="M134" s="77"/>
      <c r="N134" s="77"/>
      <c r="O134" s="77"/>
    </row>
    <row r="135" spans="1:15" ht="15" x14ac:dyDescent="0.25">
      <c r="A135" s="1" t="s">
        <v>226</v>
      </c>
      <c r="B135" s="8">
        <v>2439</v>
      </c>
      <c r="C135" s="30">
        <v>634</v>
      </c>
      <c r="D135" s="2">
        <f t="shared" si="53"/>
        <v>3.0542476457623723E-2</v>
      </c>
      <c r="E135" s="4">
        <f t="shared" si="54"/>
        <v>8.0000000000000002E-3</v>
      </c>
      <c r="F135" s="4">
        <f t="shared" si="55"/>
        <v>398309.95659733587</v>
      </c>
      <c r="G135" s="24" t="str">
        <f t="shared" si="40"/>
        <v>± 0.8%</v>
      </c>
      <c r="H135" s="1">
        <f t="shared" si="41"/>
        <v>0.25994259942599424</v>
      </c>
      <c r="I135" s="10" t="str">
        <f t="shared" si="33"/>
        <v>Moderate</v>
      </c>
      <c r="K135" s="76"/>
      <c r="L135" s="76"/>
      <c r="M135" s="77"/>
      <c r="N135" s="77"/>
      <c r="O135" s="77"/>
    </row>
    <row r="136" spans="1:15" ht="15" x14ac:dyDescent="0.25">
      <c r="A136" s="1" t="s">
        <v>228</v>
      </c>
      <c r="B136" s="8">
        <v>1149</v>
      </c>
      <c r="C136" s="30">
        <v>283</v>
      </c>
      <c r="D136" s="2">
        <f t="shared" si="53"/>
        <v>1.4388399118413144E-2</v>
      </c>
      <c r="E136" s="4">
        <f t="shared" si="54"/>
        <v>4.0000000000000001E-3</v>
      </c>
      <c r="F136" s="4">
        <f t="shared" si="55"/>
        <v>79279.832761153099</v>
      </c>
      <c r="G136" s="24" t="str">
        <f t="shared" si="40"/>
        <v>± 0.4%</v>
      </c>
      <c r="H136" s="1">
        <f t="shared" si="41"/>
        <v>0.24630113141862489</v>
      </c>
      <c r="I136" s="10" t="str">
        <f t="shared" si="33"/>
        <v>Moderate</v>
      </c>
      <c r="K136" s="76"/>
      <c r="L136" s="76"/>
      <c r="M136" s="77"/>
      <c r="N136" s="77"/>
      <c r="O136" s="77"/>
    </row>
    <row r="137" spans="1:15" ht="15" x14ac:dyDescent="0.25">
      <c r="A137" s="1" t="s">
        <v>226</v>
      </c>
      <c r="B137" s="8">
        <v>332</v>
      </c>
      <c r="C137" s="30">
        <v>177</v>
      </c>
      <c r="D137" s="2">
        <f t="shared" si="53"/>
        <v>4.1574834702464434E-3</v>
      </c>
      <c r="E137" s="4">
        <f t="shared" si="54"/>
        <v>2E-3</v>
      </c>
      <c r="F137" s="4">
        <f t="shared" si="55"/>
        <v>31261.442370718807</v>
      </c>
      <c r="G137" s="24" t="str">
        <f t="shared" si="40"/>
        <v>± 0.2%</v>
      </c>
      <c r="H137" s="1">
        <f t="shared" si="41"/>
        <v>0.5331325301204819</v>
      </c>
      <c r="I137" s="10" t="str">
        <f t="shared" si="33"/>
        <v>Moderate</v>
      </c>
      <c r="K137" s="76"/>
      <c r="L137" s="76"/>
      <c r="M137" s="77"/>
      <c r="N137" s="77"/>
      <c r="O137" s="77"/>
    </row>
    <row r="138" spans="1:15" ht="15" x14ac:dyDescent="0.25">
      <c r="A138" s="1" t="s">
        <v>229</v>
      </c>
      <c r="B138" s="8">
        <v>25397</v>
      </c>
      <c r="C138" s="30">
        <v>1620</v>
      </c>
      <c r="D138" s="2">
        <f t="shared" si="53"/>
        <v>0.31803496293327993</v>
      </c>
      <c r="E138" s="4">
        <f t="shared" si="54"/>
        <v>1.9E-2</v>
      </c>
      <c r="F138" s="4">
        <f t="shared" si="55"/>
        <v>2229066.9969120068</v>
      </c>
      <c r="G138" s="24" t="str">
        <f t="shared" si="40"/>
        <v>± 1.9%</v>
      </c>
      <c r="H138" s="1">
        <f t="shared" si="41"/>
        <v>6.3787061463952438E-2</v>
      </c>
      <c r="I138" s="10" t="str">
        <f t="shared" si="33"/>
        <v>High</v>
      </c>
      <c r="K138" s="76"/>
      <c r="L138" s="76"/>
      <c r="M138" s="77"/>
      <c r="N138" s="77"/>
      <c r="O138" s="77"/>
    </row>
    <row r="139" spans="1:15" ht="15" x14ac:dyDescent="0.25">
      <c r="A139" s="1" t="s">
        <v>226</v>
      </c>
      <c r="B139" s="8">
        <v>15539</v>
      </c>
      <c r="C139" s="30">
        <v>1169</v>
      </c>
      <c r="D139" s="2">
        <f t="shared" si="53"/>
        <v>0.19458775796433581</v>
      </c>
      <c r="E139" s="4">
        <f t="shared" si="54"/>
        <v>1.4E-2</v>
      </c>
      <c r="F139" s="4">
        <f t="shared" si="55"/>
        <v>1218566.9119269685</v>
      </c>
      <c r="G139" s="24" t="str">
        <f t="shared" si="40"/>
        <v>± 1.4%</v>
      </c>
      <c r="H139" s="1">
        <f t="shared" si="41"/>
        <v>7.5230066284831712E-2</v>
      </c>
      <c r="I139" s="10" t="str">
        <f t="shared" si="33"/>
        <v>High</v>
      </c>
      <c r="K139" s="76"/>
      <c r="L139" s="76"/>
      <c r="M139" s="77"/>
      <c r="N139" s="77"/>
      <c r="O139" s="77"/>
    </row>
    <row r="140" spans="1:15" ht="15" x14ac:dyDescent="0.25">
      <c r="A140" s="1" t="s">
        <v>230</v>
      </c>
      <c r="B140" s="8">
        <v>7203</v>
      </c>
      <c r="C140" s="30">
        <v>1093</v>
      </c>
      <c r="D140" s="2">
        <f t="shared" si="53"/>
        <v>9.0199859747545588E-2</v>
      </c>
      <c r="E140" s="4">
        <f t="shared" si="54"/>
        <v>1.4E-2</v>
      </c>
      <c r="F140" s="4">
        <f t="shared" si="55"/>
        <v>1162849.1506065768</v>
      </c>
      <c r="G140" s="24" t="str">
        <f t="shared" si="40"/>
        <v>± 1.4%</v>
      </c>
      <c r="H140" s="1">
        <f t="shared" si="41"/>
        <v>0.15174232958489517</v>
      </c>
      <c r="I140" s="10" t="str">
        <f t="shared" si="33"/>
        <v>High</v>
      </c>
      <c r="K140" s="76"/>
      <c r="L140" s="76"/>
      <c r="M140" s="77"/>
      <c r="N140" s="77"/>
      <c r="O140" s="77"/>
    </row>
    <row r="141" spans="1:15" ht="15" x14ac:dyDescent="0.25">
      <c r="A141" s="1" t="s">
        <v>226</v>
      </c>
      <c r="B141" s="8">
        <v>4292</v>
      </c>
      <c r="C141" s="30">
        <v>785</v>
      </c>
      <c r="D141" s="2">
        <f t="shared" si="53"/>
        <v>5.3746744139451012E-2</v>
      </c>
      <c r="E141" s="4">
        <f t="shared" si="54"/>
        <v>0.01</v>
      </c>
      <c r="F141" s="4">
        <f t="shared" si="55"/>
        <v>604934.38339923252</v>
      </c>
      <c r="G141" s="24" t="str">
        <f t="shared" si="40"/>
        <v>± 1.0%</v>
      </c>
      <c r="H141" s="1">
        <f t="shared" si="41"/>
        <v>0.18289841565703635</v>
      </c>
      <c r="I141" s="10" t="str">
        <f t="shared" si="33"/>
        <v>High</v>
      </c>
      <c r="K141" s="76"/>
      <c r="L141" s="79"/>
      <c r="M141" s="77"/>
      <c r="N141" s="77"/>
      <c r="O141" s="77"/>
    </row>
    <row r="142" spans="1:15" ht="15" x14ac:dyDescent="0.25">
      <c r="A142" s="14" t="s">
        <v>112</v>
      </c>
      <c r="B142" s="19" t="s">
        <v>515</v>
      </c>
      <c r="C142" s="31" t="s">
        <v>515</v>
      </c>
      <c r="D142" s="20"/>
      <c r="E142" s="21"/>
      <c r="F142" s="21"/>
      <c r="G142" s="27"/>
      <c r="H142" s="18"/>
      <c r="I142" s="22"/>
      <c r="K142" s="79"/>
      <c r="L142" s="76"/>
      <c r="M142" s="77"/>
      <c r="N142" s="77"/>
      <c r="O142" s="77"/>
    </row>
    <row r="143" spans="1:15" ht="15" x14ac:dyDescent="0.25">
      <c r="A143" s="1" t="s">
        <v>7</v>
      </c>
      <c r="B143" s="8">
        <v>85902</v>
      </c>
      <c r="C143" s="30">
        <v>2128</v>
      </c>
      <c r="D143" s="2">
        <f>IF(B143&lt;&gt;0,B143/$B$143,0)</f>
        <v>1</v>
      </c>
      <c r="E143" s="4">
        <f>IF(B143&lt;&gt;0,ROUND(((SQRT(POWER(C143,2)-(POWER((B143/$B$143),2)*POWER($C$143,2))))/$B$143),3),0)</f>
        <v>0</v>
      </c>
      <c r="F143" s="4">
        <f>IF(B143=0,0,POWER(C143,2)-(POWER((B143/$B$143),2)*POWER(C$143,2)))</f>
        <v>0</v>
      </c>
      <c r="G143" s="24" t="s">
        <v>16</v>
      </c>
      <c r="H143" s="1">
        <f t="shared" si="41"/>
        <v>2.4772415077646621E-2</v>
      </c>
      <c r="I143" s="10" t="str">
        <f t="shared" si="33"/>
        <v>High</v>
      </c>
      <c r="K143" s="76"/>
      <c r="L143" s="76"/>
      <c r="M143" s="77"/>
      <c r="N143" s="77"/>
      <c r="O143" s="77"/>
    </row>
    <row r="144" spans="1:15" ht="15" x14ac:dyDescent="0.25">
      <c r="A144" s="1" t="s">
        <v>113</v>
      </c>
      <c r="B144" s="8">
        <v>2288</v>
      </c>
      <c r="C144" s="30">
        <v>479</v>
      </c>
      <c r="D144" s="2">
        <f t="shared" ref="D144:D170" si="56">IF(B144&lt;&gt;0,B144/$B$143,0)</f>
        <v>2.6635002677469675E-2</v>
      </c>
      <c r="E144" s="4">
        <f t="shared" ref="E144:E170" si="57">IF(B144&lt;&gt;0,ROUND(((SQRT(POWER(C144,2)-(POWER((B144/$B$143),2)*POWER($C$143,2))))/$B$143),3),0)</f>
        <v>6.0000000000000001E-3</v>
      </c>
      <c r="F144" s="4">
        <f t="shared" ref="F144:F170" si="58">IF(B144=0,0,POWER(C144,2)-(POWER((B144/$B$143),2)*POWER(C$143,2)))</f>
        <v>226228.45857280356</v>
      </c>
      <c r="G144" s="24" t="str">
        <f t="shared" ref="G144:G170" si="59">IF(F144&lt;0,"W",IF(B144=0,"± 0.6%",IF((E144*100)&lt;0.01,"± 0.1%","± "&amp; TEXT((E144*100),"#,##0.0")&amp;"%")))</f>
        <v>± 0.6%</v>
      </c>
      <c r="H144" s="1">
        <f t="shared" si="41"/>
        <v>0.20935314685314685</v>
      </c>
      <c r="I144" s="10" t="str">
        <f t="shared" ref="I144:I170" si="60">IF(AND(H144&gt;0,H144&lt;=0.2),"High",IF(H144&gt;=0.667,"Low",IF(AND(H144&gt;0.2,H144&lt;0.667),"Moderate","NC")))</f>
        <v>Moderate</v>
      </c>
      <c r="K144" s="76"/>
      <c r="L144" s="76"/>
      <c r="M144" s="77"/>
      <c r="N144" s="77"/>
      <c r="O144" s="77"/>
    </row>
    <row r="145" spans="1:15" ht="15" x14ac:dyDescent="0.25">
      <c r="A145" s="1" t="s">
        <v>114</v>
      </c>
      <c r="B145" s="8">
        <v>68</v>
      </c>
      <c r="C145" s="30">
        <v>89</v>
      </c>
      <c r="D145" s="2">
        <f t="shared" si="56"/>
        <v>7.9159972992479805E-4</v>
      </c>
      <c r="E145" s="4">
        <f t="shared" si="57"/>
        <v>1E-3</v>
      </c>
      <c r="F145" s="4">
        <f t="shared" si="58"/>
        <v>7918.1623781344451</v>
      </c>
      <c r="G145" s="24" t="str">
        <f t="shared" si="59"/>
        <v>± 0.1%</v>
      </c>
      <c r="H145" s="1">
        <f t="shared" si="41"/>
        <v>1.3088235294117647</v>
      </c>
      <c r="I145" s="10" t="str">
        <f t="shared" si="60"/>
        <v>Low</v>
      </c>
      <c r="K145" s="76"/>
      <c r="L145" s="76"/>
      <c r="M145" s="77"/>
      <c r="N145" s="77"/>
      <c r="O145" s="77"/>
    </row>
    <row r="146" spans="1:15" ht="15" x14ac:dyDescent="0.25">
      <c r="A146" s="1" t="s">
        <v>115</v>
      </c>
      <c r="B146" s="8">
        <v>305</v>
      </c>
      <c r="C146" s="30">
        <v>277</v>
      </c>
      <c r="D146" s="2">
        <f t="shared" si="56"/>
        <v>3.550557612162697E-3</v>
      </c>
      <c r="E146" s="4">
        <f t="shared" si="57"/>
        <v>3.0000000000000001E-3</v>
      </c>
      <c r="F146" s="4">
        <f t="shared" si="58"/>
        <v>76671.913111149814</v>
      </c>
      <c r="G146" s="24" t="str">
        <f t="shared" si="59"/>
        <v>± 0.3%</v>
      </c>
      <c r="H146" s="1">
        <f t="shared" si="41"/>
        <v>0.90819672131147544</v>
      </c>
      <c r="I146" s="10" t="str">
        <f t="shared" si="60"/>
        <v>Low</v>
      </c>
      <c r="K146" s="76"/>
      <c r="L146" s="76"/>
      <c r="M146" s="77"/>
      <c r="N146" s="77"/>
      <c r="O146" s="77"/>
    </row>
    <row r="147" spans="1:15" ht="15" x14ac:dyDescent="0.25">
      <c r="A147" s="1" t="s">
        <v>116</v>
      </c>
      <c r="B147" s="8">
        <v>239</v>
      </c>
      <c r="C147" s="30">
        <v>99</v>
      </c>
      <c r="D147" s="2">
        <f t="shared" si="56"/>
        <v>2.7822402272356874E-3</v>
      </c>
      <c r="E147" s="4">
        <f t="shared" si="57"/>
        <v>1E-3</v>
      </c>
      <c r="F147" s="4">
        <f t="shared" si="58"/>
        <v>9765.9464103411829</v>
      </c>
      <c r="G147" s="24" t="str">
        <f t="shared" si="59"/>
        <v>± 0.1%</v>
      </c>
      <c r="H147" s="1">
        <f t="shared" si="41"/>
        <v>0.41422594142259417</v>
      </c>
      <c r="I147" s="10" t="str">
        <f t="shared" si="60"/>
        <v>Moderate</v>
      </c>
      <c r="K147" s="76"/>
      <c r="L147" s="76"/>
      <c r="M147" s="77"/>
      <c r="N147" s="77"/>
      <c r="O147" s="77"/>
    </row>
    <row r="148" spans="1:15" ht="15" x14ac:dyDescent="0.25">
      <c r="A148" s="1" t="s">
        <v>117</v>
      </c>
      <c r="B148" s="8">
        <v>651</v>
      </c>
      <c r="C148" s="30">
        <v>204</v>
      </c>
      <c r="D148" s="2">
        <f t="shared" si="56"/>
        <v>7.578403296780052E-3</v>
      </c>
      <c r="E148" s="4">
        <f t="shared" si="57"/>
        <v>2E-3</v>
      </c>
      <c r="F148" s="4">
        <f t="shared" si="58"/>
        <v>41355.924960154822</v>
      </c>
      <c r="G148" s="24" t="str">
        <f t="shared" si="59"/>
        <v>± 0.2%</v>
      </c>
      <c r="H148" s="1">
        <f t="shared" si="41"/>
        <v>0.31336405529953915</v>
      </c>
      <c r="I148" s="10" t="str">
        <f t="shared" si="60"/>
        <v>Moderate</v>
      </c>
      <c r="K148" s="76"/>
      <c r="L148" s="76"/>
      <c r="M148" s="77"/>
      <c r="N148" s="77"/>
      <c r="O148" s="77"/>
    </row>
    <row r="149" spans="1:15" ht="15" x14ac:dyDescent="0.25">
      <c r="A149" s="1" t="s">
        <v>118</v>
      </c>
      <c r="B149" s="8">
        <v>3984</v>
      </c>
      <c r="C149" s="30">
        <v>497</v>
      </c>
      <c r="D149" s="2">
        <f t="shared" si="56"/>
        <v>4.6378431235594049E-2</v>
      </c>
      <c r="E149" s="4">
        <f t="shared" si="57"/>
        <v>6.0000000000000001E-3</v>
      </c>
      <c r="F149" s="4">
        <f t="shared" si="58"/>
        <v>237268.63220560382</v>
      </c>
      <c r="G149" s="24" t="str">
        <f t="shared" si="59"/>
        <v>± 0.6%</v>
      </c>
      <c r="H149" s="1">
        <f t="shared" si="41"/>
        <v>0.12474899598393574</v>
      </c>
      <c r="I149" s="10" t="str">
        <f t="shared" si="60"/>
        <v>High</v>
      </c>
      <c r="K149" s="76"/>
      <c r="L149" s="76"/>
      <c r="M149" s="77"/>
      <c r="N149" s="77"/>
      <c r="O149" s="77"/>
    </row>
    <row r="150" spans="1:15" ht="15" x14ac:dyDescent="0.25">
      <c r="A150" s="1" t="s">
        <v>119</v>
      </c>
      <c r="B150" s="8">
        <v>1287</v>
      </c>
      <c r="C150" s="30">
        <v>252</v>
      </c>
      <c r="D150" s="2">
        <f t="shared" si="56"/>
        <v>1.4982189006076693E-2</v>
      </c>
      <c r="E150" s="4">
        <f t="shared" si="57"/>
        <v>3.0000000000000001E-3</v>
      </c>
      <c r="F150" s="4">
        <f t="shared" si="58"/>
        <v>62487.531814051123</v>
      </c>
      <c r="G150" s="24" t="str">
        <f t="shared" si="59"/>
        <v>± 0.3%</v>
      </c>
      <c r="H150" s="1">
        <f t="shared" si="41"/>
        <v>0.19580419580419581</v>
      </c>
      <c r="I150" s="10" t="str">
        <f t="shared" si="60"/>
        <v>High</v>
      </c>
      <c r="K150" s="76"/>
      <c r="L150" s="76"/>
      <c r="M150" s="77"/>
      <c r="N150" s="77"/>
      <c r="O150" s="77"/>
    </row>
    <row r="151" spans="1:15" ht="15" x14ac:dyDescent="0.25">
      <c r="A151" s="1" t="s">
        <v>120</v>
      </c>
      <c r="B151" s="8">
        <v>172</v>
      </c>
      <c r="C151" s="30">
        <v>91</v>
      </c>
      <c r="D151" s="2">
        <f t="shared" si="56"/>
        <v>2.0022816698097834E-3</v>
      </c>
      <c r="E151" s="4">
        <f t="shared" si="57"/>
        <v>1E-3</v>
      </c>
      <c r="F151" s="4">
        <f t="shared" si="58"/>
        <v>8262.8451113169158</v>
      </c>
      <c r="G151" s="24" t="str">
        <f t="shared" si="59"/>
        <v>± 0.1%</v>
      </c>
      <c r="H151" s="1">
        <f t="shared" si="41"/>
        <v>0.52906976744186052</v>
      </c>
      <c r="I151" s="10" t="str">
        <f t="shared" si="60"/>
        <v>Moderate</v>
      </c>
      <c r="K151" s="76"/>
      <c r="L151" s="76"/>
      <c r="M151" s="77"/>
      <c r="N151" s="77"/>
      <c r="O151" s="77"/>
    </row>
    <row r="152" spans="1:15" ht="15" x14ac:dyDescent="0.25">
      <c r="A152" s="1" t="s">
        <v>121</v>
      </c>
      <c r="B152" s="8">
        <v>5134</v>
      </c>
      <c r="C152" s="30">
        <v>581</v>
      </c>
      <c r="D152" s="2">
        <f t="shared" si="56"/>
        <v>5.976577960932225E-2</v>
      </c>
      <c r="E152" s="4">
        <f t="shared" si="57"/>
        <v>7.0000000000000001E-3</v>
      </c>
      <c r="F152" s="4">
        <f t="shared" si="58"/>
        <v>321385.84596086963</v>
      </c>
      <c r="G152" s="24" t="str">
        <f t="shared" si="59"/>
        <v>± 0.7%</v>
      </c>
      <c r="H152" s="1">
        <f t="shared" si="41"/>
        <v>0.113167121153097</v>
      </c>
      <c r="I152" s="10" t="str">
        <f t="shared" si="60"/>
        <v>High</v>
      </c>
      <c r="K152" s="76"/>
      <c r="L152" s="76"/>
      <c r="M152" s="77"/>
      <c r="N152" s="77"/>
      <c r="O152" s="77"/>
    </row>
    <row r="153" spans="1:15" ht="15" x14ac:dyDescent="0.25">
      <c r="A153" s="1" t="s">
        <v>122</v>
      </c>
      <c r="B153" s="8">
        <v>171</v>
      </c>
      <c r="C153" s="30">
        <v>115</v>
      </c>
      <c r="D153" s="2">
        <f t="shared" si="56"/>
        <v>1.9906404973108892E-3</v>
      </c>
      <c r="E153" s="4">
        <f t="shared" si="57"/>
        <v>1E-3</v>
      </c>
      <c r="F153" s="4">
        <f t="shared" si="58"/>
        <v>13207.055601001148</v>
      </c>
      <c r="G153" s="24" t="str">
        <f t="shared" si="59"/>
        <v>± 0.1%</v>
      </c>
      <c r="H153" s="1">
        <f t="shared" si="41"/>
        <v>0.67251461988304095</v>
      </c>
      <c r="I153" s="10" t="str">
        <f t="shared" si="60"/>
        <v>Low</v>
      </c>
      <c r="K153" s="76"/>
      <c r="L153" s="76"/>
      <c r="M153" s="77"/>
      <c r="N153" s="77"/>
      <c r="O153" s="77"/>
    </row>
    <row r="154" spans="1:15" ht="15" x14ac:dyDescent="0.25">
      <c r="A154" s="1" t="s">
        <v>123</v>
      </c>
      <c r="B154" s="8">
        <v>245</v>
      </c>
      <c r="C154" s="30">
        <v>117</v>
      </c>
      <c r="D154" s="2">
        <f t="shared" si="56"/>
        <v>2.8520872622290515E-3</v>
      </c>
      <c r="E154" s="4">
        <f t="shared" si="57"/>
        <v>1E-3</v>
      </c>
      <c r="F154" s="4">
        <f t="shared" si="58"/>
        <v>13652.164305259528</v>
      </c>
      <c r="G154" s="24" t="str">
        <f t="shared" si="59"/>
        <v>± 0.1%</v>
      </c>
      <c r="H154" s="1">
        <f t="shared" si="41"/>
        <v>0.47755102040816327</v>
      </c>
      <c r="I154" s="10" t="str">
        <f t="shared" si="60"/>
        <v>Moderate</v>
      </c>
      <c r="K154" s="76"/>
      <c r="L154" s="76"/>
      <c r="M154" s="77"/>
      <c r="N154" s="77"/>
      <c r="O154" s="77"/>
    </row>
    <row r="155" spans="1:15" ht="15" x14ac:dyDescent="0.25">
      <c r="A155" s="1" t="s">
        <v>124</v>
      </c>
      <c r="B155" s="8">
        <v>4381</v>
      </c>
      <c r="C155" s="30">
        <v>496</v>
      </c>
      <c r="D155" s="2">
        <f t="shared" si="56"/>
        <v>5.0999976717655E-2</v>
      </c>
      <c r="E155" s="4">
        <f t="shared" si="57"/>
        <v>6.0000000000000001E-3</v>
      </c>
      <c r="F155" s="4">
        <f t="shared" si="58"/>
        <v>234237.68397000019</v>
      </c>
      <c r="G155" s="24" t="str">
        <f t="shared" si="59"/>
        <v>± 0.6%</v>
      </c>
      <c r="H155" s="1">
        <f t="shared" si="41"/>
        <v>0.1132161606939055</v>
      </c>
      <c r="I155" s="10" t="str">
        <f t="shared" si="60"/>
        <v>High</v>
      </c>
      <c r="K155" s="76"/>
      <c r="L155" s="76"/>
      <c r="M155" s="77"/>
      <c r="N155" s="77"/>
      <c r="O155" s="77"/>
    </row>
    <row r="156" spans="1:15" ht="15" x14ac:dyDescent="0.25">
      <c r="A156" s="1" t="s">
        <v>125</v>
      </c>
      <c r="B156" s="8">
        <v>1790</v>
      </c>
      <c r="C156" s="30">
        <v>387</v>
      </c>
      <c r="D156" s="2">
        <f t="shared" si="56"/>
        <v>2.083769877302042E-2</v>
      </c>
      <c r="E156" s="4">
        <f t="shared" si="57"/>
        <v>4.0000000000000001E-3</v>
      </c>
      <c r="F156" s="4">
        <f t="shared" si="58"/>
        <v>147802.73178645651</v>
      </c>
      <c r="G156" s="24" t="str">
        <f t="shared" si="59"/>
        <v>± 0.4%</v>
      </c>
      <c r="H156" s="1">
        <f t="shared" si="41"/>
        <v>0.21620111731843575</v>
      </c>
      <c r="I156" s="10" t="str">
        <f t="shared" si="60"/>
        <v>Moderate</v>
      </c>
      <c r="K156" s="76"/>
      <c r="L156" s="76"/>
      <c r="M156" s="77"/>
      <c r="N156" s="77"/>
      <c r="O156" s="77"/>
    </row>
    <row r="157" spans="1:15" ht="15" x14ac:dyDescent="0.25">
      <c r="A157" s="1" t="s">
        <v>126</v>
      </c>
      <c r="B157" s="8">
        <v>213</v>
      </c>
      <c r="C157" s="30">
        <v>127</v>
      </c>
      <c r="D157" s="2">
        <f t="shared" si="56"/>
        <v>2.4795697422644409E-3</v>
      </c>
      <c r="E157" s="4">
        <f t="shared" si="57"/>
        <v>1E-3</v>
      </c>
      <c r="F157" s="4">
        <f t="shared" si="58"/>
        <v>16101.158290134435</v>
      </c>
      <c r="G157" s="24" t="str">
        <f t="shared" si="59"/>
        <v>± 0.1%</v>
      </c>
      <c r="H157" s="1">
        <f t="shared" si="41"/>
        <v>0.59624413145539901</v>
      </c>
      <c r="I157" s="10" t="str">
        <f t="shared" si="60"/>
        <v>Moderate</v>
      </c>
      <c r="K157" s="76"/>
      <c r="L157" s="76"/>
      <c r="M157" s="77"/>
      <c r="N157" s="77"/>
      <c r="O157" s="77"/>
    </row>
    <row r="158" spans="1:15" ht="15" x14ac:dyDescent="0.25">
      <c r="A158" s="1" t="s">
        <v>127</v>
      </c>
      <c r="B158" s="8">
        <v>1299</v>
      </c>
      <c r="C158" s="30">
        <v>271</v>
      </c>
      <c r="D158" s="2">
        <f t="shared" si="56"/>
        <v>1.512188307606342E-2</v>
      </c>
      <c r="E158" s="4">
        <f t="shared" si="57"/>
        <v>3.0000000000000001E-3</v>
      </c>
      <c r="F158" s="4">
        <f t="shared" si="58"/>
        <v>72405.488327517407</v>
      </c>
      <c r="G158" s="24" t="str">
        <f t="shared" si="59"/>
        <v>± 0.3%</v>
      </c>
      <c r="H158" s="1">
        <f t="shared" si="41"/>
        <v>0.20862201693610469</v>
      </c>
      <c r="I158" s="10" t="str">
        <f t="shared" si="60"/>
        <v>Moderate</v>
      </c>
      <c r="K158" s="76"/>
      <c r="L158" s="76"/>
      <c r="M158" s="77"/>
      <c r="N158" s="77"/>
      <c r="O158" s="77"/>
    </row>
    <row r="159" spans="1:15" ht="15" x14ac:dyDescent="0.25">
      <c r="A159" s="1" t="s">
        <v>128</v>
      </c>
      <c r="B159" s="8">
        <v>959</v>
      </c>
      <c r="C159" s="30">
        <v>239</v>
      </c>
      <c r="D159" s="2">
        <f t="shared" si="56"/>
        <v>1.1163884426439431E-2</v>
      </c>
      <c r="E159" s="4">
        <f t="shared" si="57"/>
        <v>3.0000000000000001E-3</v>
      </c>
      <c r="F159" s="4">
        <f t="shared" si="58"/>
        <v>56556.617016666183</v>
      </c>
      <c r="G159" s="24" t="str">
        <f t="shared" si="59"/>
        <v>± 0.3%</v>
      </c>
      <c r="H159" s="1">
        <f t="shared" ref="H159:H170" si="61">IF(B159&lt;&gt;0,C159/B159,0)</f>
        <v>0.24921793534932221</v>
      </c>
      <c r="I159" s="10" t="str">
        <f t="shared" si="60"/>
        <v>Moderate</v>
      </c>
      <c r="K159" s="76"/>
      <c r="L159" s="76"/>
      <c r="M159" s="77"/>
      <c r="N159" s="77"/>
      <c r="O159" s="77"/>
    </row>
    <row r="160" spans="1:15" ht="15" x14ac:dyDescent="0.25">
      <c r="A160" s="1" t="s">
        <v>129</v>
      </c>
      <c r="B160" s="8">
        <v>79</v>
      </c>
      <c r="C160" s="30">
        <v>68</v>
      </c>
      <c r="D160" s="2">
        <f t="shared" si="56"/>
        <v>9.1965262741263299E-4</v>
      </c>
      <c r="E160" s="4">
        <f t="shared" si="57"/>
        <v>1E-3</v>
      </c>
      <c r="F160" s="4">
        <f t="shared" si="58"/>
        <v>4620.1700696230691</v>
      </c>
      <c r="G160" s="24" t="str">
        <f t="shared" si="59"/>
        <v>± 0.1%</v>
      </c>
      <c r="H160" s="1">
        <f t="shared" si="61"/>
        <v>0.86075949367088611</v>
      </c>
      <c r="I160" s="10" t="str">
        <f t="shared" si="60"/>
        <v>Low</v>
      </c>
      <c r="K160" s="76"/>
      <c r="L160" s="76"/>
      <c r="M160" s="77"/>
      <c r="N160" s="77"/>
      <c r="O160" s="77"/>
    </row>
    <row r="161" spans="1:15" ht="15" x14ac:dyDescent="0.25">
      <c r="A161" s="1" t="s">
        <v>130</v>
      </c>
      <c r="B161" s="8">
        <v>813</v>
      </c>
      <c r="C161" s="30">
        <v>225</v>
      </c>
      <c r="D161" s="2">
        <f t="shared" si="56"/>
        <v>9.4642732416008943E-3</v>
      </c>
      <c r="E161" s="4">
        <f t="shared" si="57"/>
        <v>3.0000000000000001E-3</v>
      </c>
      <c r="F161" s="4">
        <f t="shared" si="58"/>
        <v>50219.381469105952</v>
      </c>
      <c r="G161" s="24" t="str">
        <f t="shared" si="59"/>
        <v>± 0.3%</v>
      </c>
      <c r="H161" s="1">
        <f t="shared" si="61"/>
        <v>0.2767527675276753</v>
      </c>
      <c r="I161" s="10" t="str">
        <f t="shared" si="60"/>
        <v>Moderate</v>
      </c>
      <c r="K161" s="76"/>
      <c r="L161" s="76"/>
      <c r="M161" s="77"/>
      <c r="N161" s="77"/>
      <c r="O161" s="77"/>
    </row>
    <row r="162" spans="1:15" ht="15" x14ac:dyDescent="0.25">
      <c r="A162" s="1" t="s">
        <v>131</v>
      </c>
      <c r="B162" s="8">
        <v>481</v>
      </c>
      <c r="C162" s="30">
        <v>182</v>
      </c>
      <c r="D162" s="2">
        <f t="shared" si="56"/>
        <v>5.5994039719680566E-3</v>
      </c>
      <c r="E162" s="4">
        <f t="shared" si="57"/>
        <v>2E-3</v>
      </c>
      <c r="F162" s="4">
        <f t="shared" si="58"/>
        <v>32982.020105441894</v>
      </c>
      <c r="G162" s="24" t="str">
        <f t="shared" si="59"/>
        <v>± 0.2%</v>
      </c>
      <c r="H162" s="1">
        <f t="shared" si="61"/>
        <v>0.3783783783783784</v>
      </c>
      <c r="I162" s="10" t="str">
        <f t="shared" si="60"/>
        <v>Moderate</v>
      </c>
      <c r="K162" s="76"/>
      <c r="L162" s="76"/>
      <c r="M162" s="77"/>
    </row>
    <row r="163" spans="1:15" ht="15" x14ac:dyDescent="0.25">
      <c r="A163" s="1" t="s">
        <v>132</v>
      </c>
      <c r="B163" s="8">
        <v>1195</v>
      </c>
      <c r="C163" s="30">
        <v>268</v>
      </c>
      <c r="D163" s="2">
        <f t="shared" si="56"/>
        <v>1.3911201136178436E-2</v>
      </c>
      <c r="E163" s="4">
        <f t="shared" si="57"/>
        <v>3.0000000000000001E-3</v>
      </c>
      <c r="F163" s="4">
        <f t="shared" si="58"/>
        <v>70947.660258529562</v>
      </c>
      <c r="G163" s="24" t="str">
        <f t="shared" si="59"/>
        <v>± 0.3%</v>
      </c>
      <c r="H163" s="1">
        <f t="shared" si="61"/>
        <v>0.22426778242677825</v>
      </c>
      <c r="I163" s="10" t="str">
        <f t="shared" si="60"/>
        <v>Moderate</v>
      </c>
      <c r="K163" s="76"/>
      <c r="L163" s="76"/>
      <c r="M163" s="77"/>
    </row>
    <row r="164" spans="1:15" ht="15" x14ac:dyDescent="0.25">
      <c r="A164" s="1" t="s">
        <v>133</v>
      </c>
      <c r="B164" s="8">
        <v>50</v>
      </c>
      <c r="C164" s="30">
        <v>72</v>
      </c>
      <c r="D164" s="2">
        <f t="shared" si="56"/>
        <v>5.8205862494470448E-4</v>
      </c>
      <c r="E164" s="4">
        <f t="shared" si="57"/>
        <v>1E-3</v>
      </c>
      <c r="F164" s="4">
        <f t="shared" si="58"/>
        <v>5182.4658186280521</v>
      </c>
      <c r="G164" s="24" t="str">
        <f t="shared" si="59"/>
        <v>± 0.1%</v>
      </c>
      <c r="H164" s="1">
        <f t="shared" si="61"/>
        <v>1.44</v>
      </c>
      <c r="I164" s="10" t="str">
        <f t="shared" si="60"/>
        <v>Low</v>
      </c>
      <c r="K164" s="76"/>
      <c r="L164" s="76"/>
      <c r="M164" s="77"/>
    </row>
    <row r="165" spans="1:15" ht="15" x14ac:dyDescent="0.25">
      <c r="A165" s="1" t="s">
        <v>134</v>
      </c>
      <c r="B165" s="8">
        <v>6949</v>
      </c>
      <c r="C165" s="30">
        <v>1188</v>
      </c>
      <c r="D165" s="2">
        <f t="shared" si="56"/>
        <v>8.0894507694815015E-2</v>
      </c>
      <c r="E165" s="4">
        <f t="shared" si="57"/>
        <v>1.4E-2</v>
      </c>
      <c r="F165" s="4">
        <f t="shared" si="58"/>
        <v>1381710.6111473476</v>
      </c>
      <c r="G165" s="24" t="str">
        <f t="shared" si="59"/>
        <v>± 1.4%</v>
      </c>
      <c r="H165" s="1">
        <f t="shared" si="61"/>
        <v>0.17095985033817815</v>
      </c>
      <c r="I165" s="10" t="str">
        <f t="shared" si="60"/>
        <v>High</v>
      </c>
      <c r="K165" s="76"/>
      <c r="L165" s="76"/>
      <c r="M165" s="77"/>
    </row>
    <row r="166" spans="1:15" ht="15" x14ac:dyDescent="0.25">
      <c r="A166" s="1" t="s">
        <v>135</v>
      </c>
      <c r="B166" s="8">
        <v>1236</v>
      </c>
      <c r="C166" s="30">
        <v>274</v>
      </c>
      <c r="D166" s="2">
        <f t="shared" si="56"/>
        <v>1.4388489208633094E-2</v>
      </c>
      <c r="E166" s="4">
        <f t="shared" si="57"/>
        <v>3.0000000000000001E-3</v>
      </c>
      <c r="F166" s="4">
        <f t="shared" si="58"/>
        <v>74138.494901920189</v>
      </c>
      <c r="G166" s="24" t="str">
        <f t="shared" si="59"/>
        <v>± 0.3%</v>
      </c>
      <c r="H166" s="1">
        <f t="shared" si="61"/>
        <v>0.22168284789644013</v>
      </c>
      <c r="I166" s="10" t="str">
        <f t="shared" si="60"/>
        <v>Moderate</v>
      </c>
      <c r="K166" s="76"/>
      <c r="L166" s="76"/>
      <c r="M166" s="77"/>
    </row>
    <row r="167" spans="1:15" ht="15" x14ac:dyDescent="0.25">
      <c r="A167" s="1" t="s">
        <v>136</v>
      </c>
      <c r="B167" s="8">
        <v>179</v>
      </c>
      <c r="C167" s="30">
        <v>118</v>
      </c>
      <c r="D167" s="2">
        <f t="shared" si="56"/>
        <v>2.0837698773020418E-3</v>
      </c>
      <c r="E167" s="4">
        <f t="shared" si="57"/>
        <v>1E-3</v>
      </c>
      <c r="F167" s="4">
        <f t="shared" si="58"/>
        <v>13904.337317864565</v>
      </c>
      <c r="G167" s="24" t="str">
        <f t="shared" si="59"/>
        <v>± 0.1%</v>
      </c>
      <c r="H167" s="1">
        <f t="shared" si="61"/>
        <v>0.65921787709497204</v>
      </c>
      <c r="I167" s="10" t="str">
        <f t="shared" si="60"/>
        <v>Moderate</v>
      </c>
      <c r="K167" s="76"/>
      <c r="L167" s="76"/>
      <c r="M167" s="77"/>
    </row>
    <row r="168" spans="1:15" ht="15" x14ac:dyDescent="0.25">
      <c r="A168" s="1" t="s">
        <v>137</v>
      </c>
      <c r="B168" s="8">
        <v>92</v>
      </c>
      <c r="C168" s="30">
        <v>86</v>
      </c>
      <c r="D168" s="2">
        <f t="shared" si="56"/>
        <v>1.0709878698982561E-3</v>
      </c>
      <c r="E168" s="4">
        <f t="shared" si="57"/>
        <v>1E-3</v>
      </c>
      <c r="F168" s="4">
        <f t="shared" si="58"/>
        <v>7390.8058755471329</v>
      </c>
      <c r="G168" s="24" t="str">
        <f t="shared" si="59"/>
        <v>± 0.1%</v>
      </c>
      <c r="H168" s="1">
        <f t="shared" si="61"/>
        <v>0.93478260869565222</v>
      </c>
      <c r="I168" s="10" t="str">
        <f t="shared" si="60"/>
        <v>Low</v>
      </c>
      <c r="K168" s="76"/>
      <c r="L168" s="76"/>
      <c r="M168" s="77"/>
    </row>
    <row r="169" spans="1:15" ht="15" x14ac:dyDescent="0.25">
      <c r="A169" s="1" t="s">
        <v>138</v>
      </c>
      <c r="B169" s="8">
        <v>448</v>
      </c>
      <c r="C169" s="30">
        <v>158</v>
      </c>
      <c r="D169" s="2">
        <f t="shared" si="56"/>
        <v>5.2152452795045517E-3</v>
      </c>
      <c r="E169" s="4">
        <f t="shared" si="57"/>
        <v>2E-3</v>
      </c>
      <c r="F169" s="4">
        <f t="shared" si="58"/>
        <v>24840.833464769818</v>
      </c>
      <c r="G169" s="24" t="str">
        <f t="shared" si="59"/>
        <v>± 0.2%</v>
      </c>
      <c r="H169" s="1">
        <f t="shared" si="61"/>
        <v>0.35267857142857145</v>
      </c>
      <c r="I169" s="10" t="str">
        <f t="shared" si="60"/>
        <v>Moderate</v>
      </c>
      <c r="K169" s="76"/>
      <c r="L169" s="76"/>
      <c r="M169" s="77"/>
    </row>
    <row r="170" spans="1:15" ht="15" x14ac:dyDescent="0.25">
      <c r="A170" s="1" t="s">
        <v>139</v>
      </c>
      <c r="B170" s="8">
        <v>263</v>
      </c>
      <c r="C170" s="30">
        <v>183</v>
      </c>
      <c r="D170" s="2">
        <f t="shared" si="56"/>
        <v>3.0616283672091453E-3</v>
      </c>
      <c r="E170" s="4">
        <f t="shared" si="57"/>
        <v>2E-3</v>
      </c>
      <c r="F170" s="4">
        <f t="shared" si="58"/>
        <v>33446.552883473494</v>
      </c>
      <c r="G170" s="24" t="str">
        <f t="shared" si="59"/>
        <v>± 0.2%</v>
      </c>
      <c r="H170" s="1">
        <f t="shared" si="61"/>
        <v>0.69581749049429653</v>
      </c>
      <c r="I170" s="10" t="str">
        <f t="shared" si="60"/>
        <v>Low</v>
      </c>
      <c r="K170" s="76"/>
      <c r="L170" s="77"/>
      <c r="M170" s="77"/>
    </row>
  </sheetData>
  <mergeCells count="1">
    <mergeCell ref="A4:L4"/>
  </mergeCells>
  <conditionalFormatting sqref="I7:I82 I92:I170">
    <cfRule type="containsText" dxfId="62" priority="30" operator="containsText" text="High">
      <formula>NOT(ISERROR(SEARCH("High",I7)))</formula>
    </cfRule>
    <cfRule type="containsText" dxfId="61" priority="31" operator="containsText" text="Medium">
      <formula>NOT(ISERROR(SEARCH("Medium",I7)))</formula>
    </cfRule>
    <cfRule type="containsText" dxfId="60" priority="32" operator="containsText" text="Low">
      <formula>NOT(ISERROR(SEARCH("Low",I7)))</formula>
    </cfRule>
  </conditionalFormatting>
  <conditionalFormatting sqref="I7:I82 I92:I170">
    <cfRule type="cellIs" priority="26" operator="equal">
      <formula>"no data"</formula>
    </cfRule>
    <cfRule type="containsText" dxfId="59" priority="27" operator="containsText" text="High">
      <formula>NOT(ISERROR(SEARCH("High",I7)))</formula>
    </cfRule>
    <cfRule type="containsText" dxfId="58" priority="28" operator="containsText" text="Moderate">
      <formula>NOT(ISERROR(SEARCH("Moderate",I7)))</formula>
    </cfRule>
    <cfRule type="containsText" dxfId="57" priority="29" operator="containsText" text="Low">
      <formula>NOT(ISERROR(SEARCH("Low",I7)))</formula>
    </cfRule>
  </conditionalFormatting>
  <conditionalFormatting sqref="I83:I91">
    <cfRule type="containsText" dxfId="56" priority="19" operator="containsText" text="High">
      <formula>NOT(ISERROR(SEARCH("High",I83)))</formula>
    </cfRule>
    <cfRule type="containsText" dxfId="55" priority="20" operator="containsText" text="Medium">
      <formula>NOT(ISERROR(SEARCH("Medium",I83)))</formula>
    </cfRule>
    <cfRule type="containsText" dxfId="54" priority="21" operator="containsText" text="Low">
      <formula>NOT(ISERROR(SEARCH("Low",I83)))</formula>
    </cfRule>
  </conditionalFormatting>
  <conditionalFormatting sqref="I83:I91">
    <cfRule type="cellIs" priority="15" operator="equal">
      <formula>"no data"</formula>
    </cfRule>
    <cfRule type="containsText" dxfId="53" priority="16" operator="containsText" text="High">
      <formula>NOT(ISERROR(SEARCH("High",I83)))</formula>
    </cfRule>
    <cfRule type="containsText" dxfId="52" priority="17" operator="containsText" text="Moderate">
      <formula>NOT(ISERROR(SEARCH("Moderate",I83)))</formula>
    </cfRule>
    <cfRule type="containsText" dxfId="51" priority="18" operator="containsText" text="Low">
      <formula>NOT(ISERROR(SEARCH("Low",I83)))</formula>
    </cfRule>
  </conditionalFormatting>
  <conditionalFormatting sqref="K87:K91">
    <cfRule type="containsText" dxfId="50" priority="5" operator="containsText" text="High">
      <formula>NOT(ISERROR(SEARCH("High",K87)))</formula>
    </cfRule>
    <cfRule type="containsText" dxfId="49" priority="6" operator="containsText" text="Medium">
      <formula>NOT(ISERROR(SEARCH("Medium",K87)))</formula>
    </cfRule>
    <cfRule type="containsText" dxfId="48" priority="7" operator="containsText" text="Low">
      <formula>NOT(ISERROR(SEARCH("Low",K87)))</formula>
    </cfRule>
  </conditionalFormatting>
  <conditionalFormatting sqref="K87:K91">
    <cfRule type="cellIs" priority="1" operator="equal">
      <formula>"no data"</formula>
    </cfRule>
    <cfRule type="containsText" dxfId="47" priority="2" operator="containsText" text="High">
      <formula>NOT(ISERROR(SEARCH("High",K87)))</formula>
    </cfRule>
    <cfRule type="containsText" dxfId="46" priority="3" operator="containsText" text="Moderate">
      <formula>NOT(ISERROR(SEARCH("Moderate",K87)))</formula>
    </cfRule>
    <cfRule type="containsText" dxfId="45" priority="4" operator="containsText" text="Low">
      <formula>NOT(ISERROR(SEARCH("Low",K87)))</formula>
    </cfRule>
  </conditionalFormatting>
  <pageMargins left="0.5" right="0.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workbookViewId="0">
      <selection activeCell="A5" sqref="A5"/>
    </sheetView>
  </sheetViews>
  <sheetFormatPr defaultRowHeight="12.75" x14ac:dyDescent="0.2"/>
  <cols>
    <col min="1" max="1" width="43.7109375" customWidth="1"/>
    <col min="5" max="6" width="9.140625" hidden="1" customWidth="1"/>
    <col min="8" max="8" width="8.85546875" hidden="1" customWidth="1"/>
  </cols>
  <sheetData>
    <row r="1" spans="1:12" ht="15.75" x14ac:dyDescent="0.25">
      <c r="A1" s="13" t="s">
        <v>231</v>
      </c>
      <c r="B1" s="8"/>
      <c r="C1" s="8"/>
      <c r="D1" s="2"/>
      <c r="E1" s="4"/>
      <c r="F1" s="4"/>
      <c r="G1" s="3"/>
      <c r="H1" s="1"/>
      <c r="I1" s="1"/>
    </row>
    <row r="2" spans="1:12" x14ac:dyDescent="0.2">
      <c r="A2" s="11" t="s">
        <v>526</v>
      </c>
      <c r="B2" s="8"/>
      <c r="C2" s="8"/>
      <c r="D2" s="2"/>
      <c r="E2" s="4"/>
      <c r="F2" s="4"/>
      <c r="G2" s="3"/>
      <c r="H2" s="1"/>
      <c r="I2" s="1"/>
    </row>
    <row r="3" spans="1:12" x14ac:dyDescent="0.2">
      <c r="A3" s="1"/>
      <c r="B3" s="1"/>
      <c r="C3" s="8"/>
      <c r="D3" s="2"/>
      <c r="E3" s="4"/>
      <c r="F3" s="4"/>
      <c r="G3" s="3"/>
      <c r="H3" s="1"/>
      <c r="I3" s="1"/>
    </row>
    <row r="4" spans="1:12" ht="20.25" x14ac:dyDescent="0.3">
      <c r="A4" s="89" t="s">
        <v>573</v>
      </c>
      <c r="B4" s="90"/>
      <c r="C4" s="90"/>
      <c r="D4" s="90"/>
      <c r="E4" s="90"/>
      <c r="F4" s="90"/>
      <c r="G4" s="90"/>
      <c r="H4" s="90"/>
      <c r="I4" s="90"/>
      <c r="J4" s="91"/>
      <c r="K4" s="91"/>
      <c r="L4" s="91"/>
    </row>
    <row r="5" spans="1:12" ht="36" x14ac:dyDescent="0.2">
      <c r="A5" s="5" t="s">
        <v>5</v>
      </c>
      <c r="B5" s="9" t="s">
        <v>0</v>
      </c>
      <c r="C5" s="9" t="s">
        <v>36</v>
      </c>
      <c r="D5" s="6" t="s">
        <v>1</v>
      </c>
      <c r="E5" s="7"/>
      <c r="F5" s="7"/>
      <c r="G5" s="7" t="s">
        <v>35</v>
      </c>
      <c r="H5" s="5"/>
      <c r="I5" s="5" t="s">
        <v>34</v>
      </c>
    </row>
    <row r="6" spans="1:12" x14ac:dyDescent="0.2">
      <c r="A6" s="14" t="s">
        <v>232</v>
      </c>
      <c r="B6" s="15"/>
      <c r="C6" s="15"/>
      <c r="D6" s="16"/>
      <c r="E6" s="17"/>
      <c r="F6" s="17"/>
      <c r="G6" s="17"/>
      <c r="H6" s="14"/>
      <c r="I6" s="14"/>
    </row>
    <row r="7" spans="1:12" x14ac:dyDescent="0.2">
      <c r="A7" s="37" t="s">
        <v>233</v>
      </c>
      <c r="B7" s="34">
        <v>68781</v>
      </c>
      <c r="C7" s="35">
        <v>1579</v>
      </c>
      <c r="D7" s="2">
        <f t="shared" ref="D7:D13" si="0">IF(B7&lt;&gt;0,B7/$B$7,0)</f>
        <v>1</v>
      </c>
      <c r="E7" s="4">
        <f>IF(B7&lt;&gt;0,ROUND(((SQRT(POWER(C7,2)-(POWER((B7/$B$7),2)*POWER($C$7,2))))/$B$7),3),0)</f>
        <v>0</v>
      </c>
      <c r="F7" s="4">
        <f>IF(B7=0,0,POWER(C7,2)-(POWER((B7/$B$7),2)*POWER(C$7,2)))</f>
        <v>0</v>
      </c>
      <c r="G7" s="24" t="s">
        <v>16</v>
      </c>
      <c r="H7" s="1">
        <f t="shared" ref="H7" si="1">IF(B7&lt;&gt;0,C7/B7,0)</f>
        <v>2.2956921242785071E-2</v>
      </c>
      <c r="I7" s="10" t="str">
        <f t="shared" ref="I7" si="2">IF(AND(H7&gt;0,H7&lt;=0.2),"High",IF(H7&gt;=0.667,"Low",IF(AND(H7&gt;0.2,H7&lt;0.667),"Moderate","NC")))</f>
        <v>High</v>
      </c>
    </row>
    <row r="8" spans="1:12" x14ac:dyDescent="0.2">
      <c r="A8" s="37" t="s">
        <v>273</v>
      </c>
      <c r="B8" s="34">
        <v>46760</v>
      </c>
      <c r="C8" s="35">
        <v>1426</v>
      </c>
      <c r="D8" s="2">
        <f t="shared" si="0"/>
        <v>0.67983890900103228</v>
      </c>
      <c r="E8" s="4">
        <f t="shared" ref="E8:E13" si="3">IF(B8&lt;&gt;0,ROUND(((SQRT(POWER(C8,2)-(POWER((B8/$B$7),2)*POWER($C$7,2))))/$B$7),3),0)</f>
        <v>1.4E-2</v>
      </c>
      <c r="F8" s="4">
        <f t="shared" ref="F8:F13" si="4">IF(B8=0,0,POWER(C8,2)-(POWER((B8/$B$7),2)*POWER(C$7,2)))</f>
        <v>881147.52550898911</v>
      </c>
      <c r="G8" s="24" t="str">
        <f>IF(F8&lt;0,"W",IF(A8=0,"± 0.6%",IF((E8*100)&lt;0.01,"± 0.1%","± "&amp; TEXT((E8*100),"#,##0.0")&amp;"%")))</f>
        <v>± 1.4%</v>
      </c>
      <c r="H8" s="1">
        <f>IF(B8&lt;&gt;0,C8/B8,0)</f>
        <v>3.0496150556030794E-2</v>
      </c>
      <c r="I8" s="10" t="str">
        <f>IF(AND(H8&gt;0,H8&lt;=0.2),"High",IF(H8&gt;=0.667,"Low",IF(AND(H8&gt;0.2,H8&lt;0.667),"Moderate","NC")))</f>
        <v>High</v>
      </c>
    </row>
    <row r="9" spans="1:12" x14ac:dyDescent="0.2">
      <c r="A9" s="37" t="s">
        <v>274</v>
      </c>
      <c r="B9" s="34">
        <v>46640</v>
      </c>
      <c r="C9" s="35">
        <v>1425</v>
      </c>
      <c r="D9" s="2">
        <f t="shared" si="0"/>
        <v>0.67809424114217587</v>
      </c>
      <c r="E9" s="4">
        <f t="shared" si="3"/>
        <v>1.4E-2</v>
      </c>
      <c r="F9" s="4">
        <f t="shared" si="4"/>
        <v>884203.36827986431</v>
      </c>
      <c r="G9" s="24" t="str">
        <f t="shared" ref="G9:G23" si="5">IF(F9&lt;0,"W",IF(A9=0,"± 0.6%",IF((E9*100)&lt;0.01,"± 0.1%","± "&amp; TEXT((E9*100),"#,##0.0")&amp;"%")))</f>
        <v>± 1.4%</v>
      </c>
      <c r="H9" s="1">
        <f t="shared" ref="H9:H23" si="6">IF(B9&lt;&gt;0,C9/B9,0)</f>
        <v>3.0553173241852489E-2</v>
      </c>
      <c r="I9" s="10" t="str">
        <f t="shared" ref="I9:I23" si="7">IF(AND(H9&gt;0,H9&lt;=0.2),"High",IF(H9&gt;=0.667,"Low",IF(AND(H9&gt;0.2,H9&lt;0.667),"Moderate","NC")))</f>
        <v>High</v>
      </c>
    </row>
    <row r="10" spans="1:12" x14ac:dyDescent="0.2">
      <c r="A10" s="37" t="s">
        <v>275</v>
      </c>
      <c r="B10" s="34">
        <v>42282</v>
      </c>
      <c r="C10" s="35">
        <v>1348</v>
      </c>
      <c r="D10" s="2">
        <f t="shared" si="0"/>
        <v>0.61473372006804206</v>
      </c>
      <c r="E10" s="4">
        <f t="shared" si="3"/>
        <v>1.4E-2</v>
      </c>
      <c r="F10" s="4">
        <f t="shared" si="4"/>
        <v>874914.3430456582</v>
      </c>
      <c r="G10" s="24" t="str">
        <f t="shared" si="5"/>
        <v>± 1.4%</v>
      </c>
      <c r="H10" s="1">
        <f t="shared" si="6"/>
        <v>3.188117875218769E-2</v>
      </c>
      <c r="I10" s="10" t="str">
        <f t="shared" si="7"/>
        <v>High</v>
      </c>
    </row>
    <row r="11" spans="1:12" x14ac:dyDescent="0.2">
      <c r="A11" s="37" t="s">
        <v>276</v>
      </c>
      <c r="B11" s="34">
        <v>4358</v>
      </c>
      <c r="C11" s="35">
        <v>561</v>
      </c>
      <c r="D11" s="2">
        <f t="shared" si="0"/>
        <v>6.3360521074133841E-2</v>
      </c>
      <c r="E11" s="4">
        <f t="shared" si="3"/>
        <v>8.0000000000000002E-3</v>
      </c>
      <c r="F11" s="4">
        <f t="shared" si="4"/>
        <v>304711.74530454411</v>
      </c>
      <c r="G11" s="24" t="str">
        <f t="shared" si="5"/>
        <v>± 0.8%</v>
      </c>
      <c r="H11" s="1">
        <f t="shared" si="6"/>
        <v>0.12872877466727856</v>
      </c>
      <c r="I11" s="10" t="str">
        <f t="shared" si="7"/>
        <v>High</v>
      </c>
    </row>
    <row r="12" spans="1:12" x14ac:dyDescent="0.2">
      <c r="A12" s="37" t="s">
        <v>277</v>
      </c>
      <c r="B12" s="34">
        <v>120</v>
      </c>
      <c r="C12" s="35">
        <v>93</v>
      </c>
      <c r="D12" s="2">
        <f t="shared" si="0"/>
        <v>1.7446678588563702E-3</v>
      </c>
      <c r="E12" s="4">
        <f t="shared" si="3"/>
        <v>1E-3</v>
      </c>
      <c r="F12" s="4">
        <f t="shared" si="4"/>
        <v>8641.4109086455574</v>
      </c>
      <c r="G12" s="24" t="str">
        <f t="shared" si="5"/>
        <v>± 0.1%</v>
      </c>
      <c r="H12" s="1">
        <f t="shared" si="6"/>
        <v>0.77500000000000002</v>
      </c>
      <c r="I12" s="10" t="str">
        <f t="shared" si="7"/>
        <v>Low</v>
      </c>
    </row>
    <row r="13" spans="1:12" x14ac:dyDescent="0.2">
      <c r="A13" s="37" t="s">
        <v>278</v>
      </c>
      <c r="B13" s="34">
        <v>22021</v>
      </c>
      <c r="C13" s="35">
        <v>1002</v>
      </c>
      <c r="D13" s="2">
        <f t="shared" si="0"/>
        <v>0.32016109099896772</v>
      </c>
      <c r="E13" s="4">
        <f t="shared" si="3"/>
        <v>1.2999999999999999E-2</v>
      </c>
      <c r="F13" s="4">
        <f t="shared" si="4"/>
        <v>748439.00814227457</v>
      </c>
      <c r="G13" s="24" t="str">
        <f t="shared" si="5"/>
        <v>± 1.3%</v>
      </c>
      <c r="H13" s="1">
        <f t="shared" si="6"/>
        <v>4.5502020798328865E-2</v>
      </c>
      <c r="I13" s="10" t="str">
        <f t="shared" si="7"/>
        <v>High</v>
      </c>
    </row>
    <row r="14" spans="1:12" x14ac:dyDescent="0.2">
      <c r="A14" s="37" t="s">
        <v>238</v>
      </c>
      <c r="B14" s="34">
        <v>46640</v>
      </c>
      <c r="C14" s="35">
        <v>1425</v>
      </c>
      <c r="D14" s="2">
        <f>IF(B14&lt;&gt;0,B14/$B$14,0)</f>
        <v>1</v>
      </c>
      <c r="E14" s="4">
        <f>IF(B14&lt;&gt;0,ROUND(((SQRT(POWER(C14,2)-(POWER((B14/$B$14),2)*POWER($C$14,2))))/$B$14),3),0)</f>
        <v>0</v>
      </c>
      <c r="F14" s="4">
        <f>IF(B14=0,0,POWER(C14,2)-(POWER((B14/$B$14),2)*POWER(C$14,2)))</f>
        <v>0</v>
      </c>
      <c r="G14" s="24" t="s">
        <v>16</v>
      </c>
      <c r="H14" s="1">
        <f t="shared" si="6"/>
        <v>3.0553173241852489E-2</v>
      </c>
      <c r="I14" s="10" t="str">
        <f t="shared" si="7"/>
        <v>High</v>
      </c>
    </row>
    <row r="15" spans="1:12" x14ac:dyDescent="0.2">
      <c r="A15" s="37" t="s">
        <v>279</v>
      </c>
      <c r="B15" s="38">
        <v>9.3000000000000007</v>
      </c>
      <c r="C15" s="40">
        <v>1.1000000000000001</v>
      </c>
      <c r="D15" s="41" t="s">
        <v>16</v>
      </c>
      <c r="E15" s="4" t="e">
        <f>IF(D15&lt;&gt;0,ROUND(((SQRT(POWER(G15,2)-(POWER((D15/$B$7),2)*POWER($C$7,2))))/$B$7),3),0)</f>
        <v>#VALUE!</v>
      </c>
      <c r="F15" s="4" t="e">
        <f>IF(D15=0,0,POWER(G15,2)-(POWER((D15/$B$7),2)*POWER(C$7,2)))</f>
        <v>#VALUE!</v>
      </c>
      <c r="G15" s="39" t="s">
        <v>16</v>
      </c>
      <c r="H15" s="1">
        <f>IF(B15&lt;&gt;0,C15/B15,0)</f>
        <v>0.11827956989247312</v>
      </c>
      <c r="I15" s="10" t="str">
        <f t="shared" si="7"/>
        <v>High</v>
      </c>
    </row>
    <row r="16" spans="1:12" x14ac:dyDescent="0.2">
      <c r="A16" s="37" t="s">
        <v>239</v>
      </c>
      <c r="B16" s="34">
        <v>34950</v>
      </c>
      <c r="C16" s="35">
        <v>1011</v>
      </c>
      <c r="D16" s="2">
        <f>IF(B16&lt;&gt;0,B16/$B$16,0)</f>
        <v>1</v>
      </c>
      <c r="E16" s="4">
        <f>IF(B16&lt;&gt;0,ROUND(((SQRT(POWER(C16,2)-(POWER((B16/$B$16),2)*POWER($C$16,2))))/$B$16),3),0)</f>
        <v>0</v>
      </c>
      <c r="F16" s="4">
        <f>IF(B16=0,0,POWER(C16,2)-(POWER((B16/$B$16),2)*POWER(C$16,2)))</f>
        <v>0</v>
      </c>
      <c r="G16" s="24" t="s">
        <v>16</v>
      </c>
      <c r="H16" s="1">
        <f t="shared" si="6"/>
        <v>2.8927038626609444E-2</v>
      </c>
      <c r="I16" s="10" t="str">
        <f t="shared" si="7"/>
        <v>High</v>
      </c>
    </row>
    <row r="17" spans="1:9" x14ac:dyDescent="0.2">
      <c r="A17" s="37" t="s">
        <v>273</v>
      </c>
      <c r="B17" s="34">
        <v>21978</v>
      </c>
      <c r="C17" s="35">
        <v>848</v>
      </c>
      <c r="D17" s="2">
        <f t="shared" ref="D17:D19" si="8">IF(B17&lt;&gt;0,B17/$B$16,0)</f>
        <v>0.62884120171673819</v>
      </c>
      <c r="E17" s="4">
        <f t="shared" ref="E17:E19" si="9">IF(B17&lt;&gt;0,ROUND(((SQRT(POWER(C17,2)-(POWER((B17/$B$16),2)*POWER($C$16,2))))/$B$16),3),0)</f>
        <v>1.6E-2</v>
      </c>
      <c r="F17" s="4">
        <f t="shared" ref="F17:F19" si="10">IF(B17=0,0,POWER(C17,2)-(POWER((B17/$B$16),2)*POWER(C$16,2)))</f>
        <v>314915.1869778703</v>
      </c>
      <c r="G17" s="24" t="str">
        <f t="shared" si="5"/>
        <v>± 1.6%</v>
      </c>
      <c r="H17" s="1">
        <f t="shared" si="6"/>
        <v>3.8584038584038582E-2</v>
      </c>
      <c r="I17" s="10" t="str">
        <f t="shared" si="7"/>
        <v>High</v>
      </c>
    </row>
    <row r="18" spans="1:9" x14ac:dyDescent="0.2">
      <c r="A18" s="37" t="s">
        <v>280</v>
      </c>
      <c r="B18" s="34">
        <v>21956</v>
      </c>
      <c r="C18" s="35">
        <v>848</v>
      </c>
      <c r="D18" s="2">
        <f t="shared" si="8"/>
        <v>0.62821173104434902</v>
      </c>
      <c r="E18" s="4">
        <f t="shared" si="9"/>
        <v>1.6E-2</v>
      </c>
      <c r="F18" s="4">
        <f t="shared" si="10"/>
        <v>315723.96879232267</v>
      </c>
      <c r="G18" s="24" t="str">
        <f t="shared" si="5"/>
        <v>± 1.6%</v>
      </c>
      <c r="H18" s="1">
        <f t="shared" si="6"/>
        <v>3.8622699945345236E-2</v>
      </c>
      <c r="I18" s="10" t="str">
        <f t="shared" si="7"/>
        <v>High</v>
      </c>
    </row>
    <row r="19" spans="1:9" x14ac:dyDescent="0.2">
      <c r="A19" s="37" t="s">
        <v>275</v>
      </c>
      <c r="B19" s="34">
        <v>20042</v>
      </c>
      <c r="C19" s="35">
        <v>807</v>
      </c>
      <c r="D19" s="2">
        <f t="shared" si="8"/>
        <v>0.57344778254649498</v>
      </c>
      <c r="E19" s="4">
        <f t="shared" si="9"/>
        <v>1.6E-2</v>
      </c>
      <c r="F19" s="4">
        <f t="shared" si="10"/>
        <v>315132.31886226678</v>
      </c>
      <c r="G19" s="24" t="str">
        <f t="shared" si="5"/>
        <v>± 1.6%</v>
      </c>
      <c r="H19" s="1">
        <f t="shared" si="6"/>
        <v>4.0265442570601738E-2</v>
      </c>
      <c r="I19" s="10" t="str">
        <f t="shared" si="7"/>
        <v>High</v>
      </c>
    </row>
    <row r="20" spans="1:9" x14ac:dyDescent="0.2">
      <c r="A20" s="37" t="s">
        <v>283</v>
      </c>
      <c r="B20" s="34">
        <v>6824</v>
      </c>
      <c r="C20" s="35">
        <v>705</v>
      </c>
      <c r="D20" s="2">
        <f>IF(B20&lt;&gt;0,B20/$B$20,0)</f>
        <v>1</v>
      </c>
      <c r="E20" s="4">
        <f>IF(B20&lt;&gt;0,ROUND(((SQRT(POWER(C20,2)-(POWER((B20/$B$20),2)*POWER($C$20,2))))/$B$20),3),0)</f>
        <v>0</v>
      </c>
      <c r="F20" s="4">
        <f>IF(B20=0,0,POWER(C20,2)-(POWER((B20/$B$20),2)*POWER(C$20,2)))</f>
        <v>0</v>
      </c>
      <c r="G20" s="24" t="s">
        <v>16</v>
      </c>
      <c r="H20" s="1">
        <f t="shared" si="6"/>
        <v>0.10331184056271982</v>
      </c>
      <c r="I20" s="10" t="str">
        <f t="shared" si="7"/>
        <v>High</v>
      </c>
    </row>
    <row r="21" spans="1:9" x14ac:dyDescent="0.2">
      <c r="A21" s="37" t="s">
        <v>281</v>
      </c>
      <c r="B21" s="34">
        <v>4425</v>
      </c>
      <c r="C21" s="35">
        <v>602</v>
      </c>
      <c r="D21" s="2">
        <f>IF(B21&lt;&gt;0,B21/$B$20,0)</f>
        <v>0.64844665885111374</v>
      </c>
      <c r="E21" s="4">
        <f>IF(B21&lt;&gt;0,ROUND(((SQRT(POWER(C21,2)-(POWER((B21/$B$20),2)*POWER($C$20,2))))/$B$20),3),0)</f>
        <v>5.7000000000000002E-2</v>
      </c>
      <c r="F21" s="4">
        <f>IF(B21=0,0,POWER(C21,2)-(POWER((B21/$B$20),2)*POWER(C$20,2)))</f>
        <v>153413.40244380478</v>
      </c>
      <c r="G21" s="24" t="str">
        <f t="shared" si="5"/>
        <v>± 5.7%</v>
      </c>
      <c r="H21" s="1">
        <f t="shared" si="6"/>
        <v>0.13604519774011301</v>
      </c>
      <c r="I21" s="10" t="str">
        <f t="shared" si="7"/>
        <v>High</v>
      </c>
    </row>
    <row r="22" spans="1:9" x14ac:dyDescent="0.2">
      <c r="A22" s="37" t="s">
        <v>282</v>
      </c>
      <c r="B22" s="34">
        <v>10773</v>
      </c>
      <c r="C22" s="35">
        <v>877</v>
      </c>
      <c r="D22" s="2">
        <f>IF(B22&lt;&gt;0,B22/$B$22,0)</f>
        <v>1</v>
      </c>
      <c r="E22" s="4">
        <f>IF(B22&lt;&gt;0,ROUND(((SQRT(POWER(C22,2)-(POWER((B22/$B$22),2)*POWER($C$22,2))))/$B$22),3),0)</f>
        <v>0</v>
      </c>
      <c r="F22" s="4">
        <f>IF(B22=0,0,POWER(C22,2)-(POWER((B22/$B$22),2)*POWER(C$22,2)))</f>
        <v>0</v>
      </c>
      <c r="G22" s="24" t="s">
        <v>16</v>
      </c>
      <c r="H22" s="1">
        <f t="shared" si="6"/>
        <v>8.1407221758098947E-2</v>
      </c>
      <c r="I22" s="10" t="str">
        <f t="shared" si="7"/>
        <v>High</v>
      </c>
    </row>
    <row r="23" spans="1:9" x14ac:dyDescent="0.2">
      <c r="A23" s="37" t="s">
        <v>281</v>
      </c>
      <c r="B23" s="34">
        <v>7760</v>
      </c>
      <c r="C23" s="35">
        <v>802</v>
      </c>
      <c r="D23" s="2">
        <f>IF(B23&lt;&gt;0,B23/$B$22,0)</f>
        <v>0.72031931681054484</v>
      </c>
      <c r="E23" s="4">
        <f>IF(B23&lt;&gt;0,ROUND(((SQRT(POWER(C23,2)-(POWER((B23/$B$22),2)*POWER($C$22,2))))/$B$22),3),0)</f>
        <v>4.5999999999999999E-2</v>
      </c>
      <c r="F23" s="4">
        <f>IF(B23=0,0,POWER(C23,2)-(POWER((B23/$B$22),2)*POWER(C$22,2)))</f>
        <v>244133.78999751067</v>
      </c>
      <c r="G23" s="24" t="str">
        <f t="shared" si="5"/>
        <v>± 4.6%</v>
      </c>
      <c r="H23" s="1">
        <f t="shared" si="6"/>
        <v>0.10335051546391752</v>
      </c>
      <c r="I23" s="10" t="str">
        <f t="shared" si="7"/>
        <v>High</v>
      </c>
    </row>
    <row r="24" spans="1:9" x14ac:dyDescent="0.2">
      <c r="A24" s="14" t="s">
        <v>267</v>
      </c>
      <c r="B24" s="15" t="s">
        <v>515</v>
      </c>
      <c r="C24" s="15" t="s">
        <v>515</v>
      </c>
      <c r="D24" s="20"/>
      <c r="E24" s="21"/>
      <c r="F24" s="21"/>
      <c r="G24" s="25"/>
      <c r="H24" s="18"/>
      <c r="I24" s="22"/>
    </row>
    <row r="25" spans="1:9" x14ac:dyDescent="0.2">
      <c r="A25" s="37" t="s">
        <v>240</v>
      </c>
      <c r="B25" s="34">
        <v>41359</v>
      </c>
      <c r="C25" s="35">
        <v>1353</v>
      </c>
      <c r="D25" s="2">
        <f>IF(B25&lt;&gt;0,B25/$B$25,0)</f>
        <v>1</v>
      </c>
      <c r="E25" s="4">
        <f>IF(B25&lt;&gt;0,ROUND(((SQRT(POWER(C25,2)-(POWER((B25/$B$25),2)*POWER($C$25,2))))/$B$25),3),0)</f>
        <v>0</v>
      </c>
      <c r="F25" s="4">
        <f>IF(B25=0,0,POWER(C25,2)-(POWER((B25/$B$25),2)*POWER(C$25,2)))</f>
        <v>0</v>
      </c>
      <c r="G25" s="24" t="s">
        <v>16</v>
      </c>
      <c r="H25" s="1">
        <f t="shared" ref="H25:H32" si="11">IF(B25&lt;&gt;0,C25/B25,0)</f>
        <v>3.2713556904180471E-2</v>
      </c>
      <c r="I25" s="10" t="str">
        <f t="shared" ref="I25:I32" si="12">IF(AND(H25&gt;0,H25&lt;=0.2),"High",IF(H25&gt;=0.667,"Low",IF(AND(H25&gt;0.2,H25&lt;0.667),"Moderate","NC")))</f>
        <v>High</v>
      </c>
    </row>
    <row r="26" spans="1:9" x14ac:dyDescent="0.2">
      <c r="A26" s="37" t="s">
        <v>284</v>
      </c>
      <c r="B26" s="34">
        <v>23124</v>
      </c>
      <c r="C26" s="35">
        <v>1074</v>
      </c>
      <c r="D26" s="2">
        <f t="shared" ref="D26:D31" si="13">IF(B26&lt;&gt;0,B26/$B$25,0)</f>
        <v>0.55910442708962982</v>
      </c>
      <c r="E26" s="4">
        <f t="shared" ref="E26:E31" si="14">IF(B26&lt;&gt;0,ROUND(((SQRT(POWER(C26,2)-(POWER((B26/$B$25),2)*POWER($C$25,2))))/$B$25),3),0)</f>
        <v>1.7999999999999999E-2</v>
      </c>
      <c r="F26" s="4">
        <f t="shared" ref="F26:F31" si="15">IF(B26=0,0,POWER(C26,2)-(POWER((B26/$B$25),2)*POWER(C$25,2)))</f>
        <v>581231.7264479833</v>
      </c>
      <c r="G26" s="24" t="str">
        <f t="shared" ref="G26:G31" si="16">IF(F26&lt;0,"W",IF(A26=0,"± 0.6%",IF((E26*100)&lt;0.01,"± 0.1%","± "&amp; TEXT((E26*100),"#,##0.0")&amp;"%")))</f>
        <v>± 1.8%</v>
      </c>
      <c r="H26" s="1">
        <f t="shared" si="11"/>
        <v>4.644525168655942E-2</v>
      </c>
      <c r="I26" s="10" t="str">
        <f t="shared" si="12"/>
        <v>High</v>
      </c>
    </row>
    <row r="27" spans="1:9" x14ac:dyDescent="0.2">
      <c r="A27" s="37" t="s">
        <v>285</v>
      </c>
      <c r="B27" s="34">
        <v>5068</v>
      </c>
      <c r="C27" s="35">
        <v>574</v>
      </c>
      <c r="D27" s="2">
        <f t="shared" si="13"/>
        <v>0.12253681181846757</v>
      </c>
      <c r="E27" s="4">
        <f t="shared" si="14"/>
        <v>1.2999999999999999E-2</v>
      </c>
      <c r="F27" s="4">
        <f t="shared" si="15"/>
        <v>301988.91114175617</v>
      </c>
      <c r="G27" s="24" t="str">
        <f t="shared" si="16"/>
        <v>± 1.3%</v>
      </c>
      <c r="H27" s="1">
        <f t="shared" si="11"/>
        <v>0.1132596685082873</v>
      </c>
      <c r="I27" s="10" t="str">
        <f t="shared" si="12"/>
        <v>High</v>
      </c>
    </row>
    <row r="28" spans="1:9" x14ac:dyDescent="0.2">
      <c r="A28" s="37" t="s">
        <v>286</v>
      </c>
      <c r="B28" s="34">
        <v>8526</v>
      </c>
      <c r="C28" s="35">
        <v>749</v>
      </c>
      <c r="D28" s="2">
        <f t="shared" si="13"/>
        <v>0.20614618341836119</v>
      </c>
      <c r="E28" s="4">
        <f t="shared" si="14"/>
        <v>1.7000000000000001E-2</v>
      </c>
      <c r="F28" s="4">
        <f t="shared" si="15"/>
        <v>483206.98422793619</v>
      </c>
      <c r="G28" s="24" t="str">
        <f t="shared" si="16"/>
        <v>± 1.7%</v>
      </c>
      <c r="H28" s="1">
        <f t="shared" si="11"/>
        <v>8.7848932676518887E-2</v>
      </c>
      <c r="I28" s="10" t="str">
        <f t="shared" si="12"/>
        <v>High</v>
      </c>
    </row>
    <row r="29" spans="1:9" x14ac:dyDescent="0.2">
      <c r="A29" s="37" t="s">
        <v>287</v>
      </c>
      <c r="B29" s="34">
        <v>1438</v>
      </c>
      <c r="C29" s="35">
        <v>278</v>
      </c>
      <c r="D29" s="2">
        <f t="shared" si="13"/>
        <v>3.4768732319446792E-2</v>
      </c>
      <c r="E29" s="4">
        <f t="shared" si="14"/>
        <v>7.0000000000000001E-3</v>
      </c>
      <c r="F29" s="4">
        <f t="shared" si="15"/>
        <v>75071.041314173563</v>
      </c>
      <c r="G29" s="24" t="str">
        <f t="shared" si="16"/>
        <v>± 0.7%</v>
      </c>
      <c r="H29" s="1">
        <f t="shared" si="11"/>
        <v>0.19332406119610571</v>
      </c>
      <c r="I29" s="10" t="str">
        <f t="shared" si="12"/>
        <v>High</v>
      </c>
    </row>
    <row r="30" spans="1:9" x14ac:dyDescent="0.2">
      <c r="A30" s="37" t="s">
        <v>288</v>
      </c>
      <c r="B30" s="34">
        <v>1804</v>
      </c>
      <c r="C30" s="35">
        <v>357</v>
      </c>
      <c r="D30" s="2">
        <f t="shared" si="13"/>
        <v>4.3618075872240626E-2</v>
      </c>
      <c r="E30" s="4">
        <f t="shared" si="14"/>
        <v>8.9999999999999993E-3</v>
      </c>
      <c r="F30" s="4">
        <f t="shared" si="15"/>
        <v>123966.19948192778</v>
      </c>
      <c r="G30" s="24" t="str">
        <f t="shared" si="16"/>
        <v>± 0.9%</v>
      </c>
      <c r="H30" s="1">
        <f t="shared" si="11"/>
        <v>0.19789356984478937</v>
      </c>
      <c r="I30" s="10" t="str">
        <f t="shared" si="12"/>
        <v>High</v>
      </c>
    </row>
    <row r="31" spans="1:9" x14ac:dyDescent="0.2">
      <c r="A31" s="37" t="s">
        <v>289</v>
      </c>
      <c r="B31" s="34">
        <v>1399</v>
      </c>
      <c r="C31" s="35">
        <v>277</v>
      </c>
      <c r="D31" s="2">
        <f t="shared" si="13"/>
        <v>3.3825769481854007E-2</v>
      </c>
      <c r="E31" s="4">
        <f t="shared" si="14"/>
        <v>7.0000000000000001E-3</v>
      </c>
      <c r="F31" s="4">
        <f t="shared" si="15"/>
        <v>74634.448886444909</v>
      </c>
      <c r="G31" s="24" t="str">
        <f t="shared" si="16"/>
        <v>± 0.7%</v>
      </c>
      <c r="H31" s="1">
        <f t="shared" si="11"/>
        <v>0.19799857040743388</v>
      </c>
      <c r="I31" s="10" t="str">
        <f t="shared" si="12"/>
        <v>High</v>
      </c>
    </row>
    <row r="32" spans="1:9" x14ac:dyDescent="0.2">
      <c r="A32" s="37" t="s">
        <v>241</v>
      </c>
      <c r="B32" s="42">
        <v>27.5</v>
      </c>
      <c r="C32" s="43">
        <v>0.7</v>
      </c>
      <c r="D32" s="23" t="s">
        <v>16</v>
      </c>
      <c r="E32" s="4" t="e">
        <f t="shared" ref="E32" si="17">IF(B32&lt;&gt;0,ROUND(((SQRT(POWER(C32,2)-(POWER((B32/$B$22),2)*POWER($C$22,2))))/$B$22),3),0)</f>
        <v>#NUM!</v>
      </c>
      <c r="F32" s="4">
        <f t="shared" ref="F32" si="18">IF(B32=0,0,POWER(C32,2)-(POWER((B32/$B$22),2)*POWER(C$22,2)))</f>
        <v>-4.5217714142440508</v>
      </c>
      <c r="G32" s="24" t="s">
        <v>16</v>
      </c>
      <c r="H32" s="1">
        <f t="shared" si="11"/>
        <v>2.5454545454545452E-2</v>
      </c>
      <c r="I32" s="10" t="str">
        <f t="shared" si="12"/>
        <v>High</v>
      </c>
    </row>
    <row r="33" spans="1:9" x14ac:dyDescent="0.2">
      <c r="A33" s="14" t="s">
        <v>268</v>
      </c>
      <c r="B33" s="15" t="s">
        <v>515</v>
      </c>
      <c r="C33" s="15" t="s">
        <v>515</v>
      </c>
      <c r="D33" s="16"/>
      <c r="E33" s="17"/>
      <c r="F33" s="17"/>
      <c r="G33" s="17"/>
      <c r="H33" s="14"/>
      <c r="I33" s="14"/>
    </row>
    <row r="34" spans="1:9" x14ac:dyDescent="0.2">
      <c r="A34" s="37" t="s">
        <v>242</v>
      </c>
      <c r="B34" s="34">
        <v>42282</v>
      </c>
      <c r="C34" s="35">
        <v>1348</v>
      </c>
      <c r="D34" s="2">
        <f>IF(B34&lt;&gt;0,B34/$B$34,0)</f>
        <v>1</v>
      </c>
      <c r="E34" s="4">
        <f>IF(B34&lt;&gt;0,ROUND(((SQRT(POWER(C34,2)-(POWER((B34/$B$34),2)*POWER($C$34,2))))/$B$34),3),0)</f>
        <v>0</v>
      </c>
      <c r="F34" s="4">
        <f>IF(B34=0,0,POWER(C34,2)-(POWER((B34/$B$34),2)*POWER(C$34,2)))</f>
        <v>0</v>
      </c>
      <c r="G34" s="24" t="s">
        <v>16</v>
      </c>
      <c r="H34" s="1">
        <f t="shared" ref="H34" si="19">IF(B34&lt;&gt;0,C34/B34,0)</f>
        <v>3.188117875218769E-2</v>
      </c>
      <c r="I34" s="10" t="str">
        <f t="shared" ref="I34" si="20">IF(AND(H34&gt;0,H34&lt;=0.2),"High",IF(H34&gt;=0.667,"Low",IF(AND(H34&gt;0.2,H34&lt;0.667),"Moderate","NC")))</f>
        <v>High</v>
      </c>
    </row>
    <row r="35" spans="1:9" x14ac:dyDescent="0.2">
      <c r="A35" s="37" t="s">
        <v>290</v>
      </c>
      <c r="B35" s="34">
        <v>15172</v>
      </c>
      <c r="C35" s="35">
        <v>821</v>
      </c>
      <c r="D35" s="2">
        <f t="shared" ref="D35:D39" si="21">IF(B35&lt;&gt;0,B35/$B$34,0)</f>
        <v>0.35882881604465255</v>
      </c>
      <c r="E35" s="4">
        <f t="shared" ref="E35:E39" si="22">IF(B35&lt;&gt;0,ROUND(((SQRT(POWER(C35,2)-(POWER((B35/$B$34),2)*POWER($C$34,2))))/$B$34),3),0)</f>
        <v>1.6E-2</v>
      </c>
      <c r="F35" s="4">
        <f t="shared" ref="F35:F39" si="23">IF(B35=0,0,POWER(C35,2)-(POWER((B35/$B$34),2)*POWER(C$34,2)))</f>
        <v>440074.10652557982</v>
      </c>
      <c r="G35" s="24" t="str">
        <f t="shared" ref="G35:G39" si="24">IF(F35&lt;0,"W",IF(A35=0,"± 0.6%",IF((E35*100)&lt;0.01,"± 0.1%","± "&amp; TEXT((E35*100),"#,##0.0")&amp;"%")))</f>
        <v>± 1.6%</v>
      </c>
      <c r="H35" s="1">
        <f t="shared" ref="H35:H39" si="25">IF(B35&lt;&gt;0,C35/B35,0)</f>
        <v>5.4112839441075665E-2</v>
      </c>
      <c r="I35" s="10" t="str">
        <f t="shared" ref="I35:I39" si="26">IF(AND(H35&gt;0,H35&lt;=0.2),"High",IF(H35&gt;=0.667,"Low",IF(AND(H35&gt;0.2,H35&lt;0.667),"Moderate","NC")))</f>
        <v>High</v>
      </c>
    </row>
    <row r="36" spans="1:9" x14ac:dyDescent="0.2">
      <c r="A36" s="37" t="s">
        <v>291</v>
      </c>
      <c r="B36" s="34">
        <v>11140</v>
      </c>
      <c r="C36" s="35">
        <v>903</v>
      </c>
      <c r="D36" s="2">
        <f t="shared" si="21"/>
        <v>0.26346908850101697</v>
      </c>
      <c r="E36" s="4">
        <f t="shared" si="22"/>
        <v>0.02</v>
      </c>
      <c r="F36" s="4">
        <f t="shared" si="23"/>
        <v>689272.98033797147</v>
      </c>
      <c r="G36" s="24" t="str">
        <f t="shared" si="24"/>
        <v>± 2.0%</v>
      </c>
      <c r="H36" s="1">
        <f t="shared" si="25"/>
        <v>8.1059245960502693E-2</v>
      </c>
      <c r="I36" s="10" t="str">
        <f t="shared" si="26"/>
        <v>High</v>
      </c>
    </row>
    <row r="37" spans="1:9" x14ac:dyDescent="0.2">
      <c r="A37" s="37" t="s">
        <v>293</v>
      </c>
      <c r="B37" s="34">
        <v>8127</v>
      </c>
      <c r="C37" s="35">
        <v>672</v>
      </c>
      <c r="D37" s="2">
        <f t="shared" si="21"/>
        <v>0.19220945083014049</v>
      </c>
      <c r="E37" s="4">
        <f t="shared" si="22"/>
        <v>1.4999999999999999E-2</v>
      </c>
      <c r="F37" s="4">
        <f t="shared" si="23"/>
        <v>384452.05035484245</v>
      </c>
      <c r="G37" s="24" t="str">
        <f t="shared" si="24"/>
        <v>± 1.5%</v>
      </c>
      <c r="H37" s="1">
        <f t="shared" si="25"/>
        <v>8.2687338501291993E-2</v>
      </c>
      <c r="I37" s="10" t="str">
        <f t="shared" si="26"/>
        <v>High</v>
      </c>
    </row>
    <row r="38" spans="1:9" x14ac:dyDescent="0.2">
      <c r="A38" s="37" t="s">
        <v>292</v>
      </c>
      <c r="B38" s="34">
        <v>2450</v>
      </c>
      <c r="C38" s="35">
        <v>424</v>
      </c>
      <c r="D38" s="2">
        <f t="shared" si="21"/>
        <v>5.7944278889361905E-2</v>
      </c>
      <c r="E38" s="4">
        <f t="shared" si="22"/>
        <v>0.01</v>
      </c>
      <c r="F38" s="4">
        <f t="shared" si="23"/>
        <v>173675.00162432977</v>
      </c>
      <c r="G38" s="24" t="str">
        <f t="shared" si="24"/>
        <v>± 1.0%</v>
      </c>
      <c r="H38" s="1">
        <f t="shared" si="25"/>
        <v>0.17306122448979591</v>
      </c>
      <c r="I38" s="10" t="str">
        <f t="shared" si="26"/>
        <v>High</v>
      </c>
    </row>
    <row r="39" spans="1:9" x14ac:dyDescent="0.2">
      <c r="A39" s="37" t="s">
        <v>294</v>
      </c>
      <c r="B39" s="34">
        <v>5393</v>
      </c>
      <c r="C39" s="35">
        <v>549</v>
      </c>
      <c r="D39" s="2">
        <f t="shared" si="21"/>
        <v>0.12754836573482806</v>
      </c>
      <c r="E39" s="4">
        <f t="shared" si="22"/>
        <v>1.2E-2</v>
      </c>
      <c r="F39" s="4">
        <f t="shared" si="23"/>
        <v>271839.28802894399</v>
      </c>
      <c r="G39" s="24" t="str">
        <f t="shared" si="24"/>
        <v>± 1.2%</v>
      </c>
      <c r="H39" s="1">
        <f t="shared" si="25"/>
        <v>0.10179862785091785</v>
      </c>
      <c r="I39" s="10" t="str">
        <f t="shared" si="26"/>
        <v>High</v>
      </c>
    </row>
    <row r="40" spans="1:9" x14ac:dyDescent="0.2">
      <c r="A40" s="14" t="s">
        <v>269</v>
      </c>
      <c r="B40" s="15" t="s">
        <v>515</v>
      </c>
      <c r="C40" s="15" t="s">
        <v>515</v>
      </c>
      <c r="D40" s="16"/>
      <c r="E40" s="17"/>
      <c r="F40" s="17"/>
      <c r="G40" s="17"/>
      <c r="H40" s="14"/>
      <c r="I40" s="14"/>
    </row>
    <row r="41" spans="1:9" x14ac:dyDescent="0.2">
      <c r="A41" s="37" t="s">
        <v>242</v>
      </c>
      <c r="B41" s="34">
        <v>42282</v>
      </c>
      <c r="C41" s="35">
        <v>1348</v>
      </c>
      <c r="D41" s="2">
        <f>IF(B41&lt;&gt;0,B41/$B$41,0)</f>
        <v>1</v>
      </c>
      <c r="E41" s="4">
        <f>IF(B41&lt;&gt;0,ROUND(((SQRT(POWER(C41,2)-(POWER((B41/$B$41),2)*POWER($C$41,2))))/$B$41),3),0)</f>
        <v>0</v>
      </c>
      <c r="F41" s="4">
        <f>IF(B41=0,0,POWER(C41,2)-(POWER((B41/$B$41),2)*POWER(C$41,2)))</f>
        <v>0</v>
      </c>
      <c r="G41" s="24" t="s">
        <v>16</v>
      </c>
      <c r="H41" s="1">
        <f t="shared" ref="H41" si="27">IF(B41&lt;&gt;0,C41/B41,0)</f>
        <v>3.188117875218769E-2</v>
      </c>
      <c r="I41" s="10" t="str">
        <f t="shared" ref="I41" si="28">IF(AND(H41&gt;0,H41&lt;=0.2),"High",IF(H41&gt;=0.667,"Low",IF(AND(H41&gt;0.2,H41&lt;0.667),"Moderate","NC")))</f>
        <v>High</v>
      </c>
    </row>
    <row r="42" spans="1:9" x14ac:dyDescent="0.2">
      <c r="A42" s="37" t="s">
        <v>295</v>
      </c>
      <c r="B42" s="34">
        <v>281</v>
      </c>
      <c r="C42" s="35">
        <v>144</v>
      </c>
      <c r="D42" s="2">
        <f t="shared" ref="D42:D54" si="29">IF(B42&lt;&gt;0,B42/$B$41,0)</f>
        <v>6.6458540277186508E-3</v>
      </c>
      <c r="E42" s="4">
        <f t="shared" ref="E42:E54" si="30">IF(B42&lt;&gt;0,ROUND(((SQRT(POWER(C42,2)-(POWER((B42/$B$41),2)*POWER($C$41,2))))/$B$41),3),0)</f>
        <v>3.0000000000000001E-3</v>
      </c>
      <c r="F42" s="4">
        <f t="shared" ref="F42:F54" si="31">IF(B42=0,0,POWER(C42,2)-(POWER((B42/$B$41),2)*POWER(C$41,2)))</f>
        <v>20655.743284841101</v>
      </c>
      <c r="G42" s="24" t="str">
        <f t="shared" ref="G42:G54" si="32">IF(F42&lt;0,"W",IF(A42=0,"± 0.6%",IF((E42*100)&lt;0.01,"± 0.1%","± "&amp; TEXT((E42*100),"#,##0.0")&amp;"%")))</f>
        <v>± 0.3%</v>
      </c>
      <c r="H42" s="1">
        <f t="shared" ref="H42:H54" si="33">IF(B42&lt;&gt;0,C42/B42,0)</f>
        <v>0.51245551601423489</v>
      </c>
      <c r="I42" s="10" t="str">
        <f t="shared" ref="I42:I54" si="34">IF(AND(H42&gt;0,H42&lt;=0.2),"High",IF(H42&gt;=0.667,"Low",IF(AND(H42&gt;0.2,H42&lt;0.667),"Moderate","NC")))</f>
        <v>Moderate</v>
      </c>
    </row>
    <row r="43" spans="1:9" x14ac:dyDescent="0.2">
      <c r="A43" s="37" t="s">
        <v>296</v>
      </c>
      <c r="B43" s="34">
        <v>1605</v>
      </c>
      <c r="C43" s="35">
        <v>339</v>
      </c>
      <c r="D43" s="2">
        <f t="shared" si="29"/>
        <v>3.7959415354051368E-2</v>
      </c>
      <c r="E43" s="4">
        <f t="shared" si="30"/>
        <v>8.0000000000000002E-3</v>
      </c>
      <c r="F43" s="4">
        <f t="shared" si="31"/>
        <v>112302.70356673287</v>
      </c>
      <c r="G43" s="24" t="str">
        <f t="shared" si="32"/>
        <v>± 0.8%</v>
      </c>
      <c r="H43" s="1">
        <f t="shared" si="33"/>
        <v>0.21121495327102804</v>
      </c>
      <c r="I43" s="10" t="str">
        <f t="shared" si="34"/>
        <v>Moderate</v>
      </c>
    </row>
    <row r="44" spans="1:9" x14ac:dyDescent="0.2">
      <c r="A44" s="37" t="s">
        <v>297</v>
      </c>
      <c r="B44" s="34">
        <v>3394</v>
      </c>
      <c r="C44" s="35">
        <v>403</v>
      </c>
      <c r="D44" s="2">
        <f t="shared" si="29"/>
        <v>8.0270564306324205E-2</v>
      </c>
      <c r="E44" s="4">
        <f t="shared" si="30"/>
        <v>8.9999999999999993E-3</v>
      </c>
      <c r="F44" s="4">
        <f t="shared" si="31"/>
        <v>150700.73842149737</v>
      </c>
      <c r="G44" s="24" t="str">
        <f t="shared" si="32"/>
        <v>± 0.9%</v>
      </c>
      <c r="H44" s="1">
        <f t="shared" si="33"/>
        <v>0.1187389510901591</v>
      </c>
      <c r="I44" s="10" t="str">
        <f t="shared" si="34"/>
        <v>High</v>
      </c>
    </row>
    <row r="45" spans="1:9" x14ac:dyDescent="0.2">
      <c r="A45" s="37" t="s">
        <v>298</v>
      </c>
      <c r="B45" s="34">
        <v>888</v>
      </c>
      <c r="C45" s="35">
        <v>201</v>
      </c>
      <c r="D45" s="2">
        <f t="shared" si="29"/>
        <v>2.1001844756634028E-2</v>
      </c>
      <c r="E45" s="4">
        <f t="shared" si="30"/>
        <v>5.0000000000000001E-3</v>
      </c>
      <c r="F45" s="4">
        <f t="shared" si="31"/>
        <v>39599.516341000497</v>
      </c>
      <c r="G45" s="24" t="str">
        <f t="shared" si="32"/>
        <v>± 0.5%</v>
      </c>
      <c r="H45" s="1">
        <f t="shared" si="33"/>
        <v>0.22635135135135134</v>
      </c>
      <c r="I45" s="10" t="str">
        <f t="shared" si="34"/>
        <v>Moderate</v>
      </c>
    </row>
    <row r="46" spans="1:9" x14ac:dyDescent="0.2">
      <c r="A46" s="37" t="s">
        <v>299</v>
      </c>
      <c r="B46" s="34">
        <v>4098</v>
      </c>
      <c r="C46" s="35">
        <v>487</v>
      </c>
      <c r="D46" s="2">
        <f t="shared" si="29"/>
        <v>9.6920675464736761E-2</v>
      </c>
      <c r="E46" s="4">
        <f t="shared" si="30"/>
        <v>1.0999999999999999E-2</v>
      </c>
      <c r="F46" s="4">
        <f t="shared" si="31"/>
        <v>220099.82037057073</v>
      </c>
      <c r="G46" s="24" t="str">
        <f t="shared" si="32"/>
        <v>± 1.1%</v>
      </c>
      <c r="H46" s="1">
        <f t="shared" si="33"/>
        <v>0.11883845778428502</v>
      </c>
      <c r="I46" s="10" t="str">
        <f t="shared" si="34"/>
        <v>High</v>
      </c>
    </row>
    <row r="47" spans="1:9" x14ac:dyDescent="0.2">
      <c r="A47" s="37" t="s">
        <v>300</v>
      </c>
      <c r="B47" s="34">
        <v>2400</v>
      </c>
      <c r="C47" s="35">
        <v>390</v>
      </c>
      <c r="D47" s="2">
        <f t="shared" si="29"/>
        <v>5.6761742585497377E-2</v>
      </c>
      <c r="E47" s="4">
        <f t="shared" si="30"/>
        <v>8.9999999999999993E-3</v>
      </c>
      <c r="F47" s="4">
        <f t="shared" si="31"/>
        <v>146245.48094229729</v>
      </c>
      <c r="G47" s="24" t="str">
        <f t="shared" si="32"/>
        <v>± 0.9%</v>
      </c>
      <c r="H47" s="1">
        <f t="shared" si="33"/>
        <v>0.16250000000000001</v>
      </c>
      <c r="I47" s="10" t="str">
        <f t="shared" si="34"/>
        <v>High</v>
      </c>
    </row>
    <row r="48" spans="1:9" x14ac:dyDescent="0.2">
      <c r="A48" s="37" t="s">
        <v>301</v>
      </c>
      <c r="B48" s="34">
        <v>1330</v>
      </c>
      <c r="C48" s="35">
        <v>286</v>
      </c>
      <c r="D48" s="2">
        <f t="shared" si="29"/>
        <v>3.145546568279646E-2</v>
      </c>
      <c r="E48" s="4">
        <f t="shared" si="30"/>
        <v>7.0000000000000001E-3</v>
      </c>
      <c r="F48" s="4">
        <f t="shared" si="31"/>
        <v>79998.073131741257</v>
      </c>
      <c r="G48" s="24" t="str">
        <f t="shared" si="32"/>
        <v>± 0.7%</v>
      </c>
      <c r="H48" s="1">
        <f t="shared" si="33"/>
        <v>0.21503759398496242</v>
      </c>
      <c r="I48" s="10" t="str">
        <f t="shared" si="34"/>
        <v>Moderate</v>
      </c>
    </row>
    <row r="49" spans="1:9" x14ac:dyDescent="0.2">
      <c r="A49" s="37" t="s">
        <v>302</v>
      </c>
      <c r="B49" s="34">
        <v>1700</v>
      </c>
      <c r="C49" s="35">
        <v>298</v>
      </c>
      <c r="D49" s="2">
        <f t="shared" si="29"/>
        <v>4.0206234331393975E-2</v>
      </c>
      <c r="E49" s="4">
        <f t="shared" si="30"/>
        <v>7.0000000000000001E-3</v>
      </c>
      <c r="F49" s="4">
        <f t="shared" si="31"/>
        <v>85866.576375562348</v>
      </c>
      <c r="G49" s="24" t="str">
        <f t="shared" si="32"/>
        <v>± 0.7%</v>
      </c>
      <c r="H49" s="1">
        <f t="shared" si="33"/>
        <v>0.17529411764705882</v>
      </c>
      <c r="I49" s="10" t="str">
        <f t="shared" si="34"/>
        <v>High</v>
      </c>
    </row>
    <row r="50" spans="1:9" ht="24" x14ac:dyDescent="0.2">
      <c r="A50" s="44" t="s">
        <v>303</v>
      </c>
      <c r="B50" s="34">
        <v>5867</v>
      </c>
      <c r="C50" s="35">
        <v>572</v>
      </c>
      <c r="D50" s="2">
        <f t="shared" si="29"/>
        <v>0.1387588098954638</v>
      </c>
      <c r="E50" s="4">
        <f t="shared" si="30"/>
        <v>1.2999999999999999E-2</v>
      </c>
      <c r="F50" s="4">
        <f t="shared" si="31"/>
        <v>292197.46627624723</v>
      </c>
      <c r="G50" s="24" t="str">
        <f t="shared" si="32"/>
        <v>± 1.3%</v>
      </c>
      <c r="H50" s="1">
        <f t="shared" si="33"/>
        <v>9.749446054201466E-2</v>
      </c>
      <c r="I50" s="10" t="str">
        <f t="shared" si="34"/>
        <v>High</v>
      </c>
    </row>
    <row r="51" spans="1:9" ht="24" x14ac:dyDescent="0.2">
      <c r="A51" s="44" t="s">
        <v>304</v>
      </c>
      <c r="B51" s="34">
        <v>9747</v>
      </c>
      <c r="C51" s="35">
        <v>758</v>
      </c>
      <c r="D51" s="2">
        <f t="shared" si="29"/>
        <v>0.23052362707535121</v>
      </c>
      <c r="E51" s="4">
        <f t="shared" si="30"/>
        <v>1.6E-2</v>
      </c>
      <c r="F51" s="4">
        <f t="shared" si="31"/>
        <v>478001.01714432979</v>
      </c>
      <c r="G51" s="24" t="str">
        <f t="shared" si="32"/>
        <v>± 1.6%</v>
      </c>
      <c r="H51" s="1">
        <f t="shared" si="33"/>
        <v>7.7767518210731509E-2</v>
      </c>
      <c r="I51" s="10" t="str">
        <f t="shared" si="34"/>
        <v>High</v>
      </c>
    </row>
    <row r="52" spans="1:9" ht="24" x14ac:dyDescent="0.2">
      <c r="A52" s="44" t="s">
        <v>305</v>
      </c>
      <c r="B52" s="34">
        <v>6366</v>
      </c>
      <c r="C52" s="35">
        <v>761</v>
      </c>
      <c r="D52" s="2">
        <f t="shared" si="29"/>
        <v>0.15056052220803179</v>
      </c>
      <c r="E52" s="4">
        <f t="shared" si="30"/>
        <v>1.7000000000000001E-2</v>
      </c>
      <c r="F52" s="4">
        <f t="shared" si="31"/>
        <v>537930.03094902402</v>
      </c>
      <c r="G52" s="24" t="str">
        <f t="shared" si="32"/>
        <v>± 1.7%</v>
      </c>
      <c r="H52" s="1">
        <f t="shared" si="33"/>
        <v>0.11954131322651587</v>
      </c>
      <c r="I52" s="10" t="str">
        <f t="shared" si="34"/>
        <v>High</v>
      </c>
    </row>
    <row r="53" spans="1:9" x14ac:dyDescent="0.2">
      <c r="A53" s="37" t="s">
        <v>306</v>
      </c>
      <c r="B53" s="34">
        <v>2748</v>
      </c>
      <c r="C53" s="35">
        <v>397</v>
      </c>
      <c r="D53" s="2">
        <f t="shared" si="29"/>
        <v>6.49921952603945E-2</v>
      </c>
      <c r="E53" s="4">
        <f t="shared" si="30"/>
        <v>8.9999999999999993E-3</v>
      </c>
      <c r="F53" s="4">
        <f t="shared" si="31"/>
        <v>149933.57915237529</v>
      </c>
      <c r="G53" s="24" t="str">
        <f t="shared" si="32"/>
        <v>± 0.9%</v>
      </c>
      <c r="H53" s="1">
        <f t="shared" si="33"/>
        <v>0.14446870451237265</v>
      </c>
      <c r="I53" s="10" t="str">
        <f t="shared" si="34"/>
        <v>High</v>
      </c>
    </row>
    <row r="54" spans="1:9" x14ac:dyDescent="0.2">
      <c r="A54" s="37" t="s">
        <v>307</v>
      </c>
      <c r="B54" s="34">
        <v>1858</v>
      </c>
      <c r="C54" s="35">
        <v>328</v>
      </c>
      <c r="D54" s="2">
        <f t="shared" si="29"/>
        <v>4.3943049051605884E-2</v>
      </c>
      <c r="E54" s="4">
        <f t="shared" si="30"/>
        <v>8.0000000000000002E-3</v>
      </c>
      <c r="F54" s="4">
        <f t="shared" si="31"/>
        <v>104075.18751244526</v>
      </c>
      <c r="G54" s="24" t="str">
        <f t="shared" si="32"/>
        <v>± 0.8%</v>
      </c>
      <c r="H54" s="1">
        <f t="shared" si="33"/>
        <v>0.17653390742734124</v>
      </c>
      <c r="I54" s="10" t="str">
        <f t="shared" si="34"/>
        <v>High</v>
      </c>
    </row>
    <row r="55" spans="1:9" x14ac:dyDescent="0.2">
      <c r="A55" s="14" t="s">
        <v>270</v>
      </c>
      <c r="B55" s="15" t="s">
        <v>515</v>
      </c>
      <c r="C55" s="15" t="s">
        <v>515</v>
      </c>
      <c r="D55" s="16"/>
      <c r="E55" s="17"/>
      <c r="F55" s="17"/>
      <c r="G55" s="17"/>
      <c r="H55" s="14"/>
      <c r="I55" s="14"/>
    </row>
    <row r="56" spans="1:9" x14ac:dyDescent="0.2">
      <c r="A56" s="37" t="s">
        <v>242</v>
      </c>
      <c r="B56" s="34">
        <v>42282</v>
      </c>
      <c r="C56" s="35">
        <v>1348</v>
      </c>
      <c r="D56" s="2">
        <f>IF(B56&lt;&gt;0,B56/$B$56,0)</f>
        <v>1</v>
      </c>
      <c r="E56" s="4">
        <f>IF(B56&lt;&gt;0,ROUND(((SQRT(POWER(C56,2)-(POWER((B56/$B$56),2)*POWER($C$56,2))))/$B$56),3),0)</f>
        <v>0</v>
      </c>
      <c r="F56" s="4">
        <f>IF(B56=0,0,POWER(C56,2)-(POWER((B56/$B$56),2)*POWER(C$56,2)))</f>
        <v>0</v>
      </c>
      <c r="G56" s="24" t="s">
        <v>16</v>
      </c>
      <c r="H56" s="1">
        <f t="shared" ref="H56" si="35">IF(B56&lt;&gt;0,C56/B56,0)</f>
        <v>3.188117875218769E-2</v>
      </c>
      <c r="I56" s="10" t="str">
        <f t="shared" ref="I56" si="36">IF(AND(H56&gt;0,H56&lt;=0.2),"High",IF(H56&gt;=0.667,"Low",IF(AND(H56&gt;0.2,H56&lt;0.667),"Moderate","NC")))</f>
        <v>High</v>
      </c>
    </row>
    <row r="57" spans="1:9" x14ac:dyDescent="0.2">
      <c r="A57" s="37" t="s">
        <v>308</v>
      </c>
      <c r="B57" s="34">
        <v>32734</v>
      </c>
      <c r="C57" s="35">
        <v>1280</v>
      </c>
      <c r="D57" s="2">
        <f t="shared" ref="D57:D60" si="37">IF(B57&lt;&gt;0,B57/$B$56,0)</f>
        <v>0.77418286741402964</v>
      </c>
      <c r="E57" s="4">
        <f t="shared" ref="E57:E60" si="38">IF(B57&lt;&gt;0,ROUND(((SQRT(POWER(C57,2)-(POWER((B57/$B$56),2)*POWER($C$56,2))))/$B$56),3),0)</f>
        <v>1.7999999999999999E-2</v>
      </c>
      <c r="F57" s="4">
        <f t="shared" ref="F57:F60" si="39">IF(B57=0,0,POWER(C57,2)-(POWER((B57/$B$56),2)*POWER(C$56,2)))</f>
        <v>549302.15978963929</v>
      </c>
      <c r="G57" s="24" t="str">
        <f t="shared" ref="G57:G60" si="40">IF(F57&lt;0,"W",IF(A57=0,"± 0.6%",IF((E57*100)&lt;0.01,"± 0.1%","± "&amp; TEXT((E57*100),"#,##0.0")&amp;"%")))</f>
        <v>± 1.8%</v>
      </c>
      <c r="H57" s="1">
        <f t="shared" ref="H57:H60" si="41">IF(B57&lt;&gt;0,C57/B57,0)</f>
        <v>3.9103073257163806E-2</v>
      </c>
      <c r="I57" s="10" t="str">
        <f t="shared" ref="I57:I60" si="42">IF(AND(H57&gt;0,H57&lt;=0.2),"High",IF(H57&gt;=0.667,"Low",IF(AND(H57&gt;0.2,H57&lt;0.667),"Moderate","NC")))</f>
        <v>High</v>
      </c>
    </row>
    <row r="58" spans="1:9" x14ac:dyDescent="0.2">
      <c r="A58" s="37" t="s">
        <v>309</v>
      </c>
      <c r="B58" s="34">
        <v>6859</v>
      </c>
      <c r="C58" s="35">
        <v>613</v>
      </c>
      <c r="D58" s="2">
        <f t="shared" si="37"/>
        <v>0.16222033016413603</v>
      </c>
      <c r="E58" s="4">
        <f t="shared" si="38"/>
        <v>1.4E-2</v>
      </c>
      <c r="F58" s="4">
        <f t="shared" si="39"/>
        <v>327951.1168574802</v>
      </c>
      <c r="G58" s="24" t="str">
        <f t="shared" si="40"/>
        <v>± 1.4%</v>
      </c>
      <c r="H58" s="1">
        <f t="shared" si="41"/>
        <v>8.9371628517276577E-2</v>
      </c>
      <c r="I58" s="10" t="str">
        <f t="shared" si="42"/>
        <v>High</v>
      </c>
    </row>
    <row r="59" spans="1:9" ht="24" x14ac:dyDescent="0.2">
      <c r="A59" s="44" t="s">
        <v>310</v>
      </c>
      <c r="B59" s="34">
        <v>2627</v>
      </c>
      <c r="C59" s="35">
        <v>406</v>
      </c>
      <c r="D59" s="2">
        <f t="shared" si="37"/>
        <v>6.2130457405042333E-2</v>
      </c>
      <c r="E59" s="4">
        <f t="shared" si="38"/>
        <v>8.9999999999999993E-3</v>
      </c>
      <c r="F59" s="4">
        <f t="shared" si="39"/>
        <v>157821.62651906861</v>
      </c>
      <c r="G59" s="24" t="str">
        <f t="shared" si="40"/>
        <v>± 0.9%</v>
      </c>
      <c r="H59" s="1">
        <f t="shared" si="41"/>
        <v>0.1545489151122954</v>
      </c>
      <c r="I59" s="10" t="str">
        <f t="shared" si="42"/>
        <v>High</v>
      </c>
    </row>
    <row r="60" spans="1:9" x14ac:dyDescent="0.2">
      <c r="A60" s="37" t="s">
        <v>311</v>
      </c>
      <c r="B60" s="34">
        <v>62</v>
      </c>
      <c r="C60" s="35">
        <v>76</v>
      </c>
      <c r="D60" s="2">
        <f t="shared" si="37"/>
        <v>1.4663450167920155E-3</v>
      </c>
      <c r="E60" s="4">
        <f t="shared" si="38"/>
        <v>2E-3</v>
      </c>
      <c r="F60" s="4">
        <f t="shared" si="39"/>
        <v>5772.0929216566301</v>
      </c>
      <c r="G60" s="24" t="str">
        <f t="shared" si="40"/>
        <v>± 0.2%</v>
      </c>
      <c r="H60" s="1">
        <f t="shared" si="41"/>
        <v>1.2258064516129032</v>
      </c>
      <c r="I60" s="10" t="str">
        <f t="shared" si="42"/>
        <v>Low</v>
      </c>
    </row>
    <row r="61" spans="1:9" x14ac:dyDescent="0.2">
      <c r="A61" s="14" t="s">
        <v>531</v>
      </c>
      <c r="B61" s="15" t="s">
        <v>515</v>
      </c>
      <c r="C61" s="15" t="s">
        <v>515</v>
      </c>
      <c r="D61" s="16"/>
      <c r="E61" s="17"/>
      <c r="F61" s="17"/>
      <c r="G61" s="17"/>
      <c r="H61" s="14"/>
      <c r="I61" s="14"/>
    </row>
    <row r="62" spans="1:9" x14ac:dyDescent="0.2">
      <c r="A62" s="37" t="s">
        <v>92</v>
      </c>
      <c r="B62" s="34">
        <v>31492</v>
      </c>
      <c r="C62" s="35">
        <v>457</v>
      </c>
      <c r="D62" s="2">
        <f>IF(B62&lt;&gt;0,B62/$B$62,0)</f>
        <v>1</v>
      </c>
      <c r="E62" s="4">
        <f>IF(B62&lt;&gt;0,ROUND(((SQRT(POWER(C62,2)-(POWER((B62/$B$62),2)*POWER($C$62,2))))/$B$62),3),0)</f>
        <v>0</v>
      </c>
      <c r="F62" s="4">
        <f>IF(B62=0,0,POWER(C62,2)-(POWER((B62/$B$62),2)*POWER(C$62,2)))</f>
        <v>0</v>
      </c>
      <c r="G62" s="24" t="s">
        <v>16</v>
      </c>
      <c r="H62" s="1">
        <f t="shared" ref="H62" si="43">IF(B62&lt;&gt;0,C62/B62,0)</f>
        <v>1.4511621999237901E-2</v>
      </c>
      <c r="I62" s="10" t="str">
        <f t="shared" ref="I62" si="44">IF(AND(H62&gt;0,H62&lt;=0.2),"High",IF(H62&gt;=0.667,"Low",IF(AND(H62&gt;0.2,H62&lt;0.667),"Moderate","NC")))</f>
        <v>High</v>
      </c>
    </row>
    <row r="63" spans="1:9" x14ac:dyDescent="0.2">
      <c r="A63" s="37" t="s">
        <v>319</v>
      </c>
      <c r="B63" s="34">
        <v>3358</v>
      </c>
      <c r="C63" s="35">
        <v>399</v>
      </c>
      <c r="D63" s="2">
        <f t="shared" ref="D63:D72" si="45">IF(B63&lt;&gt;0,B63/$B$62,0)</f>
        <v>0.10663025530293407</v>
      </c>
      <c r="E63" s="4">
        <f t="shared" ref="E63:E72" si="46">IF(B63&lt;&gt;0,ROUND(((SQRT(POWER(C63,2)-(POWER((B63/$B$62),2)*POWER($C$62,2))))/$B$62),3),0)</f>
        <v>1.2999999999999999E-2</v>
      </c>
      <c r="F63" s="4">
        <f t="shared" ref="F63:F72" si="47">IF(B63=0,0,POWER(C63,2)-(POWER((B63/$B$62),2)*POWER(C$62,2)))</f>
        <v>156826.38450040575</v>
      </c>
      <c r="G63" s="24" t="str">
        <f t="shared" ref="G63:G72" si="48">IF(F63&lt;0,"W",IF(A63=0,"± 0.6%",IF((E63*100)&lt;0.01,"± 0.1%","± "&amp; TEXT((E63*100),"#,##0.0")&amp;"%")))</f>
        <v>± 1.3%</v>
      </c>
      <c r="H63" s="1">
        <f t="shared" ref="H63:H72" si="49">IF(B63&lt;&gt;0,C63/B63,0)</f>
        <v>0.11882072662298987</v>
      </c>
      <c r="I63" s="10" t="str">
        <f t="shared" ref="I63:I72" si="50">IF(AND(H63&gt;0,H63&lt;=0.2),"High",IF(H63&gt;=0.667,"Low",IF(AND(H63&gt;0.2,H63&lt;0.667),"Moderate","NC")))</f>
        <v>High</v>
      </c>
    </row>
    <row r="64" spans="1:9" x14ac:dyDescent="0.2">
      <c r="A64" s="37" t="s">
        <v>320</v>
      </c>
      <c r="B64" s="34">
        <v>1713</v>
      </c>
      <c r="C64" s="35">
        <v>304</v>
      </c>
      <c r="D64" s="2">
        <f t="shared" si="45"/>
        <v>5.4394766924933315E-2</v>
      </c>
      <c r="E64" s="4">
        <f t="shared" si="46"/>
        <v>0.01</v>
      </c>
      <c r="F64" s="4">
        <f t="shared" si="47"/>
        <v>91798.059527608071</v>
      </c>
      <c r="G64" s="24" t="str">
        <f t="shared" si="48"/>
        <v>± 1.0%</v>
      </c>
      <c r="H64" s="1">
        <f t="shared" si="49"/>
        <v>0.17746643315820199</v>
      </c>
      <c r="I64" s="10" t="str">
        <f t="shared" si="50"/>
        <v>High</v>
      </c>
    </row>
    <row r="65" spans="1:11" x14ac:dyDescent="0.2">
      <c r="A65" s="37" t="s">
        <v>321</v>
      </c>
      <c r="B65" s="34">
        <v>2954</v>
      </c>
      <c r="C65" s="35">
        <v>386</v>
      </c>
      <c r="D65" s="2">
        <f t="shared" si="45"/>
        <v>9.3801600406452426E-2</v>
      </c>
      <c r="E65" s="4">
        <f t="shared" si="46"/>
        <v>1.2E-2</v>
      </c>
      <c r="F65" s="4">
        <f t="shared" si="47"/>
        <v>147158.39189986439</v>
      </c>
      <c r="G65" s="24" t="str">
        <f t="shared" si="48"/>
        <v>± 1.2%</v>
      </c>
      <c r="H65" s="1">
        <f t="shared" si="49"/>
        <v>0.13067027758970887</v>
      </c>
      <c r="I65" s="10" t="str">
        <f t="shared" si="50"/>
        <v>High</v>
      </c>
    </row>
    <row r="66" spans="1:11" x14ac:dyDescent="0.2">
      <c r="A66" s="37" t="s">
        <v>322</v>
      </c>
      <c r="B66" s="34">
        <v>3130</v>
      </c>
      <c r="C66" s="35">
        <v>393</v>
      </c>
      <c r="D66" s="2">
        <f t="shared" si="45"/>
        <v>9.9390321351454342E-2</v>
      </c>
      <c r="E66" s="4">
        <f t="shared" si="46"/>
        <v>1.2E-2</v>
      </c>
      <c r="F66" s="4">
        <f t="shared" si="47"/>
        <v>152385.89852435855</v>
      </c>
      <c r="G66" s="24" t="str">
        <f t="shared" si="48"/>
        <v>± 1.2%</v>
      </c>
      <c r="H66" s="1">
        <f t="shared" si="49"/>
        <v>0.12555910543130991</v>
      </c>
      <c r="I66" s="10" t="str">
        <f t="shared" si="50"/>
        <v>High</v>
      </c>
    </row>
    <row r="67" spans="1:11" x14ac:dyDescent="0.2">
      <c r="A67" s="37" t="s">
        <v>323</v>
      </c>
      <c r="B67" s="34">
        <v>3725</v>
      </c>
      <c r="C67" s="35">
        <v>419</v>
      </c>
      <c r="D67" s="2">
        <f t="shared" si="45"/>
        <v>0.11828400863711419</v>
      </c>
      <c r="E67" s="4">
        <f t="shared" si="46"/>
        <v>1.2999999999999999E-2</v>
      </c>
      <c r="F67" s="4">
        <f t="shared" si="47"/>
        <v>172638.97135696522</v>
      </c>
      <c r="G67" s="24" t="str">
        <f t="shared" si="48"/>
        <v>± 1.3%</v>
      </c>
      <c r="H67" s="1">
        <f t="shared" si="49"/>
        <v>0.11248322147651006</v>
      </c>
      <c r="I67" s="10" t="str">
        <f t="shared" si="50"/>
        <v>High</v>
      </c>
    </row>
    <row r="68" spans="1:11" x14ac:dyDescent="0.2">
      <c r="A68" s="37" t="s">
        <v>324</v>
      </c>
      <c r="B68" s="34">
        <v>5493</v>
      </c>
      <c r="C68" s="35">
        <v>523</v>
      </c>
      <c r="D68" s="2">
        <f t="shared" si="45"/>
        <v>0.1744252508573606</v>
      </c>
      <c r="E68" s="4">
        <f t="shared" si="46"/>
        <v>1.6E-2</v>
      </c>
      <c r="F68" s="4">
        <f t="shared" si="47"/>
        <v>267174.94290882815</v>
      </c>
      <c r="G68" s="24" t="str">
        <f t="shared" si="48"/>
        <v>± 1.6%</v>
      </c>
      <c r="H68" s="1">
        <f t="shared" si="49"/>
        <v>9.5212088112142726E-2</v>
      </c>
      <c r="I68" s="10" t="str">
        <f t="shared" si="50"/>
        <v>High</v>
      </c>
    </row>
    <row r="69" spans="1:11" x14ac:dyDescent="0.2">
      <c r="A69" s="37" t="s">
        <v>325</v>
      </c>
      <c r="B69" s="34">
        <v>3786</v>
      </c>
      <c r="C69" s="35">
        <v>388</v>
      </c>
      <c r="D69" s="2">
        <f t="shared" si="45"/>
        <v>0.1202210085100978</v>
      </c>
      <c r="E69" s="4">
        <f t="shared" si="46"/>
        <v>1.2E-2</v>
      </c>
      <c r="F69" s="4">
        <f t="shared" si="47"/>
        <v>147525.48642130231</v>
      </c>
      <c r="G69" s="24" t="str">
        <f t="shared" si="48"/>
        <v>± 1.2%</v>
      </c>
      <c r="H69" s="1">
        <f t="shared" si="49"/>
        <v>0.10248283148441627</v>
      </c>
      <c r="I69" s="10" t="str">
        <f t="shared" si="50"/>
        <v>High</v>
      </c>
    </row>
    <row r="70" spans="1:11" x14ac:dyDescent="0.2">
      <c r="A70" s="37" t="s">
        <v>326</v>
      </c>
      <c r="B70" s="34">
        <v>4477</v>
      </c>
      <c r="C70" s="35">
        <v>393</v>
      </c>
      <c r="D70" s="2">
        <f t="shared" si="45"/>
        <v>0.14216308903848596</v>
      </c>
      <c r="E70" s="4">
        <f t="shared" si="46"/>
        <v>1.2E-2</v>
      </c>
      <c r="F70" s="4">
        <f t="shared" si="47"/>
        <v>150228.08988996907</v>
      </c>
      <c r="G70" s="24" t="str">
        <f t="shared" si="48"/>
        <v>± 1.2%</v>
      </c>
      <c r="H70" s="1">
        <f t="shared" si="49"/>
        <v>8.7781996872905971E-2</v>
      </c>
      <c r="I70" s="10" t="str">
        <f t="shared" si="50"/>
        <v>High</v>
      </c>
    </row>
    <row r="71" spans="1:11" x14ac:dyDescent="0.2">
      <c r="A71" s="37" t="s">
        <v>327</v>
      </c>
      <c r="B71" s="34">
        <v>1556</v>
      </c>
      <c r="C71" s="35">
        <v>276</v>
      </c>
      <c r="D71" s="2">
        <f t="shared" si="45"/>
        <v>4.9409373809221391E-2</v>
      </c>
      <c r="E71" s="4">
        <f t="shared" si="46"/>
        <v>8.9999999999999993E-3</v>
      </c>
      <c r="F71" s="4">
        <f t="shared" si="47"/>
        <v>75666.139814193404</v>
      </c>
      <c r="G71" s="24" t="str">
        <f t="shared" si="48"/>
        <v>± 0.9%</v>
      </c>
      <c r="H71" s="1">
        <f t="shared" si="49"/>
        <v>0.17737789203084833</v>
      </c>
      <c r="I71" s="10" t="str">
        <f t="shared" si="50"/>
        <v>High</v>
      </c>
    </row>
    <row r="72" spans="1:11" x14ac:dyDescent="0.2">
      <c r="A72" s="37" t="s">
        <v>328</v>
      </c>
      <c r="B72" s="34">
        <v>1300</v>
      </c>
      <c r="C72" s="35">
        <v>221</v>
      </c>
      <c r="D72" s="2">
        <f t="shared" si="45"/>
        <v>4.1280325161945894E-2</v>
      </c>
      <c r="E72" s="4">
        <f t="shared" si="46"/>
        <v>7.0000000000000001E-3</v>
      </c>
      <c r="F72" s="4">
        <f t="shared" si="47"/>
        <v>48485.107677547589</v>
      </c>
      <c r="G72" s="24" t="str">
        <f t="shared" si="48"/>
        <v>± 0.7%</v>
      </c>
      <c r="H72" s="1">
        <f t="shared" si="49"/>
        <v>0.17</v>
      </c>
      <c r="I72" s="10" t="str">
        <f t="shared" si="50"/>
        <v>High</v>
      </c>
      <c r="J72" s="36"/>
      <c r="K72" s="36"/>
    </row>
    <row r="73" spans="1:11" x14ac:dyDescent="0.2">
      <c r="A73" s="37" t="s">
        <v>234</v>
      </c>
      <c r="B73" s="34">
        <v>54376.333333333336</v>
      </c>
      <c r="C73" s="35">
        <v>3047</v>
      </c>
      <c r="D73" s="38" t="s">
        <v>16</v>
      </c>
      <c r="E73" s="1"/>
      <c r="F73" s="1"/>
      <c r="G73" s="38" t="s">
        <v>16</v>
      </c>
      <c r="H73" s="1">
        <f t="shared" ref="H73:H105" si="51">IF(B73&lt;&gt;0,C73/B73,0)</f>
        <v>5.6035407560887394E-2</v>
      </c>
      <c r="I73" s="10" t="str">
        <f t="shared" ref="I73:I105" si="52">IF(AND(H73&gt;0,H73&lt;=0.2),"High",IF(H73&gt;=0.667,"Low",IF(AND(H73&gt;0.2,H73&lt;0.667),"Moderate","NC")))</f>
        <v>High</v>
      </c>
    </row>
    <row r="74" spans="1:11" x14ac:dyDescent="0.2">
      <c r="A74" s="37" t="s">
        <v>243</v>
      </c>
      <c r="B74" s="34">
        <v>70374</v>
      </c>
      <c r="C74" s="35">
        <v>2317</v>
      </c>
      <c r="D74" s="38" t="s">
        <v>16</v>
      </c>
      <c r="E74" s="1"/>
      <c r="F74" s="1"/>
      <c r="G74" s="38" t="s">
        <v>16</v>
      </c>
      <c r="H74" s="1">
        <f t="shared" si="51"/>
        <v>3.2924091283712736E-2</v>
      </c>
      <c r="I74" s="10" t="str">
        <f t="shared" si="52"/>
        <v>High</v>
      </c>
    </row>
    <row r="75" spans="1:11" x14ac:dyDescent="0.2">
      <c r="A75" s="37" t="s">
        <v>329</v>
      </c>
      <c r="B75" s="34">
        <v>25178</v>
      </c>
      <c r="C75" s="35">
        <v>584</v>
      </c>
      <c r="D75" s="2">
        <f t="shared" ref="D75" si="53">IF(B75&lt;&gt;0,B75/$B$62,0)</f>
        <v>0.79950463609805666</v>
      </c>
      <c r="E75" s="4">
        <f t="shared" ref="E75" si="54">IF(B75&lt;&gt;0,ROUND(((SQRT(POWER(C75,2)-(POWER((B75/$B$62),2)*POWER($C$62,2))))/$B$62),3),0)</f>
        <v>1.4E-2</v>
      </c>
      <c r="F75" s="4">
        <f t="shared" ref="F75" si="55">IF(B75=0,0,POWER(C75,2)-(POWER((B75/$B$62),2)*POWER(C$62,2)))</f>
        <v>207558.1187603967</v>
      </c>
      <c r="G75" s="24" t="str">
        <f t="shared" ref="G75" si="56">IF(F75&lt;0,"W",IF(A75=0,"± 0.6%",IF((E75*100)&lt;0.01,"± 0.1%","± "&amp; TEXT((E75*100),"#,##0.0")&amp;"%")))</f>
        <v>± 1.4%</v>
      </c>
      <c r="H75" s="1">
        <f t="shared" si="51"/>
        <v>2.3194852649138138E-2</v>
      </c>
      <c r="I75" s="10" t="str">
        <f t="shared" si="52"/>
        <v>High</v>
      </c>
    </row>
    <row r="76" spans="1:11" x14ac:dyDescent="0.2">
      <c r="A76" s="37" t="s">
        <v>330</v>
      </c>
      <c r="B76" s="34">
        <v>74005</v>
      </c>
      <c r="C76" s="35">
        <v>2494</v>
      </c>
      <c r="D76" s="23" t="s">
        <v>16</v>
      </c>
      <c r="E76" s="4">
        <f t="shared" ref="E76:E85" si="57">IF(B76&lt;&gt;0,ROUND(((SQRT(POWER(C76,2)-(POWER((B76/$B$62),2)*POWER($C$62,2))))/$B$62),3),0)</f>
        <v>7.0999999999999994E-2</v>
      </c>
      <c r="F76" s="4">
        <f t="shared" ref="F76:F85" si="58">IF(B76=0,0,POWER(C76,2)-(POWER((B76/$B$62),2)*POWER(C$62,2)))</f>
        <v>5066704.8006122252</v>
      </c>
      <c r="G76" s="24" t="s">
        <v>16</v>
      </c>
      <c r="H76" s="1">
        <f t="shared" si="51"/>
        <v>3.3700425646915749E-2</v>
      </c>
      <c r="I76" s="10" t="str">
        <f t="shared" si="52"/>
        <v>High</v>
      </c>
    </row>
    <row r="77" spans="1:11" x14ac:dyDescent="0.2">
      <c r="A77" s="37" t="s">
        <v>331</v>
      </c>
      <c r="B77" s="34">
        <v>8009</v>
      </c>
      <c r="C77" s="35">
        <v>467</v>
      </c>
      <c r="D77" s="2">
        <f t="shared" ref="D77:D85" si="59">IF(B77&lt;&gt;0,B77/$B$62,0)</f>
        <v>0.25431855709386508</v>
      </c>
      <c r="E77" s="4">
        <f t="shared" si="57"/>
        <v>1.4E-2</v>
      </c>
      <c r="F77" s="4">
        <f t="shared" si="58"/>
        <v>204581.07931439899</v>
      </c>
      <c r="G77" s="24" t="str">
        <f t="shared" ref="G77:G85" si="60">IF(F77&lt;0,"W",IF(A77=0,"± 0.6%",IF((E77*100)&lt;0.01,"± 0.1%","± "&amp; TEXT((E77*100),"#,##0.0")&amp;"%")))</f>
        <v>± 1.4%</v>
      </c>
      <c r="H77" s="1">
        <f t="shared" si="51"/>
        <v>5.8309401922836811E-2</v>
      </c>
      <c r="I77" s="10" t="str">
        <f t="shared" si="52"/>
        <v>High</v>
      </c>
    </row>
    <row r="78" spans="1:11" x14ac:dyDescent="0.2">
      <c r="A78" s="37" t="s">
        <v>332</v>
      </c>
      <c r="B78" s="34">
        <v>14491</v>
      </c>
      <c r="C78" s="35">
        <v>630</v>
      </c>
      <c r="D78" s="23" t="s">
        <v>16</v>
      </c>
      <c r="E78" s="4">
        <f t="shared" si="57"/>
        <v>1.9E-2</v>
      </c>
      <c r="F78" s="4">
        <f t="shared" si="58"/>
        <v>352678.99306110176</v>
      </c>
      <c r="G78" s="24" t="s">
        <v>16</v>
      </c>
      <c r="H78" s="1">
        <f t="shared" si="51"/>
        <v>4.3475260506521292E-2</v>
      </c>
      <c r="I78" s="10" t="str">
        <f t="shared" si="52"/>
        <v>High</v>
      </c>
    </row>
    <row r="79" spans="1:11" x14ac:dyDescent="0.2">
      <c r="A79" s="37" t="s">
        <v>333</v>
      </c>
      <c r="B79" s="34">
        <v>3642</v>
      </c>
      <c r="C79" s="35">
        <v>338</v>
      </c>
      <c r="D79" s="2">
        <f t="shared" si="59"/>
        <v>0.11564841864600534</v>
      </c>
      <c r="E79" s="4">
        <f t="shared" si="57"/>
        <v>1.0999999999999999E-2</v>
      </c>
      <c r="F79" s="4">
        <f t="shared" si="58"/>
        <v>111450.7372003848</v>
      </c>
      <c r="G79" s="24" t="str">
        <f t="shared" si="60"/>
        <v>± 1.1%</v>
      </c>
      <c r="H79" s="1">
        <f t="shared" si="51"/>
        <v>9.2806150466776496E-2</v>
      </c>
      <c r="I79" s="10" t="str">
        <f t="shared" si="52"/>
        <v>High</v>
      </c>
    </row>
    <row r="80" spans="1:11" x14ac:dyDescent="0.2">
      <c r="A80" s="37" t="s">
        <v>334</v>
      </c>
      <c r="B80" s="34">
        <v>22155</v>
      </c>
      <c r="C80" s="35">
        <v>3548</v>
      </c>
      <c r="D80" s="23" t="s">
        <v>16</v>
      </c>
      <c r="E80" s="4">
        <f t="shared" si="57"/>
        <v>0.112</v>
      </c>
      <c r="F80" s="4">
        <f t="shared" si="58"/>
        <v>12484938.544367373</v>
      </c>
      <c r="G80" s="24" t="s">
        <v>16</v>
      </c>
      <c r="H80" s="1">
        <f t="shared" si="51"/>
        <v>0.16014443692168812</v>
      </c>
      <c r="I80" s="10" t="str">
        <f t="shared" si="52"/>
        <v>High</v>
      </c>
    </row>
    <row r="81" spans="1:9" x14ac:dyDescent="0.2">
      <c r="A81" s="37" t="s">
        <v>335</v>
      </c>
      <c r="B81" s="34">
        <v>2245</v>
      </c>
      <c r="C81" s="35">
        <v>318</v>
      </c>
      <c r="D81" s="2">
        <f t="shared" si="59"/>
        <v>7.1287946145052711E-2</v>
      </c>
      <c r="E81" s="4">
        <f t="shared" si="57"/>
        <v>0.01</v>
      </c>
      <c r="F81" s="4">
        <f t="shared" si="58"/>
        <v>100062.63538315489</v>
      </c>
      <c r="G81" s="24" t="str">
        <f t="shared" si="60"/>
        <v>± 1.0%</v>
      </c>
      <c r="H81" s="1">
        <f t="shared" si="51"/>
        <v>0.14164810690423163</v>
      </c>
      <c r="I81" s="10" t="str">
        <f t="shared" si="52"/>
        <v>High</v>
      </c>
    </row>
    <row r="82" spans="1:9" x14ac:dyDescent="0.2">
      <c r="A82" s="37" t="s">
        <v>336</v>
      </c>
      <c r="B82" s="34">
        <v>8497</v>
      </c>
      <c r="C82" s="35">
        <v>833</v>
      </c>
      <c r="D82" s="23" t="s">
        <v>16</v>
      </c>
      <c r="E82" s="4">
        <f t="shared" si="57"/>
        <v>2.5999999999999999E-2</v>
      </c>
      <c r="F82" s="4">
        <f t="shared" si="58"/>
        <v>678684.81479776767</v>
      </c>
      <c r="G82" s="24" t="s">
        <v>16</v>
      </c>
      <c r="H82" s="1">
        <f t="shared" si="51"/>
        <v>9.8034600447216666E-2</v>
      </c>
      <c r="I82" s="10" t="str">
        <f t="shared" si="52"/>
        <v>High</v>
      </c>
    </row>
    <row r="83" spans="1:9" x14ac:dyDescent="0.2">
      <c r="A83" s="37" t="s">
        <v>337</v>
      </c>
      <c r="B83" s="34">
        <v>1919</v>
      </c>
      <c r="C83" s="35">
        <v>320</v>
      </c>
      <c r="D83" s="2">
        <f t="shared" si="59"/>
        <v>6.0936110758287816E-2</v>
      </c>
      <c r="E83" s="4">
        <f t="shared" si="57"/>
        <v>0.01</v>
      </c>
      <c r="F83" s="4">
        <f t="shared" si="58"/>
        <v>101624.49988943037</v>
      </c>
      <c r="G83" s="24" t="str">
        <f t="shared" si="60"/>
        <v>± 1.0%</v>
      </c>
      <c r="H83" s="1">
        <f t="shared" si="51"/>
        <v>0.16675351745700887</v>
      </c>
      <c r="I83" s="10" t="str">
        <f t="shared" si="52"/>
        <v>High</v>
      </c>
    </row>
    <row r="84" spans="1:9" x14ac:dyDescent="0.2">
      <c r="A84" s="37" t="s">
        <v>338</v>
      </c>
      <c r="B84" s="34">
        <v>2707</v>
      </c>
      <c r="C84" s="35">
        <v>496</v>
      </c>
      <c r="D84" s="23" t="s">
        <v>16</v>
      </c>
      <c r="E84" s="4">
        <f t="shared" si="57"/>
        <v>1.6E-2</v>
      </c>
      <c r="F84" s="4">
        <f t="shared" si="58"/>
        <v>244472.84899456179</v>
      </c>
      <c r="G84" s="24" t="s">
        <v>16</v>
      </c>
      <c r="H84" s="1">
        <f t="shared" si="51"/>
        <v>0.18322866642039157</v>
      </c>
      <c r="I84" s="10" t="str">
        <f t="shared" si="52"/>
        <v>High</v>
      </c>
    </row>
    <row r="85" spans="1:9" x14ac:dyDescent="0.2">
      <c r="A85" s="37" t="s">
        <v>339</v>
      </c>
      <c r="B85" s="34">
        <v>6665</v>
      </c>
      <c r="C85" s="35">
        <v>557</v>
      </c>
      <c r="D85" s="2">
        <f t="shared" si="59"/>
        <v>0.21164105169566874</v>
      </c>
      <c r="E85" s="4">
        <f t="shared" si="57"/>
        <v>1.7000000000000001E-2</v>
      </c>
      <c r="F85" s="4">
        <f t="shared" si="58"/>
        <v>300894.24921671383</v>
      </c>
      <c r="G85" s="24" t="str">
        <f t="shared" si="60"/>
        <v>± 1.7%</v>
      </c>
      <c r="H85" s="1">
        <f t="shared" si="51"/>
        <v>8.3570892723180801E-2</v>
      </c>
      <c r="I85" s="10" t="str">
        <f t="shared" si="52"/>
        <v>High</v>
      </c>
    </row>
    <row r="86" spans="1:9" x14ac:dyDescent="0.2">
      <c r="A86" s="37" t="s">
        <v>244</v>
      </c>
      <c r="B86" s="34">
        <v>18905</v>
      </c>
      <c r="C86" s="35">
        <v>602</v>
      </c>
      <c r="D86" s="2">
        <f>IF(B86&lt;&gt;0,B86/$B$86,0)</f>
        <v>1</v>
      </c>
      <c r="E86" s="4">
        <f>IF(B86&lt;&gt;0,ROUND(((SQRT(POWER(C86,2)-(POWER((B86/$B$86),2)*POWER($C$86,2))))/$B$86),3),0)</f>
        <v>0</v>
      </c>
      <c r="F86" s="4">
        <f t="shared" ref="F86" si="61">IF(B86=0,0,POWER(C86,2)-(POWER((B86/$B$62),2)*POWER(C$62,2)))</f>
        <v>287140.34967486496</v>
      </c>
      <c r="G86" s="24" t="s">
        <v>16</v>
      </c>
      <c r="H86" s="1">
        <f t="shared" si="51"/>
        <v>3.1843427664638983E-2</v>
      </c>
      <c r="I86" s="10" t="str">
        <f t="shared" si="52"/>
        <v>High</v>
      </c>
    </row>
    <row r="87" spans="1:9" x14ac:dyDescent="0.2">
      <c r="A87" s="37" t="s">
        <v>319</v>
      </c>
      <c r="B87" s="34">
        <v>1265</v>
      </c>
      <c r="C87" s="35">
        <v>254</v>
      </c>
      <c r="D87" s="2">
        <f t="shared" ref="D87:D96" si="62">IF(B87&lt;&gt;0,B87/$B$86,0)</f>
        <v>6.6913514943136743E-2</v>
      </c>
      <c r="E87" s="4">
        <f t="shared" ref="E87:E96" si="63">IF(B87&lt;&gt;0,ROUND(((SQRT(POWER(C87,2)-(POWER((B87/$B$86),2)*POWER($C$86,2))))/$B$86),3),0)</f>
        <v>1.2999999999999999E-2</v>
      </c>
      <c r="F87" s="4">
        <f t="shared" ref="F87:F96" si="64">IF(B87=0,0,POWER(C87,2)-(POWER((B87/$B$62),2)*POWER(C$62,2)))</f>
        <v>64179.013141008036</v>
      </c>
      <c r="G87" s="24" t="str">
        <f t="shared" ref="G87:G96" si="65">IF(F87&lt;0,"W",IF(A87=0,"± 0.6%",IF((E87*100)&lt;0.01,"± 0.1%","± "&amp; TEXT((E87*100),"#,##0.0")&amp;"%")))</f>
        <v>± 1.3%</v>
      </c>
      <c r="H87" s="1">
        <f t="shared" si="51"/>
        <v>0.2007905138339921</v>
      </c>
      <c r="I87" s="10" t="str">
        <f t="shared" si="52"/>
        <v>Moderate</v>
      </c>
    </row>
    <row r="88" spans="1:9" x14ac:dyDescent="0.2">
      <c r="A88" s="37" t="s">
        <v>320</v>
      </c>
      <c r="B88" s="34">
        <v>785</v>
      </c>
      <c r="C88" s="35">
        <v>218</v>
      </c>
      <c r="D88" s="2">
        <f t="shared" si="62"/>
        <v>4.1523406506215284E-2</v>
      </c>
      <c r="E88" s="4">
        <f t="shared" si="63"/>
        <v>1.0999999999999999E-2</v>
      </c>
      <c r="F88" s="4">
        <f t="shared" si="64"/>
        <v>47394.230919288028</v>
      </c>
      <c r="G88" s="24" t="str">
        <f t="shared" si="65"/>
        <v>± 1.1%</v>
      </c>
      <c r="H88" s="1">
        <f t="shared" si="51"/>
        <v>0.27770700636942675</v>
      </c>
      <c r="I88" s="10" t="str">
        <f t="shared" si="52"/>
        <v>Moderate</v>
      </c>
    </row>
    <row r="89" spans="1:9" x14ac:dyDescent="0.2">
      <c r="A89" s="37" t="s">
        <v>321</v>
      </c>
      <c r="B89" s="34">
        <v>1606</v>
      </c>
      <c r="C89" s="35">
        <v>313</v>
      </c>
      <c r="D89" s="2">
        <f t="shared" si="62"/>
        <v>8.4951071145199689E-2</v>
      </c>
      <c r="E89" s="4">
        <f t="shared" si="63"/>
        <v>1.6E-2</v>
      </c>
      <c r="F89" s="4">
        <f t="shared" si="64"/>
        <v>97425.8459821344</v>
      </c>
      <c r="G89" s="24" t="str">
        <f t="shared" si="65"/>
        <v>± 1.6%</v>
      </c>
      <c r="H89" s="1">
        <f t="shared" si="51"/>
        <v>0.19489414694894147</v>
      </c>
      <c r="I89" s="10" t="str">
        <f t="shared" si="52"/>
        <v>High</v>
      </c>
    </row>
    <row r="90" spans="1:9" x14ac:dyDescent="0.2">
      <c r="A90" s="37" t="s">
        <v>322</v>
      </c>
      <c r="B90" s="34">
        <v>1588</v>
      </c>
      <c r="C90" s="35">
        <v>281</v>
      </c>
      <c r="D90" s="2">
        <f t="shared" si="62"/>
        <v>8.3998942078815128E-2</v>
      </c>
      <c r="E90" s="4">
        <f t="shared" si="63"/>
        <v>1.4999999999999999E-2</v>
      </c>
      <c r="F90" s="4">
        <f t="shared" si="64"/>
        <v>78429.95305988731</v>
      </c>
      <c r="G90" s="24" t="str">
        <f t="shared" si="65"/>
        <v>± 1.5%</v>
      </c>
      <c r="H90" s="1">
        <f t="shared" si="51"/>
        <v>0.1769521410579345</v>
      </c>
      <c r="I90" s="10" t="str">
        <f t="shared" si="52"/>
        <v>High</v>
      </c>
    </row>
    <row r="91" spans="1:9" x14ac:dyDescent="0.2">
      <c r="A91" s="37" t="s">
        <v>323</v>
      </c>
      <c r="B91" s="34">
        <v>2371</v>
      </c>
      <c r="C91" s="35">
        <v>333</v>
      </c>
      <c r="D91" s="2">
        <f t="shared" si="62"/>
        <v>0.12541655646654323</v>
      </c>
      <c r="E91" s="4">
        <f t="shared" si="63"/>
        <v>1.7000000000000001E-2</v>
      </c>
      <c r="F91" s="4">
        <f t="shared" si="64"/>
        <v>109705.15451391497</v>
      </c>
      <c r="G91" s="24" t="str">
        <f t="shared" si="65"/>
        <v>± 1.7%</v>
      </c>
      <c r="H91" s="1">
        <f t="shared" si="51"/>
        <v>0.14044706874736398</v>
      </c>
      <c r="I91" s="10" t="str">
        <f t="shared" si="52"/>
        <v>High</v>
      </c>
    </row>
    <row r="92" spans="1:9" x14ac:dyDescent="0.2">
      <c r="A92" s="37" t="s">
        <v>324</v>
      </c>
      <c r="B92" s="34">
        <v>3404</v>
      </c>
      <c r="C92" s="35">
        <v>397</v>
      </c>
      <c r="D92" s="2">
        <f t="shared" si="62"/>
        <v>0.18005818566516796</v>
      </c>
      <c r="E92" s="4">
        <f t="shared" si="63"/>
        <v>0.02</v>
      </c>
      <c r="F92" s="4">
        <f t="shared" si="64"/>
        <v>155168.88093905456</v>
      </c>
      <c r="G92" s="24" t="str">
        <f t="shared" si="65"/>
        <v>± 2.0%</v>
      </c>
      <c r="H92" s="1">
        <f t="shared" si="51"/>
        <v>0.11662749706227966</v>
      </c>
      <c r="I92" s="10" t="str">
        <f t="shared" si="52"/>
        <v>High</v>
      </c>
    </row>
    <row r="93" spans="1:9" x14ac:dyDescent="0.2">
      <c r="A93" s="37" t="s">
        <v>325</v>
      </c>
      <c r="B93" s="34">
        <v>2350</v>
      </c>
      <c r="C93" s="35">
        <v>311</v>
      </c>
      <c r="D93" s="2">
        <f t="shared" si="62"/>
        <v>0.12430573922242794</v>
      </c>
      <c r="E93" s="4">
        <f t="shared" si="63"/>
        <v>1.6E-2</v>
      </c>
      <c r="F93" s="4">
        <f t="shared" si="64"/>
        <v>95558.032336838194</v>
      </c>
      <c r="G93" s="24" t="str">
        <f t="shared" si="65"/>
        <v>± 1.6%</v>
      </c>
      <c r="H93" s="1">
        <f t="shared" si="51"/>
        <v>0.13234042553191488</v>
      </c>
      <c r="I93" s="10" t="str">
        <f t="shared" si="52"/>
        <v>High</v>
      </c>
    </row>
    <row r="94" spans="1:9" x14ac:dyDescent="0.2">
      <c r="A94" s="37" t="s">
        <v>326</v>
      </c>
      <c r="B94" s="34">
        <v>3339</v>
      </c>
      <c r="C94" s="35">
        <v>346</v>
      </c>
      <c r="D94" s="2">
        <f t="shared" si="62"/>
        <v>0.17661994181433482</v>
      </c>
      <c r="E94" s="4">
        <f t="shared" si="63"/>
        <v>1.7000000000000001E-2</v>
      </c>
      <c r="F94" s="4">
        <f t="shared" si="64"/>
        <v>117368.18024406598</v>
      </c>
      <c r="G94" s="24" t="str">
        <f t="shared" si="65"/>
        <v>± 1.7%</v>
      </c>
      <c r="H94" s="1">
        <f t="shared" si="51"/>
        <v>0.10362383947289608</v>
      </c>
      <c r="I94" s="10" t="str">
        <f t="shared" si="52"/>
        <v>High</v>
      </c>
    </row>
    <row r="95" spans="1:9" x14ac:dyDescent="0.2">
      <c r="A95" s="37" t="s">
        <v>327</v>
      </c>
      <c r="B95" s="34">
        <v>1280</v>
      </c>
      <c r="C95" s="35">
        <v>252</v>
      </c>
      <c r="D95" s="2">
        <f t="shared" si="62"/>
        <v>6.7706955831790538E-2</v>
      </c>
      <c r="E95" s="4">
        <f t="shared" si="63"/>
        <v>1.2999999999999999E-2</v>
      </c>
      <c r="F95" s="4">
        <f t="shared" si="64"/>
        <v>63158.973975676905</v>
      </c>
      <c r="G95" s="24" t="str">
        <f t="shared" si="65"/>
        <v>± 1.3%</v>
      </c>
      <c r="H95" s="1">
        <f t="shared" si="51"/>
        <v>0.19687499999999999</v>
      </c>
      <c r="I95" s="10" t="str">
        <f t="shared" si="52"/>
        <v>High</v>
      </c>
    </row>
    <row r="96" spans="1:9" x14ac:dyDescent="0.2">
      <c r="A96" s="37" t="s">
        <v>328</v>
      </c>
      <c r="B96" s="34">
        <v>917</v>
      </c>
      <c r="C96" s="35">
        <v>189</v>
      </c>
      <c r="D96" s="2">
        <f t="shared" si="62"/>
        <v>4.8505686326368688E-2</v>
      </c>
      <c r="E96" s="4">
        <f t="shared" si="63"/>
        <v>0.01</v>
      </c>
      <c r="F96" s="4">
        <f t="shared" si="64"/>
        <v>35543.919562642193</v>
      </c>
      <c r="G96" s="24" t="str">
        <f t="shared" si="65"/>
        <v>± 1.0%</v>
      </c>
      <c r="H96" s="1">
        <f t="shared" si="51"/>
        <v>0.20610687022900764</v>
      </c>
      <c r="I96" s="10" t="str">
        <f t="shared" si="52"/>
        <v>Moderate</v>
      </c>
    </row>
    <row r="97" spans="1:23" x14ac:dyDescent="0.2">
      <c r="A97" s="37" t="s">
        <v>245</v>
      </c>
      <c r="B97" s="34">
        <v>64837.388888888883</v>
      </c>
      <c r="C97" s="35">
        <v>3825</v>
      </c>
      <c r="D97" s="38" t="s">
        <v>16</v>
      </c>
      <c r="E97" s="38"/>
      <c r="F97" s="38"/>
      <c r="G97" s="38" t="s">
        <v>16</v>
      </c>
      <c r="H97" s="1">
        <f t="shared" si="51"/>
        <v>5.8993739037746573E-2</v>
      </c>
      <c r="I97" s="10" t="str">
        <f t="shared" si="52"/>
        <v>High</v>
      </c>
    </row>
    <row r="98" spans="1:23" x14ac:dyDescent="0.2">
      <c r="A98" s="37" t="s">
        <v>246</v>
      </c>
      <c r="B98" s="34">
        <v>80124</v>
      </c>
      <c r="C98" s="35">
        <v>3277</v>
      </c>
      <c r="D98" s="38" t="s">
        <v>16</v>
      </c>
      <c r="E98" s="38"/>
      <c r="F98" s="38"/>
      <c r="G98" s="38" t="s">
        <v>16</v>
      </c>
      <c r="H98" s="1">
        <f t="shared" si="51"/>
        <v>4.0899106385103093E-2</v>
      </c>
      <c r="I98" s="10" t="str">
        <f t="shared" si="52"/>
        <v>High</v>
      </c>
    </row>
    <row r="99" spans="1:23" x14ac:dyDescent="0.2">
      <c r="A99" s="37" t="s">
        <v>247</v>
      </c>
      <c r="B99" s="34">
        <v>26778</v>
      </c>
      <c r="C99" s="35">
        <v>964</v>
      </c>
      <c r="D99" s="38" t="s">
        <v>16</v>
      </c>
      <c r="E99" s="38"/>
      <c r="F99" s="38"/>
      <c r="G99" s="38" t="s">
        <v>16</v>
      </c>
      <c r="H99" s="1">
        <f t="shared" si="51"/>
        <v>3.5999701247292556E-2</v>
      </c>
      <c r="I99" s="10" t="str">
        <f t="shared" si="52"/>
        <v>High</v>
      </c>
    </row>
    <row r="100" spans="1:23" x14ac:dyDescent="0.2">
      <c r="A100" s="37" t="s">
        <v>248</v>
      </c>
      <c r="B100" s="34">
        <v>12587</v>
      </c>
      <c r="C100" s="35">
        <v>632</v>
      </c>
      <c r="D100" s="2">
        <f>IF(B100&lt;&gt;0,B100/$B$100,0)</f>
        <v>1</v>
      </c>
      <c r="E100" s="4">
        <f>IF(B100&lt;&gt;0,ROUND(((SQRT(POWER(C100,2)-(POWER((B100/$B$100),2)*POWER($C$100,2))))/$B$100),3),0)</f>
        <v>0</v>
      </c>
      <c r="F100" s="4">
        <f>IF(B100=0,0,POWER(C100,2)-(POWER((B100/$B$100),2)*POWER(C$100,2)))</f>
        <v>0</v>
      </c>
      <c r="G100" s="24" t="s">
        <v>16</v>
      </c>
      <c r="H100" s="1">
        <f t="shared" si="51"/>
        <v>5.021053467863669E-2</v>
      </c>
      <c r="I100" s="10" t="str">
        <f t="shared" si="52"/>
        <v>High</v>
      </c>
    </row>
    <row r="101" spans="1:23" x14ac:dyDescent="0.2">
      <c r="A101" s="37" t="s">
        <v>249</v>
      </c>
      <c r="B101" s="34">
        <v>38731.944444444445</v>
      </c>
      <c r="C101" s="35">
        <v>3387</v>
      </c>
      <c r="D101" s="38" t="s">
        <v>16</v>
      </c>
      <c r="E101" s="38"/>
      <c r="F101" s="38"/>
      <c r="G101" s="38" t="s">
        <v>16</v>
      </c>
      <c r="H101" s="1">
        <f t="shared" si="51"/>
        <v>8.7447197618962233E-2</v>
      </c>
      <c r="I101" s="10" t="str">
        <f t="shared" si="52"/>
        <v>High</v>
      </c>
    </row>
    <row r="102" spans="1:23" x14ac:dyDescent="0.2">
      <c r="A102" s="37" t="s">
        <v>250</v>
      </c>
      <c r="B102" s="34">
        <v>51680</v>
      </c>
      <c r="C102" s="35">
        <v>3461</v>
      </c>
      <c r="D102" s="38" t="s">
        <v>16</v>
      </c>
      <c r="E102" s="38"/>
      <c r="F102" s="38"/>
      <c r="G102" s="38" t="s">
        <v>16</v>
      </c>
      <c r="H102" s="1">
        <f t="shared" si="51"/>
        <v>6.696981424148607E-2</v>
      </c>
      <c r="I102" s="10" t="str">
        <f t="shared" si="52"/>
        <v>High</v>
      </c>
    </row>
    <row r="103" spans="1:23" x14ac:dyDescent="0.2">
      <c r="A103" s="37" t="s">
        <v>251</v>
      </c>
      <c r="B103" s="34">
        <v>30460.055555555555</v>
      </c>
      <c r="C103" s="35">
        <v>23393</v>
      </c>
      <c r="D103" s="38" t="s">
        <v>16</v>
      </c>
      <c r="E103" s="38"/>
      <c r="F103" s="38"/>
      <c r="G103" s="38" t="s">
        <v>16</v>
      </c>
      <c r="H103" s="1">
        <f t="shared" si="51"/>
        <v>0.76798940689172157</v>
      </c>
      <c r="I103" s="10" t="str">
        <f t="shared" si="52"/>
        <v>Low</v>
      </c>
    </row>
    <row r="104" spans="1:23" x14ac:dyDescent="0.2">
      <c r="A104" s="37" t="s">
        <v>252</v>
      </c>
      <c r="B104" s="34">
        <v>43256.777777777781</v>
      </c>
      <c r="C104" s="35">
        <v>2111</v>
      </c>
      <c r="D104" s="38" t="s">
        <v>16</v>
      </c>
      <c r="E104" s="38"/>
      <c r="F104" s="38"/>
      <c r="G104" s="38" t="s">
        <v>16</v>
      </c>
      <c r="H104" s="1">
        <f t="shared" si="51"/>
        <v>4.8801600776756882E-2</v>
      </c>
      <c r="I104" s="10" t="str">
        <f t="shared" si="52"/>
        <v>High</v>
      </c>
    </row>
    <row r="105" spans="1:23" x14ac:dyDescent="0.2">
      <c r="A105" s="37" t="s">
        <v>253</v>
      </c>
      <c r="B105" s="34">
        <v>41465.777777777774</v>
      </c>
      <c r="C105" s="35">
        <v>2259</v>
      </c>
      <c r="D105" s="38" t="s">
        <v>16</v>
      </c>
      <c r="E105" s="38"/>
      <c r="F105" s="38"/>
      <c r="G105" s="38" t="s">
        <v>16</v>
      </c>
      <c r="H105" s="1">
        <f t="shared" si="51"/>
        <v>5.4478659778344665E-2</v>
      </c>
      <c r="I105" s="10" t="str">
        <f t="shared" si="52"/>
        <v>High</v>
      </c>
      <c r="N105" s="53"/>
      <c r="O105" s="53"/>
      <c r="P105" s="53"/>
      <c r="Q105" s="53"/>
      <c r="R105" s="53"/>
      <c r="S105" s="53"/>
      <c r="T105" s="53"/>
      <c r="U105" s="53"/>
      <c r="V105" s="53"/>
      <c r="W105" s="53"/>
    </row>
    <row r="106" spans="1:23" s="54" customFormat="1" x14ac:dyDescent="0.2">
      <c r="A106" s="59" t="s">
        <v>527</v>
      </c>
      <c r="B106" s="60" t="s">
        <v>515</v>
      </c>
      <c r="C106" s="60" t="s">
        <v>515</v>
      </c>
      <c r="D106" s="61"/>
      <c r="E106" s="62"/>
      <c r="F106" s="62"/>
      <c r="G106" s="62"/>
      <c r="H106" s="59"/>
      <c r="I106" s="59"/>
      <c r="N106" s="52"/>
      <c r="O106" s="51"/>
      <c r="P106" s="51"/>
      <c r="Q106" s="70"/>
      <c r="R106" s="71"/>
      <c r="S106" s="71"/>
      <c r="T106" s="71"/>
      <c r="U106" s="52"/>
      <c r="V106" s="52"/>
      <c r="W106" s="53"/>
    </row>
    <row r="107" spans="1:23" s="54" customFormat="1" x14ac:dyDescent="0.2">
      <c r="A107" s="67" t="s">
        <v>528</v>
      </c>
      <c r="B107" s="65">
        <v>85238</v>
      </c>
      <c r="C107" s="66">
        <v>2117</v>
      </c>
      <c r="D107" s="56">
        <f>IF(B107&lt;&gt;0,B107/$B$107,0)</f>
        <v>1</v>
      </c>
      <c r="E107" s="57">
        <f>IF(B107&lt;&gt;0,ROUND(((SQRT(POWER(C107,2)-(POWER((B107/$B$107),2)*POWER($C$107,2))))/$B$107),3),0)</f>
        <v>0</v>
      </c>
      <c r="F107" s="57">
        <f>IF(B107=0,0,POWER(C107,2)-(POWER((B107/$B$107),2)*POWER(C$107,2)))</f>
        <v>0</v>
      </c>
      <c r="G107" s="63" t="s">
        <v>16</v>
      </c>
      <c r="H107" s="55">
        <f t="shared" ref="H107:H117" si="66">IF(B107&lt;&gt;0,C107/B107,0)</f>
        <v>2.4836340599263238E-2</v>
      </c>
      <c r="I107" s="58" t="str">
        <f t="shared" ref="I107:I117" si="67">IF(AND(H107&gt;0,H107&lt;=0.2),"High",IF(H107&gt;=0.667,"Low",IF(AND(H107&gt;0.2,H107&lt;0.667),"Moderate","NC")))</f>
        <v>High</v>
      </c>
      <c r="N107" s="72"/>
      <c r="O107" s="73"/>
      <c r="P107" s="73"/>
      <c r="Q107" s="69"/>
      <c r="R107" s="74"/>
      <c r="S107" s="74"/>
      <c r="T107" s="68"/>
      <c r="U107" s="74"/>
      <c r="V107" s="75"/>
      <c r="W107" s="53"/>
    </row>
    <row r="108" spans="1:23" s="54" customFormat="1" x14ac:dyDescent="0.2">
      <c r="A108" s="67" t="s">
        <v>532</v>
      </c>
      <c r="B108" s="65">
        <v>70455</v>
      </c>
      <c r="C108" s="66">
        <v>1872</v>
      </c>
      <c r="D108" s="81">
        <f t="shared" ref="D108:D111" si="68">IF(B108&lt;&gt;0,B108/$B$107,0)</f>
        <v>0.82656796264576837</v>
      </c>
      <c r="E108" s="82">
        <f>IF(B108&lt;&gt;0,ROUND(((SQRT(POWER(C108,2)-(POWER((B108/$B$107),2)*POWER($C$107,2))))/$B$107),3),0)</f>
        <v>8.0000000000000002E-3</v>
      </c>
      <c r="F108" s="82">
        <f>IF(B108=0,0,POWER(C108,2)-(POWER((B108/$B$107),2)*POWER(C$107,2)))</f>
        <v>442428.6565576368</v>
      </c>
      <c r="G108" s="63" t="str">
        <f t="shared" ref="G108:G118" si="69">IF(F108&lt;0,"W",IF(A108=0,"± 0.6%",IF((E108*100)&lt;0.01,"± 0.1%","± "&amp; TEXT((E108*100),"#,##0.0")&amp;"%")))</f>
        <v>± 0.8%</v>
      </c>
      <c r="H108" s="55">
        <f t="shared" si="66"/>
        <v>2.6570151160315095E-2</v>
      </c>
      <c r="I108" s="58" t="str">
        <f t="shared" si="67"/>
        <v>High</v>
      </c>
      <c r="N108" s="72"/>
      <c r="O108" s="73"/>
      <c r="P108" s="73"/>
      <c r="Q108" s="69"/>
      <c r="R108" s="74"/>
      <c r="S108" s="74"/>
      <c r="T108" s="68"/>
      <c r="U108" s="74"/>
      <c r="V108" s="75"/>
      <c r="W108" s="53"/>
    </row>
    <row r="109" spans="1:23" s="54" customFormat="1" x14ac:dyDescent="0.2">
      <c r="A109" s="67" t="s">
        <v>533</v>
      </c>
      <c r="B109" s="65">
        <v>50222</v>
      </c>
      <c r="C109" s="66">
        <v>1753</v>
      </c>
      <c r="D109" s="81">
        <f t="shared" si="68"/>
        <v>0.58919730636570544</v>
      </c>
      <c r="E109" s="82">
        <f t="shared" ref="E109:E111" si="70">IF(B109&lt;&gt;0,ROUND(((SQRT(POWER(C109,2)-(POWER((B109/$B$107),2)*POWER($C$107,2))))/$B$107),3),0)</f>
        <v>1.4E-2</v>
      </c>
      <c r="F109" s="82">
        <f t="shared" ref="F109:F111" si="71">IF(B109=0,0,POWER(C109,2)-(POWER((B109/$B$107),2)*POWER(C$107,2)))</f>
        <v>1517175.1308840741</v>
      </c>
      <c r="G109" s="63" t="str">
        <f t="shared" si="69"/>
        <v>± 1.4%</v>
      </c>
      <c r="H109" s="55">
        <f t="shared" si="66"/>
        <v>3.4905021703635859E-2</v>
      </c>
      <c r="I109" s="58" t="str">
        <f t="shared" si="67"/>
        <v>High</v>
      </c>
      <c r="N109" s="72"/>
      <c r="O109" s="73"/>
      <c r="P109" s="73"/>
      <c r="Q109" s="69"/>
      <c r="R109" s="74"/>
      <c r="S109" s="74"/>
      <c r="T109" s="68"/>
      <c r="U109" s="74"/>
      <c r="V109" s="75"/>
      <c r="W109" s="53"/>
    </row>
    <row r="110" spans="1:23" s="54" customFormat="1" x14ac:dyDescent="0.2">
      <c r="A110" s="67" t="s">
        <v>534</v>
      </c>
      <c r="B110" s="65">
        <v>26874</v>
      </c>
      <c r="C110" s="66">
        <v>1600</v>
      </c>
      <c r="D110" s="81">
        <f t="shared" si="68"/>
        <v>0.31528191651610782</v>
      </c>
      <c r="E110" s="82">
        <f t="shared" si="70"/>
        <v>1.7000000000000001E-2</v>
      </c>
      <c r="F110" s="82">
        <f t="shared" si="71"/>
        <v>2114508.0716301827</v>
      </c>
      <c r="G110" s="63" t="str">
        <f t="shared" si="69"/>
        <v>± 1.7%</v>
      </c>
      <c r="H110" s="55">
        <f t="shared" si="66"/>
        <v>5.9537099054848552E-2</v>
      </c>
      <c r="I110" s="58" t="str">
        <f t="shared" si="67"/>
        <v>High</v>
      </c>
      <c r="N110" s="72"/>
      <c r="O110" s="73"/>
      <c r="P110" s="73"/>
      <c r="Q110" s="69"/>
      <c r="R110" s="74"/>
      <c r="S110" s="74"/>
      <c r="T110" s="68"/>
      <c r="U110" s="74"/>
      <c r="V110" s="75"/>
      <c r="W110" s="53"/>
    </row>
    <row r="111" spans="1:23" s="54" customFormat="1" x14ac:dyDescent="0.2">
      <c r="A111" s="67" t="s">
        <v>535</v>
      </c>
      <c r="B111" s="65">
        <v>14783</v>
      </c>
      <c r="C111" s="66">
        <v>1346</v>
      </c>
      <c r="D111" s="81">
        <f t="shared" si="68"/>
        <v>0.17343203735423168</v>
      </c>
      <c r="E111" s="82">
        <f t="shared" si="70"/>
        <v>1.4999999999999999E-2</v>
      </c>
      <c r="F111" s="82">
        <f t="shared" si="71"/>
        <v>1676912.7484415385</v>
      </c>
      <c r="G111" s="63" t="str">
        <f t="shared" si="69"/>
        <v>± 1.5%</v>
      </c>
      <c r="H111" s="55">
        <f t="shared" si="66"/>
        <v>9.1050531015355471E-2</v>
      </c>
      <c r="I111" s="58" t="str">
        <f t="shared" si="67"/>
        <v>High</v>
      </c>
      <c r="N111" s="72"/>
      <c r="O111" s="73"/>
      <c r="P111" s="73"/>
      <c r="Q111" s="69"/>
      <c r="R111" s="74"/>
      <c r="S111" s="74"/>
      <c r="T111" s="68"/>
      <c r="U111" s="74"/>
      <c r="V111" s="75"/>
      <c r="W111" s="53"/>
    </row>
    <row r="112" spans="1:23" s="54" customFormat="1" x14ac:dyDescent="0.2">
      <c r="A112" s="67" t="s">
        <v>529</v>
      </c>
      <c r="B112" s="65">
        <v>18597</v>
      </c>
      <c r="C112" s="66">
        <v>1196</v>
      </c>
      <c r="D112" s="81">
        <f>IF(B112&lt;&gt;0,B112/$B$112,0)</f>
        <v>1</v>
      </c>
      <c r="E112" s="57">
        <f>IF(B112&lt;&gt;0,ROUND(((SQRT(POWER(C112,2)-(POWER((B112/$B$112),2)*POWER($C$112,2))))/$B$112),3),0)</f>
        <v>0</v>
      </c>
      <c r="F112" s="57">
        <f>IF(B112=0,0,POWER(C112,2)-(POWER((B112/$B$112),2)*POWER(C$112,2)))</f>
        <v>0</v>
      </c>
      <c r="G112" s="63" t="s">
        <v>16</v>
      </c>
      <c r="H112" s="55">
        <f t="shared" si="66"/>
        <v>6.431144808302415E-2</v>
      </c>
      <c r="I112" s="58" t="str">
        <f t="shared" si="67"/>
        <v>High</v>
      </c>
      <c r="N112" s="72"/>
      <c r="O112" s="73"/>
      <c r="P112" s="73"/>
      <c r="Q112" s="69"/>
      <c r="R112" s="74"/>
      <c r="S112" s="74"/>
      <c r="T112" s="68"/>
      <c r="U112" s="74"/>
      <c r="V112" s="75"/>
      <c r="W112" s="53"/>
    </row>
    <row r="113" spans="1:23" s="54" customFormat="1" x14ac:dyDescent="0.2">
      <c r="A113" s="67" t="s">
        <v>535</v>
      </c>
      <c r="B113" s="65">
        <v>1406</v>
      </c>
      <c r="C113" s="66">
        <v>417</v>
      </c>
      <c r="D113" s="81">
        <f>IF(B113&lt;&gt;0,B113/$B$112,0)</f>
        <v>7.5603591977200624E-2</v>
      </c>
      <c r="E113" s="82">
        <f>IF(B113&lt;&gt;0,ROUND(((SQRT(POWER(C113,2)-(POWER((B113/$B$112),2)*POWER($C$112,2))))/$B$112),3),0)</f>
        <v>2.1999999999999999E-2</v>
      </c>
      <c r="F113" s="82">
        <f>IF(B113=0,0,POWER(C113,2)-(POWER((B113/$B$112),2)*POWER(C$112,2)))</f>
        <v>165712.88072290944</v>
      </c>
      <c r="G113" s="63" t="str">
        <f t="shared" si="69"/>
        <v>± 2.2%</v>
      </c>
      <c r="H113" s="55">
        <f t="shared" si="66"/>
        <v>0.29658605974395447</v>
      </c>
      <c r="I113" s="58" t="str">
        <f t="shared" si="67"/>
        <v>Moderate</v>
      </c>
      <c r="N113" s="72"/>
      <c r="O113" s="73"/>
      <c r="P113" s="73"/>
      <c r="Q113" s="69"/>
      <c r="R113" s="74"/>
      <c r="S113" s="74"/>
      <c r="T113" s="68"/>
      <c r="U113" s="74"/>
      <c r="V113" s="75"/>
      <c r="W113" s="53"/>
    </row>
    <row r="114" spans="1:23" s="54" customFormat="1" x14ac:dyDescent="0.2">
      <c r="A114" s="67" t="s">
        <v>530</v>
      </c>
      <c r="B114" s="65">
        <v>56076</v>
      </c>
      <c r="C114" s="66">
        <v>1466</v>
      </c>
      <c r="D114" s="81">
        <f>IF(B114&lt;&gt;0,B114/$B$114,0)</f>
        <v>1</v>
      </c>
      <c r="E114" s="57">
        <f>IF(B114&lt;&gt;0,ROUND(((SQRT(POWER(C114,2)-(POWER((B114/$B$114),2)*POWER($C$114,2))))/$B$114),3),0)</f>
        <v>0</v>
      </c>
      <c r="F114" s="57">
        <f>IF(B114=0,0,POWER(C114,2)-(POWER((B114/$B$114),2)*POWER(C$114,2)))</f>
        <v>0</v>
      </c>
      <c r="G114" s="63" t="s">
        <v>16</v>
      </c>
      <c r="H114" s="55">
        <f t="shared" si="66"/>
        <v>2.6143091518653256E-2</v>
      </c>
      <c r="I114" s="58" t="str">
        <f t="shared" si="67"/>
        <v>High</v>
      </c>
      <c r="N114" s="72"/>
      <c r="O114" s="73"/>
      <c r="P114" s="73"/>
      <c r="Q114" s="69"/>
      <c r="R114" s="74"/>
      <c r="S114" s="74"/>
      <c r="T114" s="68"/>
      <c r="U114" s="74"/>
      <c r="V114" s="75"/>
      <c r="W114" s="53"/>
    </row>
    <row r="115" spans="1:23" s="54" customFormat="1" x14ac:dyDescent="0.2">
      <c r="A115" s="67" t="s">
        <v>536</v>
      </c>
      <c r="B115" s="65">
        <v>44909</v>
      </c>
      <c r="C115" s="66">
        <v>1402</v>
      </c>
      <c r="D115" s="56">
        <f>IF(B115&lt;&gt;0,B115/$B$115,0)</f>
        <v>1</v>
      </c>
      <c r="E115" s="57">
        <f t="shared" ref="E115" si="72">IF(B115&lt;&gt;0,ROUND(((SQRT(POWER(C115,2)-(POWER((B115/$B$62),2)*POWER($C$62,2))))/$B$62),3),0)</f>
        <v>3.9E-2</v>
      </c>
      <c r="F115" s="57">
        <f t="shared" ref="F115" si="73">IF(B115=0,0,POWER(C115,2)-(POWER((B115/$B$62),2)*POWER(C$62,2)))</f>
        <v>1540887.9396511395</v>
      </c>
      <c r="G115" s="63" t="s">
        <v>16</v>
      </c>
      <c r="H115" s="55">
        <f t="shared" si="66"/>
        <v>3.1218686677503396E-2</v>
      </c>
      <c r="I115" s="58" t="str">
        <f t="shared" si="67"/>
        <v>High</v>
      </c>
      <c r="N115" s="72"/>
      <c r="O115" s="73"/>
      <c r="P115" s="73"/>
      <c r="Q115" s="69"/>
      <c r="R115" s="74"/>
      <c r="S115" s="74"/>
      <c r="T115" s="68"/>
      <c r="U115" s="74"/>
      <c r="V115" s="75"/>
      <c r="W115" s="53"/>
    </row>
    <row r="116" spans="1:23" s="54" customFormat="1" x14ac:dyDescent="0.2">
      <c r="A116" s="67" t="s">
        <v>537</v>
      </c>
      <c r="B116" s="65">
        <v>40686</v>
      </c>
      <c r="C116" s="66">
        <v>1319</v>
      </c>
      <c r="D116" s="56">
        <f>IF(B116&lt;&gt;0,B116/$B$116,0)</f>
        <v>1</v>
      </c>
      <c r="E116" s="57">
        <f>IF(B116&lt;&gt;0,ROUND(((SQRT(POWER(C116,2)-(POWER((B116/$B$116),2)*POWER($C$116,2))))/$B$116),3),0)</f>
        <v>0</v>
      </c>
      <c r="F116" s="57">
        <f>IF(B116=0,0,POWER(C116,2)-(POWER((B116/$B$116),2)*POWER(C$116,2)))</f>
        <v>0</v>
      </c>
      <c r="G116" s="63" t="s">
        <v>16</v>
      </c>
      <c r="H116" s="55">
        <f t="shared" si="66"/>
        <v>3.2419013911419159E-2</v>
      </c>
      <c r="I116" s="58" t="str">
        <f t="shared" si="67"/>
        <v>High</v>
      </c>
      <c r="N116" s="72"/>
      <c r="O116" s="73"/>
      <c r="P116" s="73"/>
      <c r="Q116" s="69"/>
      <c r="R116" s="74"/>
      <c r="S116" s="74"/>
      <c r="T116" s="68"/>
      <c r="U116" s="74"/>
      <c r="V116" s="75"/>
      <c r="W116" s="53"/>
    </row>
    <row r="117" spans="1:23" s="54" customFormat="1" x14ac:dyDescent="0.2">
      <c r="A117" s="67" t="s">
        <v>538</v>
      </c>
      <c r="B117" s="65">
        <v>32720</v>
      </c>
      <c r="C117" s="66">
        <v>1201</v>
      </c>
      <c r="D117" s="81">
        <f t="shared" ref="D117:D120" si="74">IF(B117&lt;&gt;0,B117/$B$116,0)</f>
        <v>0.80420783561913189</v>
      </c>
      <c r="E117" s="82">
        <f t="shared" ref="E117:E120" si="75">IF(B117&lt;&gt;0,ROUND(((SQRT(POWER(C117,2)-(POWER((B117/$B$116),2)*POWER($C$116,2))))/$B$116),3),0)</f>
        <v>1.4E-2</v>
      </c>
      <c r="F117" s="82">
        <f t="shared" ref="F117:F120" si="76">IF(B117=0,0,POWER(C117,2)-(POWER((B117/$B$116),2)*POWER(C$116,2)))</f>
        <v>317210.15071214316</v>
      </c>
      <c r="G117" s="63" t="str">
        <f t="shared" si="69"/>
        <v>± 1.4%</v>
      </c>
      <c r="H117" s="55">
        <f t="shared" si="66"/>
        <v>3.6705378973105135E-2</v>
      </c>
      <c r="I117" s="58" t="str">
        <f t="shared" si="67"/>
        <v>High</v>
      </c>
      <c r="N117" s="72"/>
      <c r="O117" s="73"/>
      <c r="P117" s="73"/>
      <c r="Q117" s="69"/>
      <c r="R117" s="74"/>
      <c r="S117" s="74"/>
      <c r="T117" s="68"/>
      <c r="U117" s="74"/>
      <c r="V117" s="75"/>
      <c r="W117" s="53"/>
    </row>
    <row r="118" spans="1:23" s="54" customFormat="1" x14ac:dyDescent="0.2">
      <c r="A118" s="67" t="s">
        <v>539</v>
      </c>
      <c r="B118" s="65">
        <v>30968</v>
      </c>
      <c r="C118" s="66">
        <v>1200</v>
      </c>
      <c r="D118" s="81">
        <f t="shared" si="74"/>
        <v>0.76114634026446448</v>
      </c>
      <c r="E118" s="82">
        <f t="shared" si="75"/>
        <v>1.6E-2</v>
      </c>
      <c r="F118" s="82">
        <f t="shared" si="76"/>
        <v>432080.33589806117</v>
      </c>
      <c r="G118" s="85" t="str">
        <f t="shared" si="69"/>
        <v>± 1.6%</v>
      </c>
      <c r="H118" s="55">
        <f t="shared" ref="H118:H128" si="77">IF(B118&lt;&gt;0,C118/B118,0)</f>
        <v>3.8749677086024281E-2</v>
      </c>
      <c r="I118" s="58" t="str">
        <f t="shared" ref="I118:I128" si="78">IF(AND(H118&gt;0,H118&lt;=0.2),"High",IF(H118&gt;=0.667,"Low",IF(AND(H118&gt;0.2,H118&lt;0.667),"Moderate","NC")))</f>
        <v>High</v>
      </c>
      <c r="N118" s="72"/>
      <c r="O118" s="73"/>
      <c r="P118" s="73"/>
      <c r="Q118" s="69"/>
      <c r="R118" s="74"/>
      <c r="S118" s="74"/>
      <c r="T118" s="68"/>
      <c r="U118" s="74"/>
      <c r="V118" s="75"/>
      <c r="W118" s="53"/>
    </row>
    <row r="119" spans="1:23" s="54" customFormat="1" x14ac:dyDescent="0.2">
      <c r="A119" s="67" t="s">
        <v>540</v>
      </c>
      <c r="B119" s="65">
        <v>2507</v>
      </c>
      <c r="C119" s="66">
        <v>403</v>
      </c>
      <c r="D119" s="81">
        <f t="shared" si="74"/>
        <v>6.161824706287175E-2</v>
      </c>
      <c r="E119" s="82">
        <f t="shared" si="75"/>
        <v>0.01</v>
      </c>
      <c r="F119" s="82">
        <f t="shared" si="76"/>
        <v>155803.46087148477</v>
      </c>
      <c r="G119" s="63" t="str">
        <f t="shared" ref="G119:G128" si="79">IF(F119&lt;0,"W",IF(A119=0,"± 0.6%",IF((E119*100)&lt;0.01,"± 0.1%","± "&amp; TEXT((E119*100),"#,##0.0")&amp;"%")))</f>
        <v>± 1.0%</v>
      </c>
      <c r="H119" s="55">
        <f t="shared" si="77"/>
        <v>0.16074990027921818</v>
      </c>
      <c r="I119" s="58" t="str">
        <f t="shared" si="78"/>
        <v>High</v>
      </c>
      <c r="N119" s="72"/>
      <c r="O119" s="73"/>
      <c r="P119" s="73"/>
      <c r="Q119" s="69"/>
      <c r="R119" s="74"/>
      <c r="S119" s="74"/>
      <c r="T119" s="68"/>
      <c r="U119" s="74"/>
      <c r="V119" s="75"/>
      <c r="W119" s="53"/>
    </row>
    <row r="120" spans="1:23" s="54" customFormat="1" x14ac:dyDescent="0.2">
      <c r="A120" s="67" t="s">
        <v>541</v>
      </c>
      <c r="B120" s="65">
        <v>7966</v>
      </c>
      <c r="C120" s="66">
        <v>883</v>
      </c>
      <c r="D120" s="81">
        <f t="shared" si="74"/>
        <v>0.19579216438086811</v>
      </c>
      <c r="E120" s="82">
        <f t="shared" si="75"/>
        <v>2.1000000000000001E-2</v>
      </c>
      <c r="F120" s="82">
        <f t="shared" si="76"/>
        <v>712996.00732129614</v>
      </c>
      <c r="G120" s="63" t="str">
        <f t="shared" si="79"/>
        <v>± 2.1%</v>
      </c>
      <c r="H120" s="55">
        <f t="shared" si="77"/>
        <v>0.11084609590760733</v>
      </c>
      <c r="I120" s="58" t="str">
        <f t="shared" si="78"/>
        <v>High</v>
      </c>
      <c r="N120" s="72"/>
      <c r="O120" s="73"/>
      <c r="P120" s="73"/>
      <c r="Q120" s="69"/>
      <c r="R120" s="74"/>
      <c r="S120" s="74"/>
      <c r="T120" s="68"/>
      <c r="U120" s="74"/>
      <c r="V120" s="75"/>
      <c r="W120" s="53"/>
    </row>
    <row r="121" spans="1:23" s="54" customFormat="1" x14ac:dyDescent="0.2">
      <c r="A121" s="67" t="s">
        <v>542</v>
      </c>
      <c r="B121" s="65">
        <v>4223</v>
      </c>
      <c r="C121" s="66">
        <v>556</v>
      </c>
      <c r="D121" s="56">
        <f>IF(B121&lt;&gt;0,B121/$B$121,0)</f>
        <v>1</v>
      </c>
      <c r="E121" s="57">
        <f>IF(B121&lt;&gt;0,ROUND(((SQRT(POWER(C121,2)-(POWER((B121/$B$121),2)*POWER($C$121,2))))/$B$121),3),0)</f>
        <v>0</v>
      </c>
      <c r="F121" s="57">
        <f>IF(B121=0,0,POWER(C121,2)-(POWER((B121/$B$121),2)*POWER(C$121,2)))</f>
        <v>0</v>
      </c>
      <c r="G121" s="63" t="s">
        <v>16</v>
      </c>
      <c r="H121" s="55">
        <f t="shared" si="77"/>
        <v>0.13165995737627278</v>
      </c>
      <c r="I121" s="58" t="str">
        <f t="shared" si="78"/>
        <v>High</v>
      </c>
      <c r="N121" s="72"/>
      <c r="O121" s="73"/>
      <c r="P121" s="73"/>
      <c r="Q121" s="69"/>
      <c r="R121" s="74"/>
      <c r="S121" s="74"/>
      <c r="T121" s="68"/>
      <c r="U121" s="74"/>
      <c r="V121" s="75"/>
      <c r="W121" s="53"/>
    </row>
    <row r="122" spans="1:23" s="54" customFormat="1" x14ac:dyDescent="0.2">
      <c r="A122" s="67" t="s">
        <v>538</v>
      </c>
      <c r="B122" s="65">
        <v>2183</v>
      </c>
      <c r="C122" s="66">
        <v>361</v>
      </c>
      <c r="D122" s="81">
        <f t="shared" ref="D122:D125" si="80">IF(B122&lt;&gt;0,B122/$B$121,0)</f>
        <v>0.51693109164101347</v>
      </c>
      <c r="E122" s="82">
        <f t="shared" ref="E122:E125" si="81">IF(B122&lt;&gt;0,ROUND(((SQRT(POWER(C122,2)-(POWER((B122/$B$121),2)*POWER($C$121,2))))/$B$121),3),0)</f>
        <v>5.1999999999999998E-2</v>
      </c>
      <c r="F122" s="82">
        <f t="shared" ref="F122:F125" si="82">IF(B122=0,0,POWER(C122,2)-(POWER((B122/$B$121),2)*POWER(C$121,2)))</f>
        <v>47714.372552425819</v>
      </c>
      <c r="G122" s="63" t="str">
        <f t="shared" si="79"/>
        <v>± 5.2%</v>
      </c>
      <c r="H122" s="55">
        <f t="shared" si="77"/>
        <v>0.16536875858909758</v>
      </c>
      <c r="I122" s="58" t="str">
        <f t="shared" si="78"/>
        <v>High</v>
      </c>
      <c r="N122" s="72"/>
      <c r="O122" s="73"/>
      <c r="P122" s="73"/>
      <c r="Q122" s="69"/>
      <c r="R122" s="74"/>
      <c r="S122" s="74"/>
      <c r="T122" s="68"/>
      <c r="U122" s="74"/>
      <c r="V122" s="75"/>
      <c r="W122" s="53"/>
    </row>
    <row r="123" spans="1:23" s="54" customFormat="1" x14ac:dyDescent="0.2">
      <c r="A123" s="67" t="s">
        <v>539</v>
      </c>
      <c r="B123" s="65">
        <v>1420</v>
      </c>
      <c r="C123" s="66">
        <v>300</v>
      </c>
      <c r="D123" s="81">
        <f t="shared" si="80"/>
        <v>0.33625384797537294</v>
      </c>
      <c r="E123" s="82">
        <f t="shared" si="81"/>
        <v>5.6000000000000001E-2</v>
      </c>
      <c r="F123" s="82">
        <f t="shared" si="82"/>
        <v>55047.027999584381</v>
      </c>
      <c r="G123" s="63" t="str">
        <f t="shared" si="79"/>
        <v>± 5.6%</v>
      </c>
      <c r="H123" s="55">
        <f t="shared" si="77"/>
        <v>0.21126760563380281</v>
      </c>
      <c r="I123" s="58" t="str">
        <f t="shared" si="78"/>
        <v>Moderate</v>
      </c>
      <c r="N123" s="72"/>
      <c r="O123" s="73"/>
      <c r="P123" s="73"/>
      <c r="Q123" s="69"/>
      <c r="R123" s="74"/>
      <c r="S123" s="74"/>
      <c r="T123" s="68"/>
      <c r="U123" s="74"/>
      <c r="V123" s="75"/>
      <c r="W123" s="53"/>
    </row>
    <row r="124" spans="1:23" s="54" customFormat="1" x14ac:dyDescent="0.2">
      <c r="A124" s="67" t="s">
        <v>540</v>
      </c>
      <c r="B124" s="65">
        <v>789</v>
      </c>
      <c r="C124" s="66">
        <v>200</v>
      </c>
      <c r="D124" s="81">
        <f t="shared" si="80"/>
        <v>0.18683400426237273</v>
      </c>
      <c r="E124" s="82">
        <f t="shared" si="81"/>
        <v>0.04</v>
      </c>
      <c r="F124" s="82">
        <f t="shared" si="82"/>
        <v>29209.006604507667</v>
      </c>
      <c r="G124" s="63" t="str">
        <f t="shared" si="79"/>
        <v>± 4.0%</v>
      </c>
      <c r="H124" s="55">
        <f t="shared" si="77"/>
        <v>0.25348542458808621</v>
      </c>
      <c r="I124" s="58" t="str">
        <f t="shared" si="78"/>
        <v>Moderate</v>
      </c>
      <c r="N124" s="72"/>
      <c r="O124" s="73"/>
      <c r="P124" s="73"/>
      <c r="Q124" s="69"/>
      <c r="R124" s="74"/>
      <c r="S124" s="74"/>
      <c r="T124" s="68"/>
      <c r="U124" s="74"/>
      <c r="V124" s="75"/>
      <c r="W124" s="53"/>
    </row>
    <row r="125" spans="1:23" s="54" customFormat="1" x14ac:dyDescent="0.2">
      <c r="A125" s="67" t="s">
        <v>541</v>
      </c>
      <c r="B125" s="65">
        <v>2040</v>
      </c>
      <c r="C125" s="66">
        <v>424</v>
      </c>
      <c r="D125" s="81">
        <f t="shared" si="80"/>
        <v>0.48306890835898653</v>
      </c>
      <c r="E125" s="82">
        <f t="shared" si="81"/>
        <v>7.8E-2</v>
      </c>
      <c r="F125" s="82">
        <f t="shared" si="82"/>
        <v>107637.39244349848</v>
      </c>
      <c r="G125" s="63" t="str">
        <f t="shared" si="79"/>
        <v>± 7.8%</v>
      </c>
      <c r="H125" s="55">
        <f t="shared" si="77"/>
        <v>0.20784313725490197</v>
      </c>
      <c r="I125" s="58" t="str">
        <f t="shared" si="78"/>
        <v>Moderate</v>
      </c>
      <c r="N125" s="72"/>
      <c r="O125" s="73"/>
      <c r="P125" s="73"/>
      <c r="Q125" s="69"/>
      <c r="R125" s="74"/>
      <c r="S125" s="74"/>
      <c r="T125" s="68"/>
      <c r="U125" s="74"/>
      <c r="V125" s="75"/>
      <c r="W125" s="53"/>
    </row>
    <row r="126" spans="1:23" s="54" customFormat="1" x14ac:dyDescent="0.2">
      <c r="A126" s="67" t="s">
        <v>543</v>
      </c>
      <c r="B126" s="65">
        <v>11167</v>
      </c>
      <c r="C126" s="66">
        <v>805</v>
      </c>
      <c r="D126" s="81">
        <f>IF(B126&lt;&gt;0,B126/$B$126,0)</f>
        <v>1</v>
      </c>
      <c r="E126" s="57">
        <f>IF(B126&lt;&gt;0,ROUND(((SQRT(POWER(C126,2)-(POWER((B126/$B$126),2)*POWER($C$126,2))))/$B$126),3),0)</f>
        <v>0</v>
      </c>
      <c r="F126" s="57">
        <f>IF(B126=0,0,POWER(C126,2)-(POWER((B126/$B$126),2)*POWER(C$126,2)))</f>
        <v>0</v>
      </c>
      <c r="G126" s="63" t="s">
        <v>16</v>
      </c>
      <c r="H126" s="55">
        <f t="shared" si="77"/>
        <v>7.2087400376108182E-2</v>
      </c>
      <c r="I126" s="58" t="str">
        <f t="shared" si="78"/>
        <v>High</v>
      </c>
      <c r="N126" s="72"/>
      <c r="O126" s="73"/>
      <c r="P126" s="73"/>
      <c r="Q126" s="69"/>
      <c r="R126" s="74"/>
      <c r="S126" s="74"/>
      <c r="T126" s="68"/>
      <c r="U126" s="74"/>
      <c r="V126" s="75"/>
      <c r="W126" s="53"/>
    </row>
    <row r="127" spans="1:23" s="54" customFormat="1" x14ac:dyDescent="0.2">
      <c r="A127" s="67" t="s">
        <v>544</v>
      </c>
      <c r="B127" s="65">
        <v>7863</v>
      </c>
      <c r="C127" s="66">
        <v>651</v>
      </c>
      <c r="D127" s="81">
        <f t="shared" ref="D127:D130" si="83">IF(B127&lt;&gt;0,B127/$B$126,0)</f>
        <v>0.70412823497806032</v>
      </c>
      <c r="E127" s="82">
        <f t="shared" ref="E127:E130" si="84">IF(B127&lt;&gt;0,ROUND(((SQRT(POWER(C127,2)-(POWER((B127/$B$126),2)*POWER($C$126,2))))/$B$126),3),0)</f>
        <v>2.9000000000000001E-2</v>
      </c>
      <c r="F127" s="82">
        <f t="shared" ref="F127:F130" si="85">IF(B127=0,0,POWER(C127,2)-(POWER((B127/$B$126),2)*POWER(C$126,2)))</f>
        <v>102512.42688764731</v>
      </c>
      <c r="G127" s="63" t="str">
        <f t="shared" si="79"/>
        <v>± 2.9%</v>
      </c>
      <c r="H127" s="55">
        <f t="shared" si="77"/>
        <v>8.2792827165204114E-2</v>
      </c>
      <c r="I127" s="58" t="str">
        <f t="shared" si="78"/>
        <v>High</v>
      </c>
      <c r="N127" s="72"/>
      <c r="O127" s="73"/>
      <c r="P127" s="73"/>
      <c r="Q127" s="69"/>
      <c r="R127" s="74"/>
      <c r="S127" s="74"/>
      <c r="T127" s="68"/>
      <c r="U127" s="74"/>
      <c r="V127" s="75"/>
      <c r="W127" s="53"/>
    </row>
    <row r="128" spans="1:23" s="54" customFormat="1" x14ac:dyDescent="0.2">
      <c r="A128" s="67" t="s">
        <v>546</v>
      </c>
      <c r="B128" s="65">
        <v>4167</v>
      </c>
      <c r="C128" s="66">
        <v>481</v>
      </c>
      <c r="D128" s="81">
        <f t="shared" si="83"/>
        <v>0.37315304020775497</v>
      </c>
      <c r="E128" s="82">
        <f t="shared" si="84"/>
        <v>3.4000000000000002E-2</v>
      </c>
      <c r="F128" s="82">
        <f t="shared" si="85"/>
        <v>141127.9308824584</v>
      </c>
      <c r="G128" s="63" t="str">
        <f t="shared" si="79"/>
        <v>± 3.4%</v>
      </c>
      <c r="H128" s="55">
        <f t="shared" si="77"/>
        <v>0.1154307655387569</v>
      </c>
      <c r="I128" s="58" t="str">
        <f t="shared" si="78"/>
        <v>High</v>
      </c>
      <c r="N128" s="72"/>
      <c r="O128" s="73"/>
      <c r="P128" s="73"/>
      <c r="Q128" s="69"/>
      <c r="R128" s="74"/>
      <c r="S128" s="74"/>
      <c r="T128" s="68"/>
      <c r="U128" s="74"/>
      <c r="V128" s="75"/>
      <c r="W128" s="53"/>
    </row>
    <row r="129" spans="1:23" s="54" customFormat="1" x14ac:dyDescent="0.2">
      <c r="A129" s="67" t="s">
        <v>547</v>
      </c>
      <c r="B129" s="65">
        <v>4207</v>
      </c>
      <c r="C129" s="66">
        <v>523</v>
      </c>
      <c r="D129" s="81">
        <f t="shared" si="83"/>
        <v>0.37673502283513927</v>
      </c>
      <c r="E129" s="82">
        <f t="shared" si="84"/>
        <v>3.7999999999999999E-2</v>
      </c>
      <c r="F129" s="82">
        <f t="shared" si="85"/>
        <v>181555.27999304002</v>
      </c>
      <c r="G129" s="63" t="str">
        <f t="shared" ref="G129:G130" si="86">IF(F129&lt;0,"W",IF(A129=0,"± 0.6%",IF((E129*100)&lt;0.01,"± 0.1%","± "&amp; TEXT((E129*100),"#,##0.0")&amp;"%")))</f>
        <v>± 3.8%</v>
      </c>
      <c r="H129" s="55">
        <f t="shared" ref="H129:H130" si="87">IF(B129&lt;&gt;0,C129/B129,0)</f>
        <v>0.12431661516520086</v>
      </c>
      <c r="I129" s="58" t="str">
        <f t="shared" ref="I129:I130" si="88">IF(AND(H129&gt;0,H129&lt;=0.2),"High",IF(H129&gt;=0.667,"Low",IF(AND(H129&gt;0.2,H129&lt;0.667),"Moderate","NC")))</f>
        <v>High</v>
      </c>
      <c r="N129" s="72"/>
      <c r="O129" s="73"/>
      <c r="P129" s="73"/>
      <c r="Q129" s="69"/>
      <c r="R129" s="74"/>
      <c r="S129" s="74"/>
      <c r="T129" s="68"/>
      <c r="U129" s="74"/>
      <c r="V129" s="75"/>
      <c r="W129" s="53"/>
    </row>
    <row r="130" spans="1:23" s="54" customFormat="1" x14ac:dyDescent="0.2">
      <c r="A130" s="67" t="s">
        <v>545</v>
      </c>
      <c r="B130" s="65">
        <v>3304</v>
      </c>
      <c r="C130" s="66">
        <v>475</v>
      </c>
      <c r="D130" s="81">
        <f t="shared" si="83"/>
        <v>0.29587176502193963</v>
      </c>
      <c r="E130" s="82">
        <f t="shared" si="84"/>
        <v>3.6999999999999998E-2</v>
      </c>
      <c r="F130" s="82">
        <f t="shared" si="85"/>
        <v>168896.82583096236</v>
      </c>
      <c r="G130" s="63" t="str">
        <f t="shared" si="86"/>
        <v>± 3.7%</v>
      </c>
      <c r="H130" s="55">
        <f t="shared" si="87"/>
        <v>0.14376513317191283</v>
      </c>
      <c r="I130" s="58" t="str">
        <f t="shared" si="88"/>
        <v>High</v>
      </c>
      <c r="N130" s="72"/>
      <c r="O130" s="73"/>
      <c r="P130" s="73"/>
      <c r="Q130" s="69"/>
      <c r="R130" s="74"/>
      <c r="S130" s="74"/>
      <c r="T130" s="68"/>
      <c r="U130" s="74"/>
      <c r="V130" s="75"/>
      <c r="W130" s="53"/>
    </row>
    <row r="131" spans="1:23" x14ac:dyDescent="0.2">
      <c r="A131" s="14" t="s">
        <v>271</v>
      </c>
      <c r="B131" s="15"/>
      <c r="C131" s="15"/>
      <c r="D131" s="16"/>
      <c r="E131" s="17"/>
      <c r="F131" s="17"/>
      <c r="G131" s="17"/>
      <c r="H131" s="14"/>
      <c r="I131" s="14"/>
      <c r="N131" s="53"/>
      <c r="O131" s="53"/>
      <c r="P131" s="53"/>
      <c r="Q131" s="53"/>
      <c r="R131" s="53"/>
      <c r="S131" s="53"/>
      <c r="T131" s="53"/>
      <c r="U131" s="53"/>
      <c r="V131" s="53"/>
      <c r="W131" s="53"/>
    </row>
    <row r="132" spans="1:23" x14ac:dyDescent="0.2">
      <c r="A132" s="37" t="s">
        <v>254</v>
      </c>
      <c r="B132" s="38" t="s">
        <v>16</v>
      </c>
      <c r="C132" s="38" t="s">
        <v>16</v>
      </c>
      <c r="D132" s="42">
        <v>14.8</v>
      </c>
      <c r="E132" s="1">
        <v>2</v>
      </c>
      <c r="F132" s="1">
        <v>14.8</v>
      </c>
      <c r="G132" s="39">
        <v>2</v>
      </c>
      <c r="H132" s="1">
        <f>IF(D132&lt;&gt;0,G132/D132,0)</f>
        <v>0.13513513513513511</v>
      </c>
      <c r="I132" s="10" t="str">
        <f t="shared" ref="I132" si="89">IF(AND(H132&gt;0,H132&lt;=0.2),"High",IF(H132&gt;=0.667,"Low",IF(AND(H132&gt;0.2,H132&lt;0.667),"Moderate","NC")))</f>
        <v>High</v>
      </c>
      <c r="N132" s="53"/>
      <c r="O132" s="53"/>
      <c r="P132" s="53"/>
      <c r="Q132" s="53"/>
      <c r="R132" s="53"/>
      <c r="S132" s="53"/>
      <c r="T132" s="53"/>
      <c r="U132" s="53"/>
      <c r="V132" s="53"/>
      <c r="W132" s="53"/>
    </row>
    <row r="133" spans="1:23" x14ac:dyDescent="0.2">
      <c r="A133" s="37" t="s">
        <v>255</v>
      </c>
      <c r="B133" s="38" t="s">
        <v>16</v>
      </c>
      <c r="C133" s="38" t="s">
        <v>16</v>
      </c>
      <c r="D133" s="42">
        <v>20.5</v>
      </c>
      <c r="E133" s="1">
        <v>3.4</v>
      </c>
      <c r="F133" s="1">
        <v>20.5</v>
      </c>
      <c r="G133" s="39">
        <v>3.4</v>
      </c>
      <c r="H133" s="1">
        <f t="shared" ref="H133:H150" si="90">IF(D133&lt;&gt;0,G133/D133,0)</f>
        <v>0.16585365853658537</v>
      </c>
      <c r="I133" s="10" t="str">
        <f t="shared" ref="I133:I150" si="91">IF(AND(H133&gt;0,H133&lt;=0.2),"High",IF(H133&gt;=0.667,"Low",IF(AND(H133&gt;0.2,H133&lt;0.667),"Moderate","NC")))</f>
        <v>High</v>
      </c>
      <c r="N133" s="53"/>
      <c r="O133" s="53"/>
      <c r="P133" s="53"/>
      <c r="Q133" s="53"/>
      <c r="R133" s="53"/>
      <c r="S133" s="53"/>
      <c r="T133" s="53"/>
      <c r="U133" s="53"/>
      <c r="V133" s="53"/>
      <c r="W133" s="53"/>
    </row>
    <row r="134" spans="1:23" x14ac:dyDescent="0.2">
      <c r="A134" s="37" t="s">
        <v>256</v>
      </c>
      <c r="B134" s="38" t="s">
        <v>16</v>
      </c>
      <c r="C134" s="38" t="s">
        <v>16</v>
      </c>
      <c r="D134" s="42">
        <v>13.9</v>
      </c>
      <c r="E134" s="1">
        <v>8.1</v>
      </c>
      <c r="F134" s="1">
        <v>13.9</v>
      </c>
      <c r="G134" s="39">
        <v>8.1</v>
      </c>
      <c r="H134" s="1">
        <f t="shared" si="90"/>
        <v>0.58273381294964022</v>
      </c>
      <c r="I134" s="10" t="str">
        <f t="shared" si="91"/>
        <v>Moderate</v>
      </c>
    </row>
    <row r="135" spans="1:23" x14ac:dyDescent="0.2">
      <c r="A135" s="37" t="s">
        <v>257</v>
      </c>
      <c r="B135" s="38" t="s">
        <v>16</v>
      </c>
      <c r="C135" s="38" t="s">
        <v>16</v>
      </c>
      <c r="D135" s="42">
        <v>9.3000000000000007</v>
      </c>
      <c r="E135" s="1">
        <v>2.2000000000000002</v>
      </c>
      <c r="F135" s="1">
        <v>9.3000000000000007</v>
      </c>
      <c r="G135" s="39">
        <v>2.2000000000000002</v>
      </c>
      <c r="H135" s="1">
        <f t="shared" si="90"/>
        <v>0.23655913978494625</v>
      </c>
      <c r="I135" s="10" t="str">
        <f t="shared" si="91"/>
        <v>Moderate</v>
      </c>
    </row>
    <row r="136" spans="1:23" x14ac:dyDescent="0.2">
      <c r="A136" s="37" t="s">
        <v>255</v>
      </c>
      <c r="B136" s="38" t="s">
        <v>16</v>
      </c>
      <c r="C136" s="38" t="s">
        <v>16</v>
      </c>
      <c r="D136" s="42">
        <v>10.8</v>
      </c>
      <c r="E136" s="1">
        <v>3.7</v>
      </c>
      <c r="F136" s="1">
        <v>10.8</v>
      </c>
      <c r="G136" s="39">
        <v>3.7</v>
      </c>
      <c r="H136" s="1">
        <f t="shared" si="90"/>
        <v>0.34259259259259256</v>
      </c>
      <c r="I136" s="10" t="str">
        <f t="shared" si="91"/>
        <v>Moderate</v>
      </c>
    </row>
    <row r="137" spans="1:23" x14ac:dyDescent="0.2">
      <c r="A137" s="37" t="s">
        <v>256</v>
      </c>
      <c r="B137" s="38" t="s">
        <v>16</v>
      </c>
      <c r="C137" s="38" t="s">
        <v>16</v>
      </c>
      <c r="D137" s="42">
        <v>3</v>
      </c>
      <c r="E137" s="1">
        <v>9.6</v>
      </c>
      <c r="F137" s="1">
        <v>3</v>
      </c>
      <c r="G137" s="39">
        <v>9.6</v>
      </c>
      <c r="H137" s="1">
        <f t="shared" si="90"/>
        <v>3.1999999999999997</v>
      </c>
      <c r="I137" s="10" t="str">
        <f t="shared" si="91"/>
        <v>Low</v>
      </c>
    </row>
    <row r="138" spans="1:23" x14ac:dyDescent="0.2">
      <c r="A138" s="37" t="s">
        <v>258</v>
      </c>
      <c r="B138" s="38" t="s">
        <v>16</v>
      </c>
      <c r="C138" s="38" t="s">
        <v>16</v>
      </c>
      <c r="D138" s="42">
        <v>27.6</v>
      </c>
      <c r="E138" s="1">
        <v>4.4000000000000004</v>
      </c>
      <c r="F138" s="1">
        <v>27.6</v>
      </c>
      <c r="G138" s="39">
        <v>4.4000000000000004</v>
      </c>
      <c r="H138" s="1">
        <f t="shared" si="90"/>
        <v>0.15942028985507248</v>
      </c>
      <c r="I138" s="10" t="str">
        <f t="shared" si="91"/>
        <v>High</v>
      </c>
    </row>
    <row r="139" spans="1:23" x14ac:dyDescent="0.2">
      <c r="A139" s="37" t="s">
        <v>255</v>
      </c>
      <c r="B139" s="38" t="s">
        <v>16</v>
      </c>
      <c r="C139" s="38" t="s">
        <v>16</v>
      </c>
      <c r="D139" s="42">
        <v>37.6</v>
      </c>
      <c r="E139" s="1">
        <v>7.4</v>
      </c>
      <c r="F139" s="1">
        <v>37.6</v>
      </c>
      <c r="G139" s="39">
        <v>7.4</v>
      </c>
      <c r="H139" s="1">
        <f t="shared" si="90"/>
        <v>0.19680851063829788</v>
      </c>
      <c r="I139" s="10" t="str">
        <f t="shared" si="91"/>
        <v>High</v>
      </c>
    </row>
    <row r="140" spans="1:23" x14ac:dyDescent="0.2">
      <c r="A140" s="37" t="s">
        <v>256</v>
      </c>
      <c r="B140" s="38" t="s">
        <v>16</v>
      </c>
      <c r="C140" s="38" t="s">
        <v>16</v>
      </c>
      <c r="D140" s="42">
        <v>36.4</v>
      </c>
      <c r="E140" s="1">
        <v>13.4</v>
      </c>
      <c r="F140" s="1">
        <v>36.4</v>
      </c>
      <c r="G140" s="39">
        <v>13.4</v>
      </c>
      <c r="H140" s="1">
        <f t="shared" si="90"/>
        <v>0.36813186813186816</v>
      </c>
      <c r="I140" s="10" t="str">
        <f t="shared" si="91"/>
        <v>Moderate</v>
      </c>
    </row>
    <row r="141" spans="1:23" x14ac:dyDescent="0.2">
      <c r="A141" s="37" t="s">
        <v>235</v>
      </c>
      <c r="B141" s="38" t="s">
        <v>16</v>
      </c>
      <c r="C141" s="38" t="s">
        <v>16</v>
      </c>
      <c r="D141" s="42">
        <v>19.3</v>
      </c>
      <c r="E141" s="1">
        <v>1.7</v>
      </c>
      <c r="F141" s="1">
        <v>19.3</v>
      </c>
      <c r="G141" s="39">
        <v>1.7</v>
      </c>
      <c r="H141" s="1">
        <f t="shared" si="90"/>
        <v>8.8082901554404139E-2</v>
      </c>
      <c r="I141" s="10" t="str">
        <f t="shared" si="91"/>
        <v>High</v>
      </c>
    </row>
    <row r="142" spans="1:23" x14ac:dyDescent="0.2">
      <c r="A142" s="37" t="s">
        <v>236</v>
      </c>
      <c r="B142" s="38" t="s">
        <v>16</v>
      </c>
      <c r="C142" s="38" t="s">
        <v>16</v>
      </c>
      <c r="D142" s="42">
        <v>27.1</v>
      </c>
      <c r="E142" s="1">
        <v>3.7</v>
      </c>
      <c r="F142" s="1">
        <v>27.1</v>
      </c>
      <c r="G142" s="39">
        <v>3.7</v>
      </c>
      <c r="H142" s="1">
        <f t="shared" si="90"/>
        <v>0.13653136531365315</v>
      </c>
      <c r="I142" s="10" t="str">
        <f t="shared" si="91"/>
        <v>High</v>
      </c>
    </row>
    <row r="143" spans="1:23" x14ac:dyDescent="0.2">
      <c r="A143" s="37" t="s">
        <v>259</v>
      </c>
      <c r="B143" s="38" t="s">
        <v>16</v>
      </c>
      <c r="C143" s="38" t="s">
        <v>16</v>
      </c>
      <c r="D143" s="42">
        <v>26.8</v>
      </c>
      <c r="E143" s="1">
        <v>3.7</v>
      </c>
      <c r="F143" s="1">
        <v>26.8</v>
      </c>
      <c r="G143" s="39">
        <v>3.7</v>
      </c>
      <c r="H143" s="1">
        <f t="shared" si="90"/>
        <v>0.13805970149253732</v>
      </c>
      <c r="I143" s="10" t="str">
        <f t="shared" si="91"/>
        <v>High</v>
      </c>
    </row>
    <row r="144" spans="1:23" x14ac:dyDescent="0.2">
      <c r="A144" s="37" t="s">
        <v>260</v>
      </c>
      <c r="B144" s="38" t="s">
        <v>16</v>
      </c>
      <c r="C144" s="38" t="s">
        <v>16</v>
      </c>
      <c r="D144" s="42">
        <v>22.2</v>
      </c>
      <c r="E144" s="1">
        <v>6.5</v>
      </c>
      <c r="F144" s="1">
        <v>22.2</v>
      </c>
      <c r="G144" s="39">
        <v>6.5</v>
      </c>
      <c r="H144" s="1">
        <f t="shared" si="90"/>
        <v>0.2927927927927928</v>
      </c>
      <c r="I144" s="10" t="str">
        <f t="shared" si="91"/>
        <v>Moderate</v>
      </c>
    </row>
    <row r="145" spans="1:9" x14ac:dyDescent="0.2">
      <c r="A145" s="37" t="s">
        <v>261</v>
      </c>
      <c r="B145" s="38" t="s">
        <v>16</v>
      </c>
      <c r="C145" s="38" t="s">
        <v>16</v>
      </c>
      <c r="D145" s="42">
        <v>29</v>
      </c>
      <c r="E145" s="1">
        <v>4.3</v>
      </c>
      <c r="F145" s="1">
        <v>29</v>
      </c>
      <c r="G145" s="39">
        <v>4.3</v>
      </c>
      <c r="H145" s="1">
        <f t="shared" si="90"/>
        <v>0.14827586206896551</v>
      </c>
      <c r="I145" s="10" t="str">
        <f t="shared" si="91"/>
        <v>High</v>
      </c>
    </row>
    <row r="146" spans="1:9" x14ac:dyDescent="0.2">
      <c r="A146" s="37" t="s">
        <v>262</v>
      </c>
      <c r="B146" s="38" t="s">
        <v>16</v>
      </c>
      <c r="C146" s="38" t="s">
        <v>16</v>
      </c>
      <c r="D146" s="42">
        <v>17.2</v>
      </c>
      <c r="E146" s="1">
        <v>1.5</v>
      </c>
      <c r="F146" s="1">
        <v>17.2</v>
      </c>
      <c r="G146" s="39">
        <v>1.5</v>
      </c>
      <c r="H146" s="1">
        <f t="shared" si="90"/>
        <v>8.7209302325581398E-2</v>
      </c>
      <c r="I146" s="10" t="str">
        <f t="shared" si="91"/>
        <v>High</v>
      </c>
    </row>
    <row r="147" spans="1:9" x14ac:dyDescent="0.2">
      <c r="A147" s="37" t="s">
        <v>237</v>
      </c>
      <c r="B147" s="38" t="s">
        <v>16</v>
      </c>
      <c r="C147" s="38" t="s">
        <v>16</v>
      </c>
      <c r="D147" s="42">
        <v>16</v>
      </c>
      <c r="E147" s="1">
        <v>1.6</v>
      </c>
      <c r="F147" s="1">
        <v>16</v>
      </c>
      <c r="G147" s="39">
        <v>1.6</v>
      </c>
      <c r="H147" s="1">
        <f t="shared" si="90"/>
        <v>0.1</v>
      </c>
      <c r="I147" s="10" t="str">
        <f t="shared" si="91"/>
        <v>High</v>
      </c>
    </row>
    <row r="148" spans="1:9" x14ac:dyDescent="0.2">
      <c r="A148" s="37" t="s">
        <v>263</v>
      </c>
      <c r="B148" s="38" t="s">
        <v>16</v>
      </c>
      <c r="C148" s="38" t="s">
        <v>16</v>
      </c>
      <c r="D148" s="42">
        <v>23.8</v>
      </c>
      <c r="E148" s="1">
        <v>3.1</v>
      </c>
      <c r="F148" s="1">
        <v>23.8</v>
      </c>
      <c r="G148" s="39">
        <v>3.1</v>
      </c>
      <c r="H148" s="1">
        <f t="shared" si="90"/>
        <v>0.13025210084033614</v>
      </c>
      <c r="I148" s="10" t="str">
        <f t="shared" si="91"/>
        <v>High</v>
      </c>
    </row>
    <row r="149" spans="1:9" x14ac:dyDescent="0.2">
      <c r="A149" s="37" t="s">
        <v>264</v>
      </c>
      <c r="B149" s="38" t="s">
        <v>16</v>
      </c>
      <c r="C149" s="38" t="s">
        <v>16</v>
      </c>
      <c r="D149" s="42">
        <v>16.3</v>
      </c>
      <c r="E149" s="1">
        <v>2</v>
      </c>
      <c r="F149" s="1">
        <v>16.3</v>
      </c>
      <c r="G149" s="39">
        <v>2</v>
      </c>
      <c r="H149" s="1">
        <f t="shared" si="90"/>
        <v>0.12269938650306748</v>
      </c>
      <c r="I149" s="10" t="str">
        <f t="shared" si="91"/>
        <v>High</v>
      </c>
    </row>
    <row r="150" spans="1:9" x14ac:dyDescent="0.2">
      <c r="A150" s="37" t="s">
        <v>265</v>
      </c>
      <c r="B150" s="38" t="s">
        <v>16</v>
      </c>
      <c r="C150" s="38" t="s">
        <v>16</v>
      </c>
      <c r="D150" s="42">
        <v>29</v>
      </c>
      <c r="E150" s="1">
        <v>2.7</v>
      </c>
      <c r="F150" s="1">
        <v>29</v>
      </c>
      <c r="G150" s="39">
        <v>2.7</v>
      </c>
      <c r="H150" s="1">
        <f t="shared" si="90"/>
        <v>9.3103448275862075E-2</v>
      </c>
      <c r="I150" s="10" t="str">
        <f t="shared" si="91"/>
        <v>High</v>
      </c>
    </row>
    <row r="151" spans="1:9" x14ac:dyDescent="0.2">
      <c r="A151" s="14" t="s">
        <v>272</v>
      </c>
      <c r="B151" s="15"/>
      <c r="C151" s="15"/>
      <c r="D151" s="16"/>
      <c r="E151" s="17"/>
      <c r="F151" s="17"/>
      <c r="G151" s="17"/>
      <c r="H151" s="14"/>
      <c r="I151" s="14"/>
    </row>
    <row r="152" spans="1:9" x14ac:dyDescent="0.2">
      <c r="A152" s="37" t="s">
        <v>266</v>
      </c>
      <c r="B152" s="34">
        <v>85004</v>
      </c>
      <c r="C152" s="35">
        <v>2108</v>
      </c>
      <c r="D152" s="2">
        <f>IF(B152&lt;&gt;0,B152/$B$152,0)</f>
        <v>1</v>
      </c>
      <c r="E152" s="4">
        <f>IF(B152&lt;&gt;0,ROUND(((SQRT(POWER(C152,2)-(POWER((B152/$B$152),2)*POWER($C$152,2))))/$B$152),3),0)</f>
        <v>0</v>
      </c>
      <c r="F152" s="4">
        <f>IF(B152=0,0,POWER(C152,2)-(POWER((B152/$B$152),2)*POWER(C$152,2)))</f>
        <v>0</v>
      </c>
      <c r="G152" s="24" t="s">
        <v>16</v>
      </c>
      <c r="H152" s="1">
        <f t="shared" ref="H152" si="92">IF(B152&lt;&gt;0,C152/B152,0)</f>
        <v>2.4798832996094301E-2</v>
      </c>
      <c r="I152" s="10" t="str">
        <f t="shared" ref="I152" si="93">IF(AND(H152&gt;0,H152&lt;=0.2),"High",IF(H152&gt;=0.667,"Low",IF(AND(H152&gt;0.2,H152&lt;0.667),"Moderate","NC")))</f>
        <v>High</v>
      </c>
    </row>
    <row r="153" spans="1:9" x14ac:dyDescent="0.2">
      <c r="A153" s="37" t="s">
        <v>312</v>
      </c>
      <c r="B153" s="34">
        <v>7177</v>
      </c>
      <c r="C153" s="35">
        <v>1154</v>
      </c>
      <c r="D153" s="2">
        <f t="shared" ref="D153:D159" si="94">IF(B153&lt;&gt;0,B153/$B$152,0)</f>
        <v>8.443132087901746E-2</v>
      </c>
      <c r="E153" s="4">
        <f t="shared" ref="E153:E159" si="95">IF(B153&lt;&gt;0,ROUND(((SQRT(POWER(C153,2)-(POWER((B153/$B$152),2)*POWER($C$152,2))))/$B$152),3),0)</f>
        <v>1.2999999999999999E-2</v>
      </c>
      <c r="F153" s="4">
        <f t="shared" ref="F153:F159" si="96">IF(B153=0,0,POWER(C153,2)-(POWER((B153/$B$152),2)*POWER(C$152,2)))</f>
        <v>1300038.6837564604</v>
      </c>
      <c r="G153" s="24" t="str">
        <f t="shared" ref="G153:G159" si="97">IF(F153&lt;0,"W",IF(A153=0,"± 0.6%",IF((E153*100)&lt;0.01,"± 0.1%","± "&amp; TEXT((E153*100),"#,##0.0")&amp;"%")))</f>
        <v>± 1.3%</v>
      </c>
      <c r="H153" s="1">
        <f t="shared" ref="H153:H159" si="98">IF(B153&lt;&gt;0,C153/B153,0)</f>
        <v>0.16079141702661279</v>
      </c>
      <c r="I153" s="10" t="str">
        <f t="shared" ref="I153:I159" si="99">IF(AND(H153&gt;0,H153&lt;=0.2),"High",IF(H153&gt;=0.667,"Low",IF(AND(H153&gt;0.2,H153&lt;0.667),"Moderate","NC")))</f>
        <v>High</v>
      </c>
    </row>
    <row r="154" spans="1:9" x14ac:dyDescent="0.2">
      <c r="A154" s="37" t="s">
        <v>313</v>
      </c>
      <c r="B154" s="34">
        <v>9263</v>
      </c>
      <c r="C154" s="35">
        <v>1321</v>
      </c>
      <c r="D154" s="2">
        <f t="shared" si="94"/>
        <v>0.10897134252505765</v>
      </c>
      <c r="E154" s="4">
        <f t="shared" si="95"/>
        <v>1.4999999999999999E-2</v>
      </c>
      <c r="F154" s="4">
        <f t="shared" si="96"/>
        <v>1692273.5853999988</v>
      </c>
      <c r="G154" s="24" t="str">
        <f t="shared" si="97"/>
        <v>± 1.5%</v>
      </c>
      <c r="H154" s="1">
        <f t="shared" si="98"/>
        <v>0.14261038540429666</v>
      </c>
      <c r="I154" s="10" t="str">
        <f t="shared" si="99"/>
        <v>High</v>
      </c>
    </row>
    <row r="155" spans="1:9" x14ac:dyDescent="0.2">
      <c r="A155" s="37" t="s">
        <v>314</v>
      </c>
      <c r="B155" s="34">
        <v>4742</v>
      </c>
      <c r="C155" s="35">
        <v>1098</v>
      </c>
      <c r="D155" s="2">
        <f t="shared" si="94"/>
        <v>5.5785610088936989E-2</v>
      </c>
      <c r="E155" s="4">
        <f t="shared" si="95"/>
        <v>1.2999999999999999E-2</v>
      </c>
      <c r="F155" s="4">
        <f t="shared" si="96"/>
        <v>1191775.1652454531</v>
      </c>
      <c r="G155" s="24" t="str">
        <f t="shared" si="97"/>
        <v>± 1.3%</v>
      </c>
      <c r="H155" s="1">
        <f t="shared" si="98"/>
        <v>0.23154787009700548</v>
      </c>
      <c r="I155" s="10" t="str">
        <f t="shared" si="99"/>
        <v>Moderate</v>
      </c>
    </row>
    <row r="156" spans="1:9" x14ac:dyDescent="0.2">
      <c r="A156" s="37" t="s">
        <v>315</v>
      </c>
      <c r="B156" s="34">
        <v>5152</v>
      </c>
      <c r="C156" s="35">
        <v>1065</v>
      </c>
      <c r="D156" s="2">
        <f t="shared" si="94"/>
        <v>6.0608912521763682E-2</v>
      </c>
      <c r="E156" s="4">
        <f t="shared" si="95"/>
        <v>1.2E-2</v>
      </c>
      <c r="F156" s="4">
        <f t="shared" si="96"/>
        <v>1117901.4656846304</v>
      </c>
      <c r="G156" s="24" t="str">
        <f t="shared" si="97"/>
        <v>± 1.2%</v>
      </c>
      <c r="H156" s="1">
        <f t="shared" si="98"/>
        <v>0.20671583850931677</v>
      </c>
      <c r="I156" s="10" t="str">
        <f t="shared" si="99"/>
        <v>Moderate</v>
      </c>
    </row>
    <row r="157" spans="1:9" x14ac:dyDescent="0.2">
      <c r="A157" s="37" t="s">
        <v>316</v>
      </c>
      <c r="B157" s="34">
        <v>4720</v>
      </c>
      <c r="C157" s="35">
        <v>908</v>
      </c>
      <c r="D157" s="2">
        <f t="shared" si="94"/>
        <v>5.5526798738882874E-2</v>
      </c>
      <c r="E157" s="4">
        <f t="shared" si="95"/>
        <v>1.0999999999999999E-2</v>
      </c>
      <c r="F157" s="4">
        <f t="shared" si="96"/>
        <v>810763.18238305778</v>
      </c>
      <c r="G157" s="24" t="str">
        <f t="shared" si="97"/>
        <v>± 1.1%</v>
      </c>
      <c r="H157" s="1">
        <f t="shared" si="98"/>
        <v>0.1923728813559322</v>
      </c>
      <c r="I157" s="10" t="str">
        <f t="shared" si="99"/>
        <v>High</v>
      </c>
    </row>
    <row r="158" spans="1:9" x14ac:dyDescent="0.2">
      <c r="A158" s="37" t="s">
        <v>317</v>
      </c>
      <c r="B158" s="34">
        <v>2300</v>
      </c>
      <c r="C158" s="35">
        <v>661</v>
      </c>
      <c r="D158" s="2">
        <f t="shared" si="94"/>
        <v>2.7057550232930216E-2</v>
      </c>
      <c r="E158" s="4">
        <f t="shared" si="95"/>
        <v>8.0000000000000002E-3</v>
      </c>
      <c r="F158" s="4">
        <f t="shared" si="96"/>
        <v>433667.74459594837</v>
      </c>
      <c r="G158" s="24" t="str">
        <f t="shared" si="97"/>
        <v>± 0.8%</v>
      </c>
      <c r="H158" s="1">
        <f t="shared" si="98"/>
        <v>0.28739130434782606</v>
      </c>
      <c r="I158" s="10" t="str">
        <f t="shared" si="99"/>
        <v>Moderate</v>
      </c>
    </row>
    <row r="159" spans="1:9" x14ac:dyDescent="0.2">
      <c r="A159" s="37" t="s">
        <v>318</v>
      </c>
      <c r="B159" s="34">
        <v>51650</v>
      </c>
      <c r="C159" s="35">
        <v>2132</v>
      </c>
      <c r="D159" s="2">
        <f t="shared" si="94"/>
        <v>0.6076184650134111</v>
      </c>
      <c r="E159" s="4">
        <f t="shared" si="95"/>
        <v>0.02</v>
      </c>
      <c r="F159" s="4">
        <f t="shared" si="96"/>
        <v>2904822.366798644</v>
      </c>
      <c r="G159" s="24" t="str">
        <f t="shared" si="97"/>
        <v>± 2.0%</v>
      </c>
      <c r="H159" s="1">
        <f t="shared" si="98"/>
        <v>4.1277831558567277E-2</v>
      </c>
      <c r="I159" s="10" t="str">
        <f t="shared" si="99"/>
        <v>High</v>
      </c>
    </row>
  </sheetData>
  <mergeCells count="1">
    <mergeCell ref="A4:L4"/>
  </mergeCells>
  <conditionalFormatting sqref="I7:I32 I34:I39 I41:I54 I56:I60 I132:I150 I152:I159 I62:I105">
    <cfRule type="containsText" dxfId="44" priority="103" operator="containsText" text="High">
      <formula>NOT(ISERROR(SEARCH("High",I7)))</formula>
    </cfRule>
    <cfRule type="containsText" dxfId="43" priority="104" operator="containsText" text="Medium">
      <formula>NOT(ISERROR(SEARCH("Medium",I7)))</formula>
    </cfRule>
    <cfRule type="containsText" dxfId="42" priority="105" operator="containsText" text="Low">
      <formula>NOT(ISERROR(SEARCH("Low",I7)))</formula>
    </cfRule>
  </conditionalFormatting>
  <conditionalFormatting sqref="I7:I32 I34:I39 I41:I54 I56:I60 I132:I150 I152:I159 I62:I105">
    <cfRule type="cellIs" priority="99" operator="equal">
      <formula>"no data"</formula>
    </cfRule>
    <cfRule type="containsText" dxfId="41" priority="100" operator="containsText" text="High">
      <formula>NOT(ISERROR(SEARCH("High",I7)))</formula>
    </cfRule>
    <cfRule type="containsText" dxfId="40" priority="101" operator="containsText" text="Moderate">
      <formula>NOT(ISERROR(SEARCH("Moderate",I7)))</formula>
    </cfRule>
    <cfRule type="containsText" dxfId="39" priority="102" operator="containsText" text="Low">
      <formula>NOT(ISERROR(SEARCH("Low",I7)))</formula>
    </cfRule>
  </conditionalFormatting>
  <conditionalFormatting sqref="V107:V120 V126:V130">
    <cfRule type="containsText" dxfId="38" priority="33" operator="containsText" text="High">
      <formula>NOT(ISERROR(SEARCH("High",V107)))</formula>
    </cfRule>
    <cfRule type="containsText" dxfId="37" priority="34" operator="containsText" text="Medium">
      <formula>NOT(ISERROR(SEARCH("Medium",V107)))</formula>
    </cfRule>
    <cfRule type="containsText" dxfId="36" priority="35" operator="containsText" text="Low">
      <formula>NOT(ISERROR(SEARCH("Low",V107)))</formula>
    </cfRule>
  </conditionalFormatting>
  <conditionalFormatting sqref="V107:V120 V126:V130">
    <cfRule type="cellIs" priority="29" operator="equal">
      <formula>"no data"</formula>
    </cfRule>
    <cfRule type="containsText" dxfId="35" priority="30" operator="containsText" text="High">
      <formula>NOT(ISERROR(SEARCH("High",V107)))</formula>
    </cfRule>
    <cfRule type="containsText" dxfId="34" priority="31" operator="containsText" text="Moderate">
      <formula>NOT(ISERROR(SEARCH("Moderate",V107)))</formula>
    </cfRule>
    <cfRule type="containsText" dxfId="33" priority="32" operator="containsText" text="Low">
      <formula>NOT(ISERROR(SEARCH("Low",V107)))</formula>
    </cfRule>
  </conditionalFormatting>
  <conditionalFormatting sqref="V121:V125">
    <cfRule type="containsText" dxfId="32" priority="26" operator="containsText" text="High">
      <formula>NOT(ISERROR(SEARCH("High",V121)))</formula>
    </cfRule>
    <cfRule type="containsText" dxfId="31" priority="27" operator="containsText" text="Medium">
      <formula>NOT(ISERROR(SEARCH("Medium",V121)))</formula>
    </cfRule>
    <cfRule type="containsText" dxfId="30" priority="28" operator="containsText" text="Low">
      <formula>NOT(ISERROR(SEARCH("Low",V121)))</formula>
    </cfRule>
  </conditionalFormatting>
  <conditionalFormatting sqref="V121:V125">
    <cfRule type="cellIs" priority="22" operator="equal">
      <formula>"no data"</formula>
    </cfRule>
    <cfRule type="containsText" dxfId="29" priority="23" operator="containsText" text="High">
      <formula>NOT(ISERROR(SEARCH("High",V121)))</formula>
    </cfRule>
    <cfRule type="containsText" dxfId="28" priority="24" operator="containsText" text="Moderate">
      <formula>NOT(ISERROR(SEARCH("Moderate",V121)))</formula>
    </cfRule>
    <cfRule type="containsText" dxfId="27" priority="25" operator="containsText" text="Low">
      <formula>NOT(ISERROR(SEARCH("Low",V121)))</formula>
    </cfRule>
  </conditionalFormatting>
  <conditionalFormatting sqref="I107:I117">
    <cfRule type="containsText" dxfId="26" priority="19" operator="containsText" text="High">
      <formula>NOT(ISERROR(SEARCH("High",I107)))</formula>
    </cfRule>
    <cfRule type="containsText" dxfId="25" priority="20" operator="containsText" text="Medium">
      <formula>NOT(ISERROR(SEARCH("Medium",I107)))</formula>
    </cfRule>
    <cfRule type="containsText" dxfId="24" priority="21" operator="containsText" text="Low">
      <formula>NOT(ISERROR(SEARCH("Low",I107)))</formula>
    </cfRule>
  </conditionalFormatting>
  <conditionalFormatting sqref="I107:I117">
    <cfRule type="cellIs" priority="15" operator="equal">
      <formula>"no data"</formula>
    </cfRule>
    <cfRule type="containsText" dxfId="23" priority="16" operator="containsText" text="High">
      <formula>NOT(ISERROR(SEARCH("High",I107)))</formula>
    </cfRule>
    <cfRule type="containsText" dxfId="22" priority="17" operator="containsText" text="Moderate">
      <formula>NOT(ISERROR(SEARCH("Moderate",I107)))</formula>
    </cfRule>
    <cfRule type="containsText" dxfId="21" priority="18" operator="containsText" text="Low">
      <formula>NOT(ISERROR(SEARCH("Low",I107)))</formula>
    </cfRule>
  </conditionalFormatting>
  <conditionalFormatting sqref="I118:I128">
    <cfRule type="containsText" dxfId="20" priority="12" operator="containsText" text="High">
      <formula>NOT(ISERROR(SEARCH("High",I118)))</formula>
    </cfRule>
    <cfRule type="containsText" dxfId="19" priority="13" operator="containsText" text="Medium">
      <formula>NOT(ISERROR(SEARCH("Medium",I118)))</formula>
    </cfRule>
    <cfRule type="containsText" dxfId="18" priority="14" operator="containsText" text="Low">
      <formula>NOT(ISERROR(SEARCH("Low",I118)))</formula>
    </cfRule>
  </conditionalFormatting>
  <conditionalFormatting sqref="I118:I128">
    <cfRule type="cellIs" priority="8" operator="equal">
      <formula>"no data"</formula>
    </cfRule>
    <cfRule type="containsText" dxfId="17" priority="9" operator="containsText" text="High">
      <formula>NOT(ISERROR(SEARCH("High",I118)))</formula>
    </cfRule>
    <cfRule type="containsText" dxfId="16" priority="10" operator="containsText" text="Moderate">
      <formula>NOT(ISERROR(SEARCH("Moderate",I118)))</formula>
    </cfRule>
    <cfRule type="containsText" dxfId="15" priority="11" operator="containsText" text="Low">
      <formula>NOT(ISERROR(SEARCH("Low",I118)))</formula>
    </cfRule>
  </conditionalFormatting>
  <conditionalFormatting sqref="I129:I130">
    <cfRule type="containsText" dxfId="14" priority="5" operator="containsText" text="High">
      <formula>NOT(ISERROR(SEARCH("High",I129)))</formula>
    </cfRule>
    <cfRule type="containsText" dxfId="13" priority="6" operator="containsText" text="Medium">
      <formula>NOT(ISERROR(SEARCH("Medium",I129)))</formula>
    </cfRule>
    <cfRule type="containsText" dxfId="12" priority="7" operator="containsText" text="Low">
      <formula>NOT(ISERROR(SEARCH("Low",I129)))</formula>
    </cfRule>
  </conditionalFormatting>
  <conditionalFormatting sqref="I129:I130">
    <cfRule type="cellIs" priority="1" operator="equal">
      <formula>"no data"</formula>
    </cfRule>
    <cfRule type="containsText" dxfId="11" priority="2" operator="containsText" text="High">
      <formula>NOT(ISERROR(SEARCH("High",I129)))</formula>
    </cfRule>
    <cfRule type="containsText" dxfId="10" priority="3" operator="containsText" text="Moderate">
      <formula>NOT(ISERROR(SEARCH("Moderate",I129)))</formula>
    </cfRule>
    <cfRule type="containsText" dxfId="9" priority="4" operator="containsText" text="Low">
      <formula>NOT(ISERROR(SEARCH("Low",I129)))</formula>
    </cfRule>
  </conditionalFormatting>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5"/>
  <sheetViews>
    <sheetView workbookViewId="0">
      <selection activeCell="A5" sqref="A5"/>
    </sheetView>
  </sheetViews>
  <sheetFormatPr defaultRowHeight="12.75" x14ac:dyDescent="0.2"/>
  <cols>
    <col min="1" max="1" width="35.7109375" customWidth="1"/>
    <col min="5" max="6" width="8.85546875" hidden="1" customWidth="1"/>
    <col min="8" max="8" width="8.85546875" hidden="1" customWidth="1"/>
  </cols>
  <sheetData>
    <row r="1" spans="1:14" ht="15.75" x14ac:dyDescent="0.25">
      <c r="A1" s="13" t="s">
        <v>340</v>
      </c>
      <c r="B1" s="8"/>
      <c r="C1" s="8"/>
      <c r="D1" s="2"/>
      <c r="E1" s="4"/>
      <c r="F1" s="4"/>
      <c r="G1" s="3"/>
      <c r="H1" s="1"/>
      <c r="I1" s="1"/>
    </row>
    <row r="2" spans="1:14" x14ac:dyDescent="0.2">
      <c r="A2" s="11" t="s">
        <v>526</v>
      </c>
      <c r="B2" s="8"/>
      <c r="C2" s="8"/>
      <c r="D2" s="2"/>
      <c r="E2" s="4"/>
      <c r="F2" s="4"/>
      <c r="G2" s="3"/>
      <c r="H2" s="1"/>
      <c r="I2" s="1"/>
    </row>
    <row r="3" spans="1:14" x14ac:dyDescent="0.2">
      <c r="A3" s="1"/>
      <c r="B3" s="1"/>
      <c r="C3" s="8"/>
      <c r="D3" s="2"/>
      <c r="E3" s="4"/>
      <c r="F3" s="4"/>
      <c r="G3" s="3"/>
      <c r="H3" s="1"/>
      <c r="I3" s="1"/>
    </row>
    <row r="4" spans="1:14" ht="20.25" x14ac:dyDescent="0.3">
      <c r="A4" s="89" t="s">
        <v>573</v>
      </c>
      <c r="B4" s="90"/>
      <c r="C4" s="90"/>
      <c r="D4" s="90"/>
      <c r="E4" s="90"/>
      <c r="F4" s="90"/>
      <c r="G4" s="90"/>
      <c r="H4" s="90"/>
      <c r="I4" s="90"/>
      <c r="J4" s="91"/>
      <c r="K4" s="91"/>
      <c r="L4" s="91"/>
    </row>
    <row r="5" spans="1:14" ht="36" x14ac:dyDescent="0.2">
      <c r="A5" s="5" t="s">
        <v>5</v>
      </c>
      <c r="B5" s="9" t="s">
        <v>0</v>
      </c>
      <c r="C5" s="9" t="s">
        <v>36</v>
      </c>
      <c r="D5" s="6" t="s">
        <v>1</v>
      </c>
      <c r="E5" s="7"/>
      <c r="F5" s="7"/>
      <c r="G5" s="7" t="s">
        <v>35</v>
      </c>
      <c r="H5" s="5"/>
      <c r="I5" s="5" t="s">
        <v>34</v>
      </c>
    </row>
    <row r="6" spans="1:14" x14ac:dyDescent="0.2">
      <c r="A6" s="14" t="s">
        <v>451</v>
      </c>
      <c r="B6" s="15"/>
      <c r="C6" s="15"/>
      <c r="D6" s="16"/>
      <c r="E6" s="17"/>
      <c r="F6" s="17"/>
      <c r="G6" s="17"/>
      <c r="H6" s="14"/>
      <c r="I6" s="14"/>
    </row>
    <row r="7" spans="1:14" ht="15" x14ac:dyDescent="0.25">
      <c r="A7" s="37" t="s">
        <v>341</v>
      </c>
      <c r="B7" s="46">
        <v>33779</v>
      </c>
      <c r="C7" s="47">
        <v>274</v>
      </c>
      <c r="D7" s="2">
        <f>IF(B7&lt;&gt;0,B7/$B$7,0)</f>
        <v>1</v>
      </c>
      <c r="E7" s="4">
        <f>IF(B7&lt;&gt;0,ROUND(((SQRT(POWER(C7,2)-(POWER((B7/$B$7),2)*POWER($C$7,2))))/$B$7),3),0)</f>
        <v>0</v>
      </c>
      <c r="F7" s="4">
        <f>IF(B7=0,0,POWER(C7,2)-(POWER((B7/$B$7),2)*POWER(C$7,2)))</f>
        <v>0</v>
      </c>
      <c r="G7" s="24" t="s">
        <v>16</v>
      </c>
      <c r="H7" s="1">
        <f t="shared" ref="H7" si="0">IF(B7&lt;&gt;0,C7/B7,0)</f>
        <v>8.1115485952810915E-3</v>
      </c>
      <c r="I7" s="10" t="str">
        <f t="shared" ref="I7" si="1">IF(AND(H7&gt;0,H7&lt;=0.2),"High",IF(H7&gt;=0.667,"Low",IF(AND(H7&gt;0.2,H7&lt;0.667),"Moderate","NC")))</f>
        <v>High</v>
      </c>
      <c r="L7" s="76"/>
      <c r="M7" s="76"/>
      <c r="N7" s="86"/>
    </row>
    <row r="8" spans="1:14" ht="15" x14ac:dyDescent="0.25">
      <c r="A8" s="37" t="s">
        <v>360</v>
      </c>
      <c r="B8" s="46">
        <v>31492</v>
      </c>
      <c r="C8" s="47">
        <v>457</v>
      </c>
      <c r="D8" s="2">
        <f t="shared" ref="D8:D9" si="2">IF(B8&lt;&gt;0,B8/$B$7,0)</f>
        <v>0.93229521300216112</v>
      </c>
      <c r="E8" s="4">
        <f t="shared" ref="E8:E11" si="3">IF(B8&lt;&gt;0,ROUND(((SQRT(POWER(C8,2)-(POWER((B8/$B$7),2)*POWER($C$7,2))))/$B$7),3),0)</f>
        <v>1.0999999999999999E-2</v>
      </c>
      <c r="F8" s="4">
        <f t="shared" ref="F8:F11" si="4">IF(B8=0,0,POWER(C8,2)-(POWER((B8/$B$7),2)*POWER(C$7,2)))</f>
        <v>143594.86543431593</v>
      </c>
      <c r="G8" s="24" t="str">
        <f>IF(F8&lt;0,"W",IF(B8=0,"± 0.6%",IF((E8*100)&lt;0.01,"± 0.1%","± "&amp; TEXT((E8*100),"#,##0.0")&amp;"%")))</f>
        <v>± 1.1%</v>
      </c>
      <c r="H8" s="1">
        <f t="shared" ref="H8:H11" si="5">IF(B8&lt;&gt;0,C8/B8,0)</f>
        <v>1.4511621999237901E-2</v>
      </c>
      <c r="I8" s="10" t="str">
        <f t="shared" ref="I8:I11" si="6">IF(AND(H8&gt;0,H8&lt;=0.2),"High",IF(H8&gt;=0.667,"Low",IF(AND(H8&gt;0.2,H8&lt;0.667),"Moderate","NC")))</f>
        <v>High</v>
      </c>
      <c r="L8" s="76"/>
      <c r="M8" s="76"/>
      <c r="N8" s="86"/>
    </row>
    <row r="9" spans="1:14" ht="15" x14ac:dyDescent="0.25">
      <c r="A9" s="37" t="s">
        <v>361</v>
      </c>
      <c r="B9" s="46">
        <v>2287</v>
      </c>
      <c r="C9" s="47">
        <v>394</v>
      </c>
      <c r="D9" s="2">
        <f t="shared" si="2"/>
        <v>6.7704786997838898E-2</v>
      </c>
      <c r="E9" s="4">
        <f t="shared" si="3"/>
        <v>1.2E-2</v>
      </c>
      <c r="F9" s="4">
        <f t="shared" si="4"/>
        <v>154891.85625701642</v>
      </c>
      <c r="G9" s="24" t="str">
        <f t="shared" ref="G9" si="7">IF(F9&lt;0,"W",IF(B9=0,"± 0.6%",IF((E9*100)&lt;0.01,"± 0.1%","± "&amp; TEXT((E9*100),"#,##0.0")&amp;"%")))</f>
        <v>± 1.2%</v>
      </c>
      <c r="H9" s="1">
        <f t="shared" si="5"/>
        <v>0.17227809357236554</v>
      </c>
      <c r="I9" s="10" t="str">
        <f t="shared" si="6"/>
        <v>High</v>
      </c>
      <c r="L9" s="76"/>
      <c r="M9" s="76"/>
      <c r="N9" s="86"/>
    </row>
    <row r="10" spans="1:14" ht="15" x14ac:dyDescent="0.25">
      <c r="A10" s="37" t="s">
        <v>342</v>
      </c>
      <c r="B10" s="48">
        <v>1.6</v>
      </c>
      <c r="C10" s="49">
        <v>2.6</v>
      </c>
      <c r="D10" s="23" t="s">
        <v>16</v>
      </c>
      <c r="E10" s="4">
        <f t="shared" si="3"/>
        <v>0</v>
      </c>
      <c r="F10" s="4">
        <f t="shared" si="4"/>
        <v>6.7598315591152298</v>
      </c>
      <c r="G10" s="24" t="s">
        <v>16</v>
      </c>
      <c r="H10" s="1">
        <f t="shared" si="5"/>
        <v>1.625</v>
      </c>
      <c r="I10" s="10" t="str">
        <f t="shared" si="6"/>
        <v>Low</v>
      </c>
      <c r="L10" s="76"/>
      <c r="M10" s="87"/>
      <c r="N10" s="86"/>
    </row>
    <row r="11" spans="1:14" ht="15" x14ac:dyDescent="0.25">
      <c r="A11" s="37" t="s">
        <v>343</v>
      </c>
      <c r="B11" s="48">
        <v>5.2</v>
      </c>
      <c r="C11" s="49">
        <v>1.6</v>
      </c>
      <c r="D11" s="23" t="s">
        <v>16</v>
      </c>
      <c r="E11" s="4">
        <f t="shared" si="3"/>
        <v>0</v>
      </c>
      <c r="F11" s="4">
        <f t="shared" si="4"/>
        <v>2.5582208431546087</v>
      </c>
      <c r="G11" s="24" t="s">
        <v>16</v>
      </c>
      <c r="H11" s="1">
        <f t="shared" si="5"/>
        <v>0.30769230769230771</v>
      </c>
      <c r="I11" s="10" t="str">
        <f t="shared" si="6"/>
        <v>Moderate</v>
      </c>
      <c r="L11" s="76"/>
      <c r="M11" s="87"/>
      <c r="N11" s="86"/>
    </row>
    <row r="12" spans="1:14" ht="15" x14ac:dyDescent="0.25">
      <c r="A12" s="14" t="s">
        <v>452</v>
      </c>
      <c r="B12" s="15" t="s">
        <v>515</v>
      </c>
      <c r="C12" s="15" t="s">
        <v>515</v>
      </c>
      <c r="D12" s="16"/>
      <c r="E12" s="17"/>
      <c r="F12" s="17"/>
      <c r="G12" s="17"/>
      <c r="H12" s="14"/>
      <c r="I12" s="14"/>
      <c r="L12" s="79"/>
      <c r="M12" s="79"/>
      <c r="N12" s="86"/>
    </row>
    <row r="13" spans="1:14" ht="15" x14ac:dyDescent="0.25">
      <c r="A13" s="37" t="s">
        <v>341</v>
      </c>
      <c r="B13" s="46">
        <v>33779</v>
      </c>
      <c r="C13" s="47">
        <v>274</v>
      </c>
      <c r="D13" s="2">
        <f t="shared" ref="D13" si="8">IF(B13&lt;&gt;0,B13/$B$7,0)</f>
        <v>1</v>
      </c>
      <c r="E13" s="4">
        <f t="shared" ref="E13" si="9">IF(B13&lt;&gt;0,ROUND(((SQRT(POWER(C13,2)-(POWER((B13/$B$7),2)*POWER($C$7,2))))/$B$7),3),0)</f>
        <v>0</v>
      </c>
      <c r="F13" s="4">
        <f t="shared" ref="F13" si="10">IF(B13=0,0,POWER(C13,2)-(POWER((B13/$B$7),2)*POWER(C$7,2)))</f>
        <v>0</v>
      </c>
      <c r="G13" s="24" t="s">
        <v>16</v>
      </c>
      <c r="H13" s="1">
        <f t="shared" ref="H13" si="11">IF(B13&lt;&gt;0,C13/B13,0)</f>
        <v>8.1115485952810915E-3</v>
      </c>
      <c r="I13" s="10" t="str">
        <f t="shared" ref="I13" si="12">IF(AND(H13&gt;0,H13&lt;=0.2),"High",IF(H13&gt;=0.667,"Low",IF(AND(H13&gt;0.2,H13&lt;0.667),"Moderate","NC")))</f>
        <v>High</v>
      </c>
      <c r="L13" s="76"/>
      <c r="M13" s="76"/>
      <c r="N13" s="86"/>
    </row>
    <row r="14" spans="1:14" ht="15" x14ac:dyDescent="0.25">
      <c r="A14" s="37" t="s">
        <v>362</v>
      </c>
      <c r="B14" s="46">
        <v>20826</v>
      </c>
      <c r="C14" s="47">
        <v>532</v>
      </c>
      <c r="D14" s="2">
        <f t="shared" ref="D14" si="13">IF(B14&lt;&gt;0,B14/$B$7,0)</f>
        <v>0.61653690162527008</v>
      </c>
      <c r="E14" s="4">
        <f t="shared" ref="E14" si="14">IF(B14&lt;&gt;0,ROUND(((SQRT(POWER(C14,2)-(POWER((B14/$B$7),2)*POWER($C$7,2))))/$B$7),3),0)</f>
        <v>1.4999999999999999E-2</v>
      </c>
      <c r="F14" s="4">
        <f t="shared" ref="F14" si="15">IF(B14=0,0,POWER(C14,2)-(POWER((B14/$B$7),2)*POWER(C$7,2)))</f>
        <v>254486.2797209924</v>
      </c>
      <c r="G14" s="24" t="str">
        <f>IF(F14&lt;0,"W",IF(B14=0,"± 0.6%",IF((E14*100)&lt;0.01,"± 0.1%","± "&amp; TEXT((E14*100),"#,##0.0")&amp;"%")))</f>
        <v>± 1.5%</v>
      </c>
      <c r="H14" s="1">
        <f t="shared" ref="H14" si="16">IF(B14&lt;&gt;0,C14/B14,0)</f>
        <v>2.554499183712667E-2</v>
      </c>
      <c r="I14" s="10" t="str">
        <f t="shared" ref="I14" si="17">IF(AND(H14&gt;0,H14&lt;=0.2),"High",IF(H14&gt;=0.667,"Low",IF(AND(H14&gt;0.2,H14&lt;0.667),"Moderate","NC")))</f>
        <v>High</v>
      </c>
      <c r="L14" s="76"/>
      <c r="M14" s="76"/>
      <c r="N14" s="86"/>
    </row>
    <row r="15" spans="1:14" ht="15" x14ac:dyDescent="0.25">
      <c r="A15" s="37" t="s">
        <v>363</v>
      </c>
      <c r="B15" s="46">
        <v>1875</v>
      </c>
      <c r="C15" s="47">
        <v>263</v>
      </c>
      <c r="D15" s="2">
        <f t="shared" ref="D15:D23" si="18">IF(B15&lt;&gt;0,B15/$B$7,0)</f>
        <v>5.5507859912963677E-2</v>
      </c>
      <c r="E15" s="4">
        <f t="shared" ref="E15:E23" si="19">IF(B15&lt;&gt;0,ROUND(((SQRT(POWER(C15,2)-(POWER((B15/$B$7),2)*POWER($C$7,2))))/$B$7),3),0)</f>
        <v>8.0000000000000002E-3</v>
      </c>
      <c r="F15" s="4">
        <f t="shared" ref="F15:F23" si="20">IF(B15=0,0,POWER(C15,2)-(POWER((B15/$B$7),2)*POWER(C$7,2)))</f>
        <v>68937.681646280296</v>
      </c>
      <c r="G15" s="24" t="str">
        <f t="shared" ref="G15:G23" si="21">IF(F15&lt;0,"W",IF(B15=0,"± 0.6%",IF((E15*100)&lt;0.01,"± 0.1%","± "&amp; TEXT((E15*100),"#,##0.0")&amp;"%")))</f>
        <v>± 0.8%</v>
      </c>
      <c r="H15" s="1">
        <f t="shared" ref="H15:H23" si="22">IF(B15&lt;&gt;0,C15/B15,0)</f>
        <v>0.14026666666666668</v>
      </c>
      <c r="I15" s="10" t="str">
        <f t="shared" ref="I15:I23" si="23">IF(AND(H15&gt;0,H15&lt;=0.2),"High",IF(H15&gt;=0.667,"Low",IF(AND(H15&gt;0.2,H15&lt;0.667),"Moderate","NC")))</f>
        <v>High</v>
      </c>
      <c r="L15" s="76"/>
      <c r="M15" s="76"/>
      <c r="N15" s="86"/>
    </row>
    <row r="16" spans="1:14" ht="15" x14ac:dyDescent="0.25">
      <c r="A16" s="37" t="s">
        <v>364</v>
      </c>
      <c r="B16" s="46">
        <v>1158</v>
      </c>
      <c r="C16" s="47">
        <v>266</v>
      </c>
      <c r="D16" s="2">
        <f t="shared" si="18"/>
        <v>3.4281654282246367E-2</v>
      </c>
      <c r="E16" s="4">
        <f t="shared" si="19"/>
        <v>8.0000000000000002E-3</v>
      </c>
      <c r="F16" s="4">
        <f t="shared" si="20"/>
        <v>70667.768295857095</v>
      </c>
      <c r="G16" s="24" t="str">
        <f t="shared" si="21"/>
        <v>± 0.8%</v>
      </c>
      <c r="H16" s="1">
        <f t="shared" si="22"/>
        <v>0.22970639032815199</v>
      </c>
      <c r="I16" s="10" t="str">
        <f t="shared" si="23"/>
        <v>Moderate</v>
      </c>
      <c r="L16" s="76"/>
      <c r="M16" s="76"/>
      <c r="N16" s="86"/>
    </row>
    <row r="17" spans="1:14" ht="15" x14ac:dyDescent="0.25">
      <c r="A17" s="37" t="s">
        <v>365</v>
      </c>
      <c r="B17" s="46">
        <v>1460</v>
      </c>
      <c r="C17" s="47">
        <v>284</v>
      </c>
      <c r="D17" s="2">
        <f t="shared" si="18"/>
        <v>4.3222120252227714E-2</v>
      </c>
      <c r="E17" s="4">
        <f t="shared" si="19"/>
        <v>8.0000000000000002E-3</v>
      </c>
      <c r="F17" s="4">
        <f t="shared" si="20"/>
        <v>80515.746644540035</v>
      </c>
      <c r="G17" s="24" t="str">
        <f t="shared" si="21"/>
        <v>± 0.8%</v>
      </c>
      <c r="H17" s="1">
        <f t="shared" si="22"/>
        <v>0.19452054794520549</v>
      </c>
      <c r="I17" s="10" t="str">
        <f t="shared" si="23"/>
        <v>High</v>
      </c>
      <c r="L17" s="76"/>
      <c r="M17" s="76"/>
      <c r="N17" s="86"/>
    </row>
    <row r="18" spans="1:14" ht="15" x14ac:dyDescent="0.25">
      <c r="A18" s="37" t="s">
        <v>366</v>
      </c>
      <c r="B18" s="46">
        <v>1366</v>
      </c>
      <c r="C18" s="47">
        <v>300</v>
      </c>
      <c r="D18" s="2">
        <f t="shared" si="18"/>
        <v>4.0439326208591135E-2</v>
      </c>
      <c r="E18" s="4">
        <f t="shared" si="19"/>
        <v>8.9999999999999993E-3</v>
      </c>
      <c r="F18" s="4">
        <f t="shared" si="20"/>
        <v>89877.225281412713</v>
      </c>
      <c r="G18" s="24" t="str">
        <f t="shared" si="21"/>
        <v>± 0.9%</v>
      </c>
      <c r="H18" s="1">
        <f t="shared" si="22"/>
        <v>0.21961932650073207</v>
      </c>
      <c r="I18" s="10" t="str">
        <f t="shared" si="23"/>
        <v>Moderate</v>
      </c>
      <c r="L18" s="76"/>
      <c r="M18" s="76"/>
      <c r="N18" s="86"/>
    </row>
    <row r="19" spans="1:14" ht="15" x14ac:dyDescent="0.25">
      <c r="A19" s="37" t="s">
        <v>367</v>
      </c>
      <c r="B19" s="46">
        <v>1781</v>
      </c>
      <c r="C19" s="47">
        <v>314</v>
      </c>
      <c r="D19" s="2">
        <f t="shared" si="18"/>
        <v>5.2725065869327098E-2</v>
      </c>
      <c r="E19" s="4">
        <f t="shared" si="19"/>
        <v>8.9999999999999993E-3</v>
      </c>
      <c r="F19" s="4">
        <f t="shared" si="20"/>
        <v>98387.293782305249</v>
      </c>
      <c r="G19" s="24" t="str">
        <f t="shared" si="21"/>
        <v>± 0.9%</v>
      </c>
      <c r="H19" s="1">
        <f t="shared" si="22"/>
        <v>0.17630544637843909</v>
      </c>
      <c r="I19" s="10" t="str">
        <f t="shared" si="23"/>
        <v>High</v>
      </c>
      <c r="L19" s="76"/>
      <c r="M19" s="76"/>
      <c r="N19" s="86"/>
    </row>
    <row r="20" spans="1:14" ht="15" x14ac:dyDescent="0.25">
      <c r="A20" s="37" t="s">
        <v>368</v>
      </c>
      <c r="B20" s="46">
        <v>1913</v>
      </c>
      <c r="C20" s="47">
        <v>311</v>
      </c>
      <c r="D20" s="2">
        <f t="shared" si="18"/>
        <v>5.6632819207199737E-2</v>
      </c>
      <c r="E20" s="4">
        <f t="shared" si="19"/>
        <v>8.9999999999999993E-3</v>
      </c>
      <c r="F20" s="4">
        <f t="shared" si="20"/>
        <v>96480.210531156277</v>
      </c>
      <c r="G20" s="24" t="str">
        <f t="shared" si="21"/>
        <v>± 0.9%</v>
      </c>
      <c r="H20" s="1">
        <f t="shared" si="22"/>
        <v>0.16257187663355985</v>
      </c>
      <c r="I20" s="10" t="str">
        <f t="shared" si="23"/>
        <v>High</v>
      </c>
      <c r="L20" s="76"/>
      <c r="M20" s="76"/>
      <c r="N20" s="86"/>
    </row>
    <row r="21" spans="1:14" ht="15" x14ac:dyDescent="0.25">
      <c r="A21" s="37" t="s">
        <v>369</v>
      </c>
      <c r="B21" s="46">
        <v>3193</v>
      </c>
      <c r="C21" s="47">
        <v>341</v>
      </c>
      <c r="D21" s="2">
        <f t="shared" si="18"/>
        <v>9.4526184907782945E-2</v>
      </c>
      <c r="E21" s="4">
        <f t="shared" si="19"/>
        <v>0.01</v>
      </c>
      <c r="F21" s="4">
        <f t="shared" si="20"/>
        <v>115610.18095233635</v>
      </c>
      <c r="G21" s="24" t="str">
        <f t="shared" si="21"/>
        <v>± 1.0%</v>
      </c>
      <c r="H21" s="1">
        <f t="shared" si="22"/>
        <v>0.10679611650485436</v>
      </c>
      <c r="I21" s="10" t="str">
        <f t="shared" si="23"/>
        <v>High</v>
      </c>
      <c r="L21" s="76"/>
      <c r="M21" s="76"/>
      <c r="N21" s="86"/>
    </row>
    <row r="22" spans="1:14" ht="15" x14ac:dyDescent="0.25">
      <c r="A22" s="37" t="s">
        <v>370</v>
      </c>
      <c r="B22" s="46">
        <v>207</v>
      </c>
      <c r="C22" s="47">
        <v>141</v>
      </c>
      <c r="D22" s="2">
        <f t="shared" si="18"/>
        <v>6.1280677343911894E-3</v>
      </c>
      <c r="E22" s="4">
        <f t="shared" si="19"/>
        <v>4.0000000000000001E-3</v>
      </c>
      <c r="F22" s="4">
        <f t="shared" si="20"/>
        <v>19878.180654893928</v>
      </c>
      <c r="G22" s="24" t="str">
        <f t="shared" si="21"/>
        <v>± 0.4%</v>
      </c>
      <c r="H22" s="1">
        <f t="shared" si="22"/>
        <v>0.6811594202898551</v>
      </c>
      <c r="I22" s="10" t="str">
        <f t="shared" si="23"/>
        <v>Low</v>
      </c>
      <c r="L22" s="76"/>
      <c r="M22" s="76"/>
      <c r="N22" s="86"/>
    </row>
    <row r="23" spans="1:14" ht="15" x14ac:dyDescent="0.25">
      <c r="A23" s="37" t="s">
        <v>371</v>
      </c>
      <c r="B23" s="46">
        <v>0</v>
      </c>
      <c r="C23" s="47">
        <v>59</v>
      </c>
      <c r="D23" s="2">
        <f t="shared" si="18"/>
        <v>0</v>
      </c>
      <c r="E23" s="4">
        <f t="shared" si="19"/>
        <v>0</v>
      </c>
      <c r="F23" s="4">
        <f t="shared" si="20"/>
        <v>0</v>
      </c>
      <c r="G23" s="24" t="str">
        <f t="shared" si="21"/>
        <v>± 0.6%</v>
      </c>
      <c r="H23" s="1">
        <f t="shared" si="22"/>
        <v>0</v>
      </c>
      <c r="I23" s="10" t="str">
        <f t="shared" si="23"/>
        <v>NC</v>
      </c>
      <c r="L23" s="76"/>
      <c r="M23" s="76"/>
      <c r="N23" s="86"/>
    </row>
    <row r="24" spans="1:14" ht="15" x14ac:dyDescent="0.25">
      <c r="A24" s="14" t="s">
        <v>453</v>
      </c>
      <c r="B24" s="15" t="s">
        <v>515</v>
      </c>
      <c r="C24" s="15" t="s">
        <v>515</v>
      </c>
      <c r="D24" s="20"/>
      <c r="E24" s="21"/>
      <c r="F24" s="21"/>
      <c r="G24" s="25"/>
      <c r="H24" s="18"/>
      <c r="I24" s="22"/>
      <c r="L24" s="79"/>
      <c r="M24" s="79"/>
      <c r="N24" s="86"/>
    </row>
    <row r="25" spans="1:14" ht="15" x14ac:dyDescent="0.25">
      <c r="A25" s="37" t="s">
        <v>341</v>
      </c>
      <c r="B25" s="46">
        <v>33779</v>
      </c>
      <c r="C25" s="47">
        <v>274</v>
      </c>
      <c r="D25" s="2">
        <f t="shared" ref="D25:D54" si="24">IF(B25&lt;&gt;0,B25/$B$7,0)</f>
        <v>1</v>
      </c>
      <c r="E25" s="4">
        <f t="shared" ref="E25:E60" si="25">IF(B25&lt;&gt;0,ROUND(((SQRT(POWER(C25,2)-(POWER((B25/$B$7),2)*POWER($C$7,2))))/$B$7),3),0)</f>
        <v>0</v>
      </c>
      <c r="F25" s="4">
        <f t="shared" ref="F25:F60" si="26">IF(B25=0,0,POWER(C25,2)-(POWER((B25/$B$7),2)*POWER(C$7,2)))</f>
        <v>0</v>
      </c>
      <c r="G25" s="24" t="s">
        <v>16</v>
      </c>
      <c r="H25" s="1">
        <f t="shared" ref="H25:H87" si="27">IF(B25&lt;&gt;0,C25/B25,0)</f>
        <v>8.1115485952810915E-3</v>
      </c>
      <c r="I25" s="10" t="str">
        <f t="shared" ref="I25:I87" si="28">IF(AND(H25&gt;0,H25&lt;=0.2),"High",IF(H25&gt;=0.667,"Low",IF(AND(H25&gt;0.2,H25&lt;0.667),"Moderate","NC")))</f>
        <v>High</v>
      </c>
      <c r="L25" s="76"/>
      <c r="M25" s="76"/>
      <c r="N25" s="86"/>
    </row>
    <row r="26" spans="1:14" ht="15" x14ac:dyDescent="0.25">
      <c r="A26" s="37" t="s">
        <v>521</v>
      </c>
      <c r="B26" s="46">
        <v>222</v>
      </c>
      <c r="C26" s="47">
        <v>119</v>
      </c>
      <c r="D26" s="2">
        <f t="shared" si="24"/>
        <v>6.5721306136948994E-3</v>
      </c>
      <c r="E26" s="4">
        <f t="shared" si="25"/>
        <v>4.0000000000000001E-3</v>
      </c>
      <c r="F26" s="4">
        <f t="shared" si="26"/>
        <v>14157.757249779279</v>
      </c>
      <c r="G26" s="24" t="str">
        <f t="shared" ref="G26:G68" si="29">IF(F26&lt;0,"W",IF(B26=0,"± 0.6%",IF((E26*100)&lt;0.01,"± 0.1%","± "&amp; TEXT((E26*100),"#,##0.0")&amp;"%")))</f>
        <v>± 0.4%</v>
      </c>
      <c r="H26" s="1">
        <f t="shared" si="27"/>
        <v>0.536036036036036</v>
      </c>
      <c r="I26" s="10" t="str">
        <f t="shared" si="28"/>
        <v>Moderate</v>
      </c>
      <c r="L26" s="76"/>
      <c r="M26" s="76"/>
      <c r="N26" s="86"/>
    </row>
    <row r="27" spans="1:14" ht="15" x14ac:dyDescent="0.25">
      <c r="A27" s="37" t="s">
        <v>522</v>
      </c>
      <c r="B27" s="46">
        <v>5374</v>
      </c>
      <c r="C27" s="47">
        <v>446</v>
      </c>
      <c r="D27" s="2">
        <f t="shared" si="24"/>
        <v>0.15909292755854229</v>
      </c>
      <c r="E27" s="4">
        <f t="shared" si="25"/>
        <v>1.2999999999999999E-2</v>
      </c>
      <c r="F27" s="4">
        <f t="shared" si="26"/>
        <v>197015.78442753438</v>
      </c>
      <c r="G27" s="24" t="str">
        <f t="shared" si="29"/>
        <v>± 1.3%</v>
      </c>
      <c r="H27" s="1">
        <f t="shared" si="27"/>
        <v>8.2992184592482324E-2</v>
      </c>
      <c r="I27" s="10" t="str">
        <f t="shared" si="28"/>
        <v>High</v>
      </c>
      <c r="L27" s="76"/>
      <c r="M27" s="76"/>
      <c r="N27" s="86"/>
    </row>
    <row r="28" spans="1:14" ht="15" x14ac:dyDescent="0.25">
      <c r="A28" s="37" t="s">
        <v>372</v>
      </c>
      <c r="B28" s="46">
        <v>2867</v>
      </c>
      <c r="C28" s="47">
        <v>392</v>
      </c>
      <c r="D28" s="2">
        <f t="shared" si="24"/>
        <v>8.4875218330915658E-2</v>
      </c>
      <c r="E28" s="4">
        <f t="shared" si="25"/>
        <v>1.2E-2</v>
      </c>
      <c r="F28" s="4">
        <f t="shared" si="26"/>
        <v>153123.16730949178</v>
      </c>
      <c r="G28" s="24" t="str">
        <f t="shared" si="29"/>
        <v>± 1.2%</v>
      </c>
      <c r="H28" s="1">
        <f t="shared" si="27"/>
        <v>0.13672828740844087</v>
      </c>
      <c r="I28" s="10" t="str">
        <f t="shared" si="28"/>
        <v>High</v>
      </c>
      <c r="L28" s="76"/>
      <c r="M28" s="76"/>
      <c r="N28" s="86"/>
    </row>
    <row r="29" spans="1:14" ht="15" x14ac:dyDescent="0.25">
      <c r="A29" s="37" t="s">
        <v>373</v>
      </c>
      <c r="B29" s="46">
        <v>1567</v>
      </c>
      <c r="C29" s="47">
        <v>247</v>
      </c>
      <c r="D29" s="2">
        <f t="shared" si="24"/>
        <v>4.6389768791260839E-2</v>
      </c>
      <c r="E29" s="4">
        <f t="shared" si="25"/>
        <v>7.0000000000000001E-3</v>
      </c>
      <c r="F29" s="4">
        <f t="shared" si="26"/>
        <v>60847.435648552717</v>
      </c>
      <c r="G29" s="24" t="str">
        <f t="shared" si="29"/>
        <v>± 0.7%</v>
      </c>
      <c r="H29" s="1">
        <f t="shared" si="27"/>
        <v>0.15762603701340142</v>
      </c>
      <c r="I29" s="10" t="str">
        <f t="shared" si="28"/>
        <v>High</v>
      </c>
      <c r="L29" s="76"/>
      <c r="M29" s="76"/>
      <c r="N29" s="86"/>
    </row>
    <row r="30" spans="1:14" ht="15" x14ac:dyDescent="0.25">
      <c r="A30" s="37" t="s">
        <v>374</v>
      </c>
      <c r="B30" s="46">
        <v>2411</v>
      </c>
      <c r="C30" s="47">
        <v>346</v>
      </c>
      <c r="D30" s="2">
        <f t="shared" si="24"/>
        <v>7.1375706800082886E-2</v>
      </c>
      <c r="E30" s="4">
        <f t="shared" si="25"/>
        <v>0.01</v>
      </c>
      <c r="F30" s="4">
        <f t="shared" si="26"/>
        <v>119333.52595455354</v>
      </c>
      <c r="G30" s="24" t="str">
        <f t="shared" si="29"/>
        <v>± 1.0%</v>
      </c>
      <c r="H30" s="1">
        <f t="shared" si="27"/>
        <v>0.14350891746163419</v>
      </c>
      <c r="I30" s="10" t="str">
        <f t="shared" si="28"/>
        <v>High</v>
      </c>
      <c r="L30" s="76"/>
      <c r="M30" s="76"/>
      <c r="N30" s="86"/>
    </row>
    <row r="31" spans="1:14" ht="15" x14ac:dyDescent="0.25">
      <c r="A31" s="37" t="s">
        <v>375</v>
      </c>
      <c r="B31" s="46">
        <v>3745</v>
      </c>
      <c r="C31" s="47">
        <v>418</v>
      </c>
      <c r="D31" s="2">
        <f t="shared" si="24"/>
        <v>0.11086769886615945</v>
      </c>
      <c r="E31" s="4">
        <f t="shared" si="25"/>
        <v>1.2E-2</v>
      </c>
      <c r="F31" s="4">
        <f t="shared" si="26"/>
        <v>173801.19233596366</v>
      </c>
      <c r="G31" s="24" t="str">
        <f t="shared" si="29"/>
        <v>± 1.2%</v>
      </c>
      <c r="H31" s="1">
        <f t="shared" si="27"/>
        <v>0.1116154873164219</v>
      </c>
      <c r="I31" s="10" t="str">
        <f t="shared" si="28"/>
        <v>High</v>
      </c>
      <c r="L31" s="76"/>
      <c r="M31" s="76"/>
      <c r="N31" s="86"/>
    </row>
    <row r="32" spans="1:14" ht="15" x14ac:dyDescent="0.25">
      <c r="A32" s="37" t="s">
        <v>376</v>
      </c>
      <c r="B32" s="46">
        <v>5935</v>
      </c>
      <c r="C32" s="47">
        <v>487</v>
      </c>
      <c r="D32" s="2">
        <f t="shared" si="24"/>
        <v>0.17570087924450103</v>
      </c>
      <c r="E32" s="4">
        <f t="shared" si="25"/>
        <v>1.4E-2</v>
      </c>
      <c r="F32" s="4">
        <f t="shared" si="26"/>
        <v>234851.34389673168</v>
      </c>
      <c r="G32" s="24" t="str">
        <f t="shared" si="29"/>
        <v>± 1.4%</v>
      </c>
      <c r="H32" s="1">
        <f t="shared" si="27"/>
        <v>8.2055602358887952E-2</v>
      </c>
      <c r="I32" s="10" t="str">
        <f t="shared" si="28"/>
        <v>High</v>
      </c>
      <c r="L32" s="76"/>
      <c r="M32" s="76"/>
      <c r="N32" s="86"/>
    </row>
    <row r="33" spans="1:14" ht="15" x14ac:dyDescent="0.25">
      <c r="A33" s="37" t="s">
        <v>377</v>
      </c>
      <c r="B33" s="46">
        <v>3637</v>
      </c>
      <c r="C33" s="47">
        <v>382</v>
      </c>
      <c r="D33" s="2">
        <f t="shared" si="24"/>
        <v>0.10767044613517274</v>
      </c>
      <c r="E33" s="4">
        <f t="shared" si="25"/>
        <v>1.0999999999999999E-2</v>
      </c>
      <c r="F33" s="4">
        <f t="shared" si="26"/>
        <v>145053.64956488117</v>
      </c>
      <c r="G33" s="24" t="str">
        <f t="shared" si="29"/>
        <v>± 1.1%</v>
      </c>
      <c r="H33" s="1">
        <f t="shared" si="27"/>
        <v>0.10503161946659334</v>
      </c>
      <c r="I33" s="10" t="str">
        <f t="shared" si="28"/>
        <v>High</v>
      </c>
      <c r="L33" s="76"/>
      <c r="M33" s="76"/>
      <c r="N33" s="86"/>
    </row>
    <row r="34" spans="1:14" ht="15" x14ac:dyDescent="0.25">
      <c r="A34" s="37" t="s">
        <v>378</v>
      </c>
      <c r="B34" s="46">
        <v>8021</v>
      </c>
      <c r="C34" s="47">
        <v>503</v>
      </c>
      <c r="D34" s="2">
        <f t="shared" si="24"/>
        <v>0.2374552236596702</v>
      </c>
      <c r="E34" s="4">
        <f t="shared" si="25"/>
        <v>1.4999999999999999E-2</v>
      </c>
      <c r="F34" s="4">
        <f t="shared" si="26"/>
        <v>248775.84099802873</v>
      </c>
      <c r="G34" s="24" t="str">
        <f t="shared" si="29"/>
        <v>± 1.5%</v>
      </c>
      <c r="H34" s="1">
        <f t="shared" si="27"/>
        <v>6.2710385238748292E-2</v>
      </c>
      <c r="I34" s="10" t="str">
        <f t="shared" si="28"/>
        <v>High</v>
      </c>
      <c r="L34" s="76"/>
      <c r="M34" s="76"/>
      <c r="N34" s="86"/>
    </row>
    <row r="35" spans="1:14" ht="15" x14ac:dyDescent="0.25">
      <c r="A35" s="14" t="s">
        <v>454</v>
      </c>
      <c r="B35" s="15" t="s">
        <v>515</v>
      </c>
      <c r="C35" s="15" t="s">
        <v>515</v>
      </c>
      <c r="D35" s="20"/>
      <c r="E35" s="21"/>
      <c r="F35" s="21"/>
      <c r="G35" s="25"/>
      <c r="H35" s="18"/>
      <c r="I35" s="22"/>
      <c r="L35" s="79"/>
      <c r="M35" s="79"/>
      <c r="N35" s="86"/>
    </row>
    <row r="36" spans="1:14" ht="15" x14ac:dyDescent="0.25">
      <c r="A36" s="37" t="s">
        <v>341</v>
      </c>
      <c r="B36" s="46">
        <v>33779</v>
      </c>
      <c r="C36" s="47">
        <v>274</v>
      </c>
      <c r="D36" s="2">
        <f t="shared" si="24"/>
        <v>1</v>
      </c>
      <c r="E36" s="4">
        <f t="shared" si="25"/>
        <v>0</v>
      </c>
      <c r="F36" s="4">
        <f t="shared" si="26"/>
        <v>0</v>
      </c>
      <c r="G36" s="24" t="s">
        <v>16</v>
      </c>
      <c r="H36" s="1">
        <f t="shared" si="27"/>
        <v>8.1115485952810915E-3</v>
      </c>
      <c r="I36" s="10" t="str">
        <f t="shared" si="28"/>
        <v>High</v>
      </c>
      <c r="L36" s="76"/>
      <c r="M36" s="76"/>
      <c r="N36" s="86"/>
    </row>
    <row r="37" spans="1:14" ht="15" x14ac:dyDescent="0.25">
      <c r="A37" s="37" t="s">
        <v>379</v>
      </c>
      <c r="B37" s="46">
        <v>1160</v>
      </c>
      <c r="C37" s="47">
        <v>254</v>
      </c>
      <c r="D37" s="2">
        <f t="shared" si="24"/>
        <v>3.4340862666153528E-2</v>
      </c>
      <c r="E37" s="4">
        <f t="shared" si="25"/>
        <v>8.0000000000000002E-3</v>
      </c>
      <c r="F37" s="4">
        <f t="shared" si="26"/>
        <v>64427.463259942328</v>
      </c>
      <c r="G37" s="24" t="str">
        <f t="shared" si="29"/>
        <v>± 0.8%</v>
      </c>
      <c r="H37" s="1">
        <f t="shared" si="27"/>
        <v>0.2189655172413793</v>
      </c>
      <c r="I37" s="10" t="str">
        <f t="shared" si="28"/>
        <v>Moderate</v>
      </c>
      <c r="L37" s="76"/>
      <c r="M37" s="76"/>
      <c r="N37" s="86"/>
    </row>
    <row r="38" spans="1:14" ht="15" x14ac:dyDescent="0.25">
      <c r="A38" s="37" t="s">
        <v>380</v>
      </c>
      <c r="B38" s="46">
        <v>1690</v>
      </c>
      <c r="C38" s="47">
        <v>277</v>
      </c>
      <c r="D38" s="2">
        <f t="shared" si="24"/>
        <v>5.0031084401551261E-2</v>
      </c>
      <c r="E38" s="4">
        <f t="shared" si="25"/>
        <v>8.0000000000000002E-3</v>
      </c>
      <c r="F38" s="4">
        <f t="shared" si="26"/>
        <v>76541.076558205474</v>
      </c>
      <c r="G38" s="24" t="str">
        <f t="shared" si="29"/>
        <v>± 0.8%</v>
      </c>
      <c r="H38" s="1">
        <f t="shared" si="27"/>
        <v>0.16390532544378697</v>
      </c>
      <c r="I38" s="10" t="str">
        <f t="shared" si="28"/>
        <v>High</v>
      </c>
      <c r="L38" s="76"/>
      <c r="M38" s="76"/>
      <c r="N38" s="86"/>
    </row>
    <row r="39" spans="1:14" ht="15" x14ac:dyDescent="0.25">
      <c r="A39" s="37" t="s">
        <v>381</v>
      </c>
      <c r="B39" s="46">
        <v>3981</v>
      </c>
      <c r="C39" s="47">
        <v>440</v>
      </c>
      <c r="D39" s="2">
        <f t="shared" si="24"/>
        <v>0.11785428816720447</v>
      </c>
      <c r="E39" s="4">
        <f t="shared" si="25"/>
        <v>1.2999999999999999E-2</v>
      </c>
      <c r="F39" s="4">
        <f t="shared" si="26"/>
        <v>192557.22189491891</v>
      </c>
      <c r="G39" s="24" t="str">
        <f t="shared" si="29"/>
        <v>± 1.3%</v>
      </c>
      <c r="H39" s="1">
        <f t="shared" si="27"/>
        <v>0.11052499372017081</v>
      </c>
      <c r="I39" s="10" t="str">
        <f t="shared" si="28"/>
        <v>High</v>
      </c>
      <c r="L39" s="76"/>
      <c r="M39" s="76"/>
      <c r="N39" s="86"/>
    </row>
    <row r="40" spans="1:14" ht="15" x14ac:dyDescent="0.25">
      <c r="A40" s="37" t="s">
        <v>382</v>
      </c>
      <c r="B40" s="46">
        <v>5959</v>
      </c>
      <c r="C40" s="47">
        <v>521</v>
      </c>
      <c r="D40" s="2">
        <f t="shared" si="24"/>
        <v>0.17641137985138697</v>
      </c>
      <c r="E40" s="4">
        <f t="shared" si="25"/>
        <v>1.4999999999999999E-2</v>
      </c>
      <c r="F40" s="4">
        <f t="shared" si="26"/>
        <v>269104.56168532418</v>
      </c>
      <c r="G40" s="24" t="str">
        <f t="shared" si="29"/>
        <v>± 1.5%</v>
      </c>
      <c r="H40" s="1">
        <f t="shared" si="27"/>
        <v>8.7430776976002683E-2</v>
      </c>
      <c r="I40" s="10" t="str">
        <f t="shared" si="28"/>
        <v>High</v>
      </c>
      <c r="L40" s="76"/>
      <c r="M40" s="76"/>
      <c r="N40" s="86"/>
    </row>
    <row r="41" spans="1:14" ht="15" x14ac:dyDescent="0.25">
      <c r="A41" s="37" t="s">
        <v>383</v>
      </c>
      <c r="B41" s="46">
        <v>6174</v>
      </c>
      <c r="C41" s="47">
        <v>526</v>
      </c>
      <c r="D41" s="2">
        <f t="shared" si="24"/>
        <v>0.18277628112140679</v>
      </c>
      <c r="E41" s="4">
        <f t="shared" si="25"/>
        <v>1.6E-2</v>
      </c>
      <c r="F41" s="4">
        <f t="shared" si="26"/>
        <v>274167.92338461766</v>
      </c>
      <c r="G41" s="24" t="str">
        <f t="shared" si="29"/>
        <v>± 1.6%</v>
      </c>
      <c r="H41" s="1">
        <f t="shared" si="27"/>
        <v>8.5195983155166827E-2</v>
      </c>
      <c r="I41" s="10" t="str">
        <f t="shared" si="28"/>
        <v>High</v>
      </c>
      <c r="L41" s="76"/>
      <c r="M41" s="76"/>
      <c r="N41" s="86"/>
    </row>
    <row r="42" spans="1:14" ht="15" x14ac:dyDescent="0.25">
      <c r="A42" s="37" t="s">
        <v>384</v>
      </c>
      <c r="B42" s="46">
        <v>4815</v>
      </c>
      <c r="C42" s="47">
        <v>441</v>
      </c>
      <c r="D42" s="2">
        <f t="shared" si="24"/>
        <v>0.14254418425649071</v>
      </c>
      <c r="E42" s="4">
        <f t="shared" si="25"/>
        <v>1.2999999999999999E-2</v>
      </c>
      <c r="F42" s="4">
        <f t="shared" si="26"/>
        <v>192955.54243291949</v>
      </c>
      <c r="G42" s="24" t="str">
        <f t="shared" si="29"/>
        <v>± 1.3%</v>
      </c>
      <c r="H42" s="1">
        <f t="shared" si="27"/>
        <v>9.1588785046728974E-2</v>
      </c>
      <c r="I42" s="10" t="str">
        <f t="shared" si="28"/>
        <v>High</v>
      </c>
      <c r="L42" s="76"/>
      <c r="M42" s="76"/>
      <c r="N42" s="86"/>
    </row>
    <row r="43" spans="1:14" ht="15" x14ac:dyDescent="0.25">
      <c r="A43" s="37" t="s">
        <v>385</v>
      </c>
      <c r="B43" s="46">
        <v>3721</v>
      </c>
      <c r="C43" s="47">
        <v>427</v>
      </c>
      <c r="D43" s="2">
        <f t="shared" si="24"/>
        <v>0.11015719825927352</v>
      </c>
      <c r="E43" s="4">
        <f t="shared" si="25"/>
        <v>1.2999999999999999E-2</v>
      </c>
      <c r="F43" s="4">
        <f t="shared" si="26"/>
        <v>181417.98214514207</v>
      </c>
      <c r="G43" s="24" t="str">
        <f t="shared" si="29"/>
        <v>± 1.3%</v>
      </c>
      <c r="H43" s="1">
        <f t="shared" si="27"/>
        <v>0.11475409836065574</v>
      </c>
      <c r="I43" s="10" t="str">
        <f t="shared" si="28"/>
        <v>High</v>
      </c>
      <c r="L43" s="76"/>
      <c r="M43" s="76"/>
      <c r="N43" s="86"/>
    </row>
    <row r="44" spans="1:14" ht="15" x14ac:dyDescent="0.25">
      <c r="A44" s="37" t="s">
        <v>386</v>
      </c>
      <c r="B44" s="46">
        <v>2793</v>
      </c>
      <c r="C44" s="47">
        <v>335</v>
      </c>
      <c r="D44" s="2">
        <f t="shared" si="24"/>
        <v>8.2684508126350698E-2</v>
      </c>
      <c r="E44" s="4">
        <f t="shared" si="25"/>
        <v>0.01</v>
      </c>
      <c r="F44" s="4">
        <f t="shared" si="26"/>
        <v>111711.72581737356</v>
      </c>
      <c r="G44" s="24" t="str">
        <f t="shared" si="29"/>
        <v>± 1.0%</v>
      </c>
      <c r="H44" s="1">
        <f t="shared" si="27"/>
        <v>0.11994271392767633</v>
      </c>
      <c r="I44" s="10" t="str">
        <f t="shared" si="28"/>
        <v>High</v>
      </c>
      <c r="L44" s="76"/>
      <c r="M44" s="76"/>
      <c r="N44" s="86"/>
    </row>
    <row r="45" spans="1:14" ht="15" x14ac:dyDescent="0.25">
      <c r="A45" s="37" t="s">
        <v>387</v>
      </c>
      <c r="B45" s="46">
        <v>3486</v>
      </c>
      <c r="C45" s="47">
        <v>353</v>
      </c>
      <c r="D45" s="2">
        <f t="shared" si="24"/>
        <v>0.10320021315018206</v>
      </c>
      <c r="E45" s="4">
        <f t="shared" si="25"/>
        <v>0.01</v>
      </c>
      <c r="F45" s="4">
        <f t="shared" si="26"/>
        <v>123809.41927884822</v>
      </c>
      <c r="G45" s="24" t="str">
        <f t="shared" si="29"/>
        <v>± 1.0%</v>
      </c>
      <c r="H45" s="1">
        <f t="shared" si="27"/>
        <v>0.10126219162363741</v>
      </c>
      <c r="I45" s="10" t="str">
        <f t="shared" si="28"/>
        <v>High</v>
      </c>
      <c r="L45" s="76"/>
      <c r="M45" s="76"/>
      <c r="N45" s="86"/>
    </row>
    <row r="46" spans="1:14" ht="15" x14ac:dyDescent="0.25">
      <c r="A46" s="37" t="s">
        <v>344</v>
      </c>
      <c r="B46" s="48">
        <v>5.0999999999999996</v>
      </c>
      <c r="C46" s="49">
        <v>0.1</v>
      </c>
      <c r="D46" s="23" t="s">
        <v>16</v>
      </c>
      <c r="E46" s="4">
        <f t="shared" si="25"/>
        <v>0</v>
      </c>
      <c r="F46" s="4">
        <f t="shared" si="26"/>
        <v>8.2886142918400935E-3</v>
      </c>
      <c r="G46" s="24" t="s">
        <v>16</v>
      </c>
      <c r="H46" s="1">
        <f t="shared" si="27"/>
        <v>1.9607843137254905E-2</v>
      </c>
      <c r="I46" s="10" t="str">
        <f t="shared" si="28"/>
        <v>High</v>
      </c>
      <c r="L46" s="87"/>
      <c r="M46" s="88"/>
      <c r="N46" s="86"/>
    </row>
    <row r="47" spans="1:14" ht="15" x14ac:dyDescent="0.25">
      <c r="A47" s="14" t="s">
        <v>455</v>
      </c>
      <c r="B47" s="15" t="s">
        <v>515</v>
      </c>
      <c r="C47" s="15" t="s">
        <v>515</v>
      </c>
      <c r="D47" s="20"/>
      <c r="E47" s="21"/>
      <c r="F47" s="21"/>
      <c r="G47" s="25"/>
      <c r="H47" s="18"/>
      <c r="I47" s="22"/>
      <c r="L47" s="79"/>
      <c r="M47" s="79"/>
      <c r="N47" s="86"/>
    </row>
    <row r="48" spans="1:14" ht="15" x14ac:dyDescent="0.25">
      <c r="A48" s="37" t="s">
        <v>341</v>
      </c>
      <c r="B48" s="46">
        <v>33779</v>
      </c>
      <c r="C48" s="47">
        <v>274</v>
      </c>
      <c r="D48" s="2">
        <f t="shared" si="24"/>
        <v>1</v>
      </c>
      <c r="E48" s="4">
        <f t="shared" si="25"/>
        <v>0</v>
      </c>
      <c r="F48" s="4">
        <f t="shared" si="26"/>
        <v>0</v>
      </c>
      <c r="G48" s="24" t="s">
        <v>16</v>
      </c>
      <c r="H48" s="1">
        <f t="shared" si="27"/>
        <v>8.1115485952810915E-3</v>
      </c>
      <c r="I48" s="10" t="str">
        <f t="shared" si="28"/>
        <v>High</v>
      </c>
      <c r="L48" s="76"/>
      <c r="M48" s="76"/>
      <c r="N48" s="86"/>
    </row>
    <row r="49" spans="1:14" ht="15" x14ac:dyDescent="0.25">
      <c r="A49" s="37" t="s">
        <v>388</v>
      </c>
      <c r="B49" s="46">
        <v>1303</v>
      </c>
      <c r="C49" s="47">
        <v>261</v>
      </c>
      <c r="D49" s="2">
        <f t="shared" si="24"/>
        <v>3.857426211551556E-2</v>
      </c>
      <c r="E49" s="4">
        <f t="shared" si="25"/>
        <v>8.0000000000000002E-3</v>
      </c>
      <c r="F49" s="4">
        <f t="shared" si="26"/>
        <v>68009.288886667229</v>
      </c>
      <c r="G49" s="24" t="str">
        <f t="shared" si="29"/>
        <v>± 0.8%</v>
      </c>
      <c r="H49" s="1">
        <f t="shared" si="27"/>
        <v>0.20030698388334611</v>
      </c>
      <c r="I49" s="10" t="str">
        <f t="shared" si="28"/>
        <v>Moderate</v>
      </c>
      <c r="L49" s="76"/>
      <c r="M49" s="76"/>
      <c r="N49" s="86"/>
    </row>
    <row r="50" spans="1:14" ht="15" x14ac:dyDescent="0.25">
      <c r="A50" s="37" t="s">
        <v>389</v>
      </c>
      <c r="B50" s="46">
        <v>5901</v>
      </c>
      <c r="C50" s="47">
        <v>472</v>
      </c>
      <c r="D50" s="2">
        <f t="shared" si="24"/>
        <v>0.17469433671807927</v>
      </c>
      <c r="E50" s="4">
        <f t="shared" si="25"/>
        <v>1.4E-2</v>
      </c>
      <c r="F50" s="4">
        <f t="shared" si="26"/>
        <v>220492.8222774399</v>
      </c>
      <c r="G50" s="24" t="str">
        <f t="shared" si="29"/>
        <v>± 1.4%</v>
      </c>
      <c r="H50" s="1">
        <f t="shared" si="27"/>
        <v>7.9986442975766819E-2</v>
      </c>
      <c r="I50" s="10" t="str">
        <f t="shared" si="28"/>
        <v>High</v>
      </c>
      <c r="L50" s="76"/>
      <c r="M50" s="76"/>
      <c r="N50" s="86"/>
    </row>
    <row r="51" spans="1:14" ht="15" x14ac:dyDescent="0.25">
      <c r="A51" s="37" t="s">
        <v>391</v>
      </c>
      <c r="B51" s="46">
        <v>8840</v>
      </c>
      <c r="C51" s="47">
        <v>595</v>
      </c>
      <c r="D51" s="2">
        <f t="shared" si="24"/>
        <v>0.26170105686965273</v>
      </c>
      <c r="E51" s="4">
        <f t="shared" si="25"/>
        <v>1.7000000000000001E-2</v>
      </c>
      <c r="F51" s="4">
        <f t="shared" si="26"/>
        <v>348883.23671681737</v>
      </c>
      <c r="G51" s="24" t="str">
        <f t="shared" si="29"/>
        <v>± 1.7%</v>
      </c>
      <c r="H51" s="1">
        <f t="shared" si="27"/>
        <v>6.7307692307692304E-2</v>
      </c>
      <c r="I51" s="10" t="str">
        <f t="shared" si="28"/>
        <v>High</v>
      </c>
      <c r="L51" s="76"/>
      <c r="M51" s="76"/>
      <c r="N51" s="86"/>
    </row>
    <row r="52" spans="1:14" ht="15" x14ac:dyDescent="0.25">
      <c r="A52" s="37" t="s">
        <v>390</v>
      </c>
      <c r="B52" s="46">
        <v>9751</v>
      </c>
      <c r="C52" s="47">
        <v>584</v>
      </c>
      <c r="D52" s="2">
        <f t="shared" si="24"/>
        <v>0.28867047573936472</v>
      </c>
      <c r="E52" s="4">
        <f t="shared" si="25"/>
        <v>1.7000000000000001E-2</v>
      </c>
      <c r="F52" s="4">
        <f t="shared" si="26"/>
        <v>334799.86860381981</v>
      </c>
      <c r="G52" s="24" t="str">
        <f t="shared" si="29"/>
        <v>± 1.7%</v>
      </c>
      <c r="H52" s="1">
        <f t="shared" si="27"/>
        <v>5.9891293200697367E-2</v>
      </c>
      <c r="I52" s="10" t="str">
        <f t="shared" si="28"/>
        <v>High</v>
      </c>
      <c r="L52" s="76"/>
      <c r="M52" s="76"/>
      <c r="N52" s="86"/>
    </row>
    <row r="53" spans="1:14" ht="15" x14ac:dyDescent="0.25">
      <c r="A53" s="37" t="s">
        <v>392</v>
      </c>
      <c r="B53" s="46">
        <v>5028</v>
      </c>
      <c r="C53" s="47">
        <v>449</v>
      </c>
      <c r="D53" s="2">
        <f t="shared" si="24"/>
        <v>0.14884987714260339</v>
      </c>
      <c r="E53" s="4">
        <f t="shared" si="25"/>
        <v>1.2999999999999999E-2</v>
      </c>
      <c r="F53" s="4">
        <f t="shared" si="26"/>
        <v>199937.59467786708</v>
      </c>
      <c r="G53" s="24" t="str">
        <f t="shared" si="29"/>
        <v>± 1.3%</v>
      </c>
      <c r="H53" s="1">
        <f t="shared" si="27"/>
        <v>8.9299920445505165E-2</v>
      </c>
      <c r="I53" s="10" t="str">
        <f t="shared" si="28"/>
        <v>High</v>
      </c>
      <c r="L53" s="76"/>
      <c r="M53" s="76"/>
      <c r="N53" s="86"/>
    </row>
    <row r="54" spans="1:14" ht="15" x14ac:dyDescent="0.25">
      <c r="A54" s="37" t="s">
        <v>393</v>
      </c>
      <c r="B54" s="46">
        <v>2956</v>
      </c>
      <c r="C54" s="47">
        <v>337</v>
      </c>
      <c r="D54" s="2">
        <f t="shared" si="24"/>
        <v>8.7509991414784327E-2</v>
      </c>
      <c r="E54" s="4">
        <f t="shared" si="25"/>
        <v>0.01</v>
      </c>
      <c r="F54" s="4">
        <f t="shared" si="26"/>
        <v>112994.06809730042</v>
      </c>
      <c r="G54" s="24" t="str">
        <f t="shared" si="29"/>
        <v>± 1.0%</v>
      </c>
      <c r="H54" s="1">
        <f t="shared" si="27"/>
        <v>0.11400541271989174</v>
      </c>
      <c r="I54" s="10" t="str">
        <f t="shared" si="28"/>
        <v>High</v>
      </c>
      <c r="L54" s="76"/>
      <c r="M54" s="76"/>
      <c r="N54" s="86"/>
    </row>
    <row r="55" spans="1:14" ht="15" x14ac:dyDescent="0.25">
      <c r="A55" s="14" t="s">
        <v>456</v>
      </c>
      <c r="B55" s="15" t="s">
        <v>515</v>
      </c>
      <c r="C55" s="15" t="s">
        <v>515</v>
      </c>
      <c r="D55" s="20"/>
      <c r="E55" s="21"/>
      <c r="F55" s="21"/>
      <c r="G55" s="25"/>
      <c r="H55" s="18"/>
      <c r="I55" s="22"/>
      <c r="L55" s="79"/>
      <c r="M55" s="79"/>
      <c r="N55" s="86"/>
    </row>
    <row r="56" spans="1:14" ht="15" x14ac:dyDescent="0.25">
      <c r="A56" s="37" t="s">
        <v>345</v>
      </c>
      <c r="B56" s="46">
        <v>31492</v>
      </c>
      <c r="C56" s="47">
        <v>457</v>
      </c>
      <c r="D56" s="2">
        <f>IF(B56&lt;&gt;0,B56/$B$56,0)</f>
        <v>1</v>
      </c>
      <c r="E56" s="4">
        <f>IF(B56&lt;&gt;0,ROUND(((SQRT(POWER(C56,2)-(POWER((B56/$B$56),2)*POWER($C$56,2))))/$B$56),3),0)</f>
        <v>0</v>
      </c>
      <c r="F56" s="4">
        <f>IF(B56=0,0,POWER(C56,2)-(POWER((B56/$B$56),2)*POWER(C$56,2)))</f>
        <v>0</v>
      </c>
      <c r="G56" s="24" t="s">
        <v>16</v>
      </c>
      <c r="H56" s="1">
        <f t="shared" si="27"/>
        <v>1.4511621999237901E-2</v>
      </c>
      <c r="I56" s="10" t="str">
        <f t="shared" si="28"/>
        <v>High</v>
      </c>
      <c r="L56" s="76"/>
      <c r="M56" s="76"/>
      <c r="N56" s="86"/>
    </row>
    <row r="57" spans="1:14" ht="15" x14ac:dyDescent="0.25">
      <c r="A57" s="37" t="s">
        <v>394</v>
      </c>
      <c r="B57" s="46">
        <v>16910</v>
      </c>
      <c r="C57" s="47">
        <v>586</v>
      </c>
      <c r="D57" s="2">
        <f t="shared" ref="D57:D58" si="30">IF(B57&lt;&gt;0,B57/$B$56,0)</f>
        <v>0.53696176806808082</v>
      </c>
      <c r="E57" s="4">
        <f t="shared" ref="E57:E58" si="31">IF(B57&lt;&gt;0,ROUND(((SQRT(POWER(C57,2)-(POWER((B57/$B$56),2)*POWER($C$56,2))))/$B$56),3),0)</f>
        <v>1.7000000000000001E-2</v>
      </c>
      <c r="F57" s="4">
        <f t="shared" ref="F57:F58" si="32">IF(B57=0,0,POWER(C57,2)-(POWER((B57/$B$56),2)*POWER(C$56,2)))</f>
        <v>283178.99798233429</v>
      </c>
      <c r="G57" s="24" t="str">
        <f t="shared" si="29"/>
        <v>± 1.7%</v>
      </c>
      <c r="H57" s="1">
        <f t="shared" si="27"/>
        <v>3.465405085748078E-2</v>
      </c>
      <c r="I57" s="10" t="str">
        <f t="shared" si="28"/>
        <v>High</v>
      </c>
      <c r="L57" s="76"/>
      <c r="M57" s="76"/>
      <c r="N57" s="86"/>
    </row>
    <row r="58" spans="1:14" ht="15" x14ac:dyDescent="0.25">
      <c r="A58" s="37" t="s">
        <v>395</v>
      </c>
      <c r="B58" s="46">
        <v>14582</v>
      </c>
      <c r="C58" s="47">
        <v>636</v>
      </c>
      <c r="D58" s="2">
        <f t="shared" si="30"/>
        <v>0.46303823193191923</v>
      </c>
      <c r="E58" s="4">
        <f t="shared" si="31"/>
        <v>1.9E-2</v>
      </c>
      <c r="F58" s="4">
        <f t="shared" si="32"/>
        <v>359717.8545808355</v>
      </c>
      <c r="G58" s="24" t="str">
        <f t="shared" si="29"/>
        <v>± 1.9%</v>
      </c>
      <c r="H58" s="1">
        <f t="shared" si="27"/>
        <v>4.361541626663009E-2</v>
      </c>
      <c r="I58" s="10" t="str">
        <f t="shared" si="28"/>
        <v>High</v>
      </c>
      <c r="L58" s="76"/>
      <c r="M58" s="76"/>
      <c r="N58" s="86"/>
    </row>
    <row r="59" spans="1:14" ht="24.75" x14ac:dyDescent="0.25">
      <c r="A59" s="44" t="s">
        <v>346</v>
      </c>
      <c r="B59" s="45">
        <v>2.8</v>
      </c>
      <c r="C59" s="50">
        <v>0.13</v>
      </c>
      <c r="D59" s="23" t="s">
        <v>16</v>
      </c>
      <c r="E59" s="4">
        <f t="shared" si="25"/>
        <v>0</v>
      </c>
      <c r="F59" s="4">
        <f t="shared" si="26"/>
        <v>1.6384149790389324E-2</v>
      </c>
      <c r="G59" s="24" t="s">
        <v>16</v>
      </c>
      <c r="H59" s="1">
        <f t="shared" si="27"/>
        <v>4.642857142857143E-2</v>
      </c>
      <c r="I59" s="10" t="str">
        <f t="shared" si="28"/>
        <v>High</v>
      </c>
      <c r="L59" s="76"/>
      <c r="M59" s="76"/>
      <c r="N59" s="86"/>
    </row>
    <row r="60" spans="1:14" ht="24.75" x14ac:dyDescent="0.25">
      <c r="A60" s="44" t="s">
        <v>347</v>
      </c>
      <c r="B60" s="45">
        <v>2.5099999999999998</v>
      </c>
      <c r="C60" s="50">
        <v>0.13</v>
      </c>
      <c r="D60" s="23" t="s">
        <v>16</v>
      </c>
      <c r="E60" s="4">
        <f t="shared" si="25"/>
        <v>0</v>
      </c>
      <c r="F60" s="4">
        <f t="shared" si="26"/>
        <v>1.6485470930412218E-2</v>
      </c>
      <c r="G60" s="24" t="s">
        <v>16</v>
      </c>
      <c r="H60" s="1">
        <f t="shared" si="27"/>
        <v>5.1792828685258974E-2</v>
      </c>
      <c r="I60" s="10" t="str">
        <f t="shared" si="28"/>
        <v>High</v>
      </c>
      <c r="L60" s="76"/>
      <c r="M60" s="76"/>
      <c r="N60" s="86"/>
    </row>
    <row r="61" spans="1:14" ht="15" x14ac:dyDescent="0.25">
      <c r="A61" s="14" t="s">
        <v>457</v>
      </c>
      <c r="B61" s="15" t="s">
        <v>515</v>
      </c>
      <c r="C61" s="15" t="s">
        <v>515</v>
      </c>
      <c r="D61" s="20"/>
      <c r="E61" s="21"/>
      <c r="F61" s="21"/>
      <c r="G61" s="25"/>
      <c r="H61" s="18"/>
      <c r="I61" s="22"/>
      <c r="L61" s="79"/>
      <c r="M61" s="79"/>
      <c r="N61" s="86"/>
    </row>
    <row r="62" spans="1:14" ht="15" x14ac:dyDescent="0.25">
      <c r="A62" s="37" t="s">
        <v>345</v>
      </c>
      <c r="B62" s="46">
        <v>31492</v>
      </c>
      <c r="C62" s="47">
        <v>457</v>
      </c>
      <c r="D62" s="2">
        <f>IF(B62&lt;&gt;0,B62/$B$56,0)</f>
        <v>1</v>
      </c>
      <c r="E62" s="4">
        <f>IF(B62&lt;&gt;0,ROUND(((SQRT(POWER(C62,2)-(POWER((B62/$B$56),2)*POWER($C$56,2))))/$B$56),3),0)</f>
        <v>0</v>
      </c>
      <c r="F62" s="4">
        <f>IF(B62=0,0,POWER(C62,2)-(POWER((B62/$B$56),2)*POWER(C$56,2)))</f>
        <v>0</v>
      </c>
      <c r="G62" s="24" t="s">
        <v>16</v>
      </c>
      <c r="H62" s="1">
        <f t="shared" si="27"/>
        <v>1.4511621999237901E-2</v>
      </c>
      <c r="I62" s="10" t="str">
        <f t="shared" si="28"/>
        <v>High</v>
      </c>
      <c r="L62" s="76"/>
      <c r="M62" s="76"/>
      <c r="N62" s="86"/>
    </row>
    <row r="63" spans="1:14" ht="15" x14ac:dyDescent="0.25">
      <c r="A63" s="37" t="s">
        <v>523</v>
      </c>
      <c r="B63" s="46">
        <v>5749</v>
      </c>
      <c r="C63" s="47">
        <v>530</v>
      </c>
      <c r="D63" s="2">
        <f t="shared" ref="D63:D68" si="33">IF(B63&lt;&gt;0,B63/$B$56,0)</f>
        <v>0.18255429950463609</v>
      </c>
      <c r="E63" s="4">
        <f t="shared" ref="E63:E68" si="34">IF(B63&lt;&gt;0,ROUND(((SQRT(POWER(C63,2)-(POWER((B63/$B$56),2)*POWER($C$56,2))))/$B$56),3),0)</f>
        <v>1.7000000000000001E-2</v>
      </c>
      <c r="F63" s="4">
        <f t="shared" ref="F63:F68" si="35">IF(B63=0,0,POWER(C63,2)-(POWER((B63/$B$56),2)*POWER(C$56,2)))</f>
        <v>273939.88313297811</v>
      </c>
      <c r="G63" s="24" t="str">
        <f t="shared" si="29"/>
        <v>± 1.7%</v>
      </c>
      <c r="H63" s="1">
        <f t="shared" si="27"/>
        <v>9.2189946077578716E-2</v>
      </c>
      <c r="I63" s="10" t="str">
        <f t="shared" si="28"/>
        <v>High</v>
      </c>
      <c r="L63" s="76"/>
      <c r="M63" s="76"/>
      <c r="N63" s="86"/>
    </row>
    <row r="64" spans="1:14" ht="15" x14ac:dyDescent="0.25">
      <c r="A64" s="37" t="s">
        <v>524</v>
      </c>
      <c r="B64" s="46">
        <v>15608</v>
      </c>
      <c r="C64" s="47">
        <v>642</v>
      </c>
      <c r="D64" s="2">
        <f t="shared" si="33"/>
        <v>0.49561793471357807</v>
      </c>
      <c r="E64" s="4">
        <f t="shared" si="34"/>
        <v>1.9E-2</v>
      </c>
      <c r="F64" s="4">
        <f t="shared" si="35"/>
        <v>360862.92953088041</v>
      </c>
      <c r="G64" s="24" t="str">
        <f t="shared" si="29"/>
        <v>± 1.9%</v>
      </c>
      <c r="H64" s="1">
        <f t="shared" si="27"/>
        <v>4.1132752434648895E-2</v>
      </c>
      <c r="I64" s="10" t="str">
        <f t="shared" si="28"/>
        <v>High</v>
      </c>
      <c r="L64" s="76"/>
      <c r="M64" s="76"/>
      <c r="N64" s="86"/>
    </row>
    <row r="65" spans="1:14" ht="15" x14ac:dyDescent="0.25">
      <c r="A65" s="37" t="s">
        <v>396</v>
      </c>
      <c r="B65" s="46">
        <v>4508</v>
      </c>
      <c r="C65" s="47">
        <v>393</v>
      </c>
      <c r="D65" s="2">
        <f t="shared" si="33"/>
        <v>0.14314746602311698</v>
      </c>
      <c r="E65" s="4">
        <f t="shared" si="34"/>
        <v>1.2E-2</v>
      </c>
      <c r="F65" s="4">
        <f t="shared" si="35"/>
        <v>150169.43399172393</v>
      </c>
      <c r="G65" s="24" t="str">
        <f t="shared" si="29"/>
        <v>± 1.2%</v>
      </c>
      <c r="H65" s="1">
        <f t="shared" si="27"/>
        <v>8.7178349600709845E-2</v>
      </c>
      <c r="I65" s="10" t="str">
        <f t="shared" si="28"/>
        <v>High</v>
      </c>
      <c r="L65" s="76"/>
      <c r="M65" s="76"/>
      <c r="N65" s="86"/>
    </row>
    <row r="66" spans="1:14" ht="15" x14ac:dyDescent="0.25">
      <c r="A66" s="37" t="s">
        <v>397</v>
      </c>
      <c r="B66" s="46">
        <v>2714</v>
      </c>
      <c r="C66" s="47">
        <v>321</v>
      </c>
      <c r="D66" s="2">
        <f t="shared" si="33"/>
        <v>8.6180617299631654E-2</v>
      </c>
      <c r="E66" s="4">
        <f t="shared" si="34"/>
        <v>0.01</v>
      </c>
      <c r="F66" s="4">
        <f t="shared" si="35"/>
        <v>101489.85784310609</v>
      </c>
      <c r="G66" s="24" t="str">
        <f t="shared" si="29"/>
        <v>± 1.0%</v>
      </c>
      <c r="H66" s="1">
        <f t="shared" si="27"/>
        <v>0.1182756079587325</v>
      </c>
      <c r="I66" s="10" t="str">
        <f t="shared" si="28"/>
        <v>High</v>
      </c>
      <c r="L66" s="76"/>
      <c r="M66" s="76"/>
      <c r="N66" s="86"/>
    </row>
    <row r="67" spans="1:14" ht="15" x14ac:dyDescent="0.25">
      <c r="A67" s="37" t="s">
        <v>398</v>
      </c>
      <c r="B67" s="46">
        <v>1662</v>
      </c>
      <c r="C67" s="47">
        <v>255</v>
      </c>
      <c r="D67" s="2">
        <f t="shared" si="33"/>
        <v>5.2775308014733902E-2</v>
      </c>
      <c r="E67" s="4">
        <f t="shared" si="34"/>
        <v>8.0000000000000002E-3</v>
      </c>
      <c r="F67" s="4">
        <f t="shared" si="35"/>
        <v>64443.306844769089</v>
      </c>
      <c r="G67" s="24" t="str">
        <f t="shared" si="29"/>
        <v>± 0.8%</v>
      </c>
      <c r="H67" s="1">
        <f t="shared" si="27"/>
        <v>0.15342960288808663</v>
      </c>
      <c r="I67" s="10" t="str">
        <f t="shared" si="28"/>
        <v>High</v>
      </c>
      <c r="L67" s="76"/>
      <c r="M67" s="76"/>
      <c r="N67" s="86"/>
    </row>
    <row r="68" spans="1:14" ht="15" x14ac:dyDescent="0.25">
      <c r="A68" s="37" t="s">
        <v>399</v>
      </c>
      <c r="B68" s="46">
        <v>1251</v>
      </c>
      <c r="C68" s="47">
        <v>186</v>
      </c>
      <c r="D68" s="2">
        <f t="shared" si="33"/>
        <v>3.9724374444303316E-2</v>
      </c>
      <c r="E68" s="4">
        <f t="shared" si="34"/>
        <v>6.0000000000000001E-3</v>
      </c>
      <c r="F68" s="4">
        <f t="shared" si="35"/>
        <v>34266.430863591508</v>
      </c>
      <c r="G68" s="24" t="str">
        <f t="shared" si="29"/>
        <v>± 0.6%</v>
      </c>
      <c r="H68" s="1">
        <f t="shared" si="27"/>
        <v>0.14868105515587529</v>
      </c>
      <c r="I68" s="10" t="str">
        <f t="shared" si="28"/>
        <v>High</v>
      </c>
      <c r="L68" s="76"/>
      <c r="M68" s="76"/>
      <c r="N68" s="86"/>
    </row>
    <row r="69" spans="1:14" ht="15" x14ac:dyDescent="0.25">
      <c r="A69" s="14" t="s">
        <v>458</v>
      </c>
      <c r="B69" s="15" t="s">
        <v>515</v>
      </c>
      <c r="C69" s="15" t="s">
        <v>515</v>
      </c>
      <c r="D69" s="20"/>
      <c r="E69" s="21"/>
      <c r="F69" s="21"/>
      <c r="G69" s="25"/>
      <c r="H69" s="18"/>
      <c r="I69" s="22"/>
      <c r="L69" s="79"/>
      <c r="M69" s="79"/>
      <c r="N69" s="86"/>
    </row>
    <row r="70" spans="1:14" ht="15" x14ac:dyDescent="0.25">
      <c r="A70" s="37" t="s">
        <v>345</v>
      </c>
      <c r="B70" s="46">
        <v>31492</v>
      </c>
      <c r="C70" s="47">
        <v>457</v>
      </c>
      <c r="D70" s="2">
        <f t="shared" ref="D70:D95" si="36">IF(B70&lt;&gt;0,B70/$B$56,0)</f>
        <v>1</v>
      </c>
      <c r="E70" s="4">
        <f t="shared" ref="E70:E95" si="37">IF(B70&lt;&gt;0,ROUND(((SQRT(POWER(C70,2)-(POWER((B70/$B$56),2)*POWER($C$56,2))))/$B$56),3),0)</f>
        <v>0</v>
      </c>
      <c r="F70" s="4">
        <f t="shared" ref="F70:F95" si="38">IF(B70=0,0,POWER(C70,2)-(POWER((B70/$B$56),2)*POWER(C$56,2)))</f>
        <v>0</v>
      </c>
      <c r="G70" s="24" t="s">
        <v>16</v>
      </c>
      <c r="H70" s="1">
        <f t="shared" si="27"/>
        <v>1.4511621999237901E-2</v>
      </c>
      <c r="I70" s="10" t="str">
        <f t="shared" si="28"/>
        <v>High</v>
      </c>
      <c r="L70" s="76"/>
      <c r="M70" s="76"/>
      <c r="N70" s="86"/>
    </row>
    <row r="71" spans="1:14" ht="15" x14ac:dyDescent="0.25">
      <c r="A71" s="37" t="s">
        <v>400</v>
      </c>
      <c r="B71" s="46">
        <v>4554</v>
      </c>
      <c r="C71" s="47">
        <v>439</v>
      </c>
      <c r="D71" s="2">
        <f t="shared" si="36"/>
        <v>0.14460815445192429</v>
      </c>
      <c r="E71" s="4">
        <f t="shared" si="37"/>
        <v>1.4E-2</v>
      </c>
      <c r="F71" s="4">
        <f t="shared" si="38"/>
        <v>188353.65030746418</v>
      </c>
      <c r="G71" s="24" t="str">
        <f t="shared" ref="G71:G95" si="39">IF(F71&lt;0,"W",IF(B71=0,"± 0.6%",IF((E71*100)&lt;0.01,"± 0.1%","± "&amp; TEXT((E71*100),"#,##0.0")&amp;"%")))</f>
        <v>± 1.4%</v>
      </c>
      <c r="H71" s="1">
        <f t="shared" si="27"/>
        <v>9.6398770311813792E-2</v>
      </c>
      <c r="I71" s="10" t="str">
        <f t="shared" si="28"/>
        <v>High</v>
      </c>
      <c r="L71" s="76"/>
      <c r="M71" s="76"/>
      <c r="N71" s="86"/>
    </row>
    <row r="72" spans="1:14" ht="15" x14ac:dyDescent="0.25">
      <c r="A72" s="37" t="s">
        <v>401</v>
      </c>
      <c r="B72" s="46">
        <v>12004</v>
      </c>
      <c r="C72" s="47">
        <v>636</v>
      </c>
      <c r="D72" s="2">
        <f t="shared" si="36"/>
        <v>0.38117617172615265</v>
      </c>
      <c r="E72" s="4">
        <f t="shared" si="37"/>
        <v>1.9E-2</v>
      </c>
      <c r="F72" s="4">
        <f t="shared" si="38"/>
        <v>374151.22734297032</v>
      </c>
      <c r="G72" s="24" t="str">
        <f t="shared" si="39"/>
        <v>± 1.9%</v>
      </c>
      <c r="H72" s="1">
        <f t="shared" si="27"/>
        <v>5.2982339220259911E-2</v>
      </c>
      <c r="I72" s="10" t="str">
        <f t="shared" si="28"/>
        <v>High</v>
      </c>
      <c r="L72" s="76"/>
      <c r="M72" s="76"/>
      <c r="N72" s="86"/>
    </row>
    <row r="73" spans="1:14" ht="15" x14ac:dyDescent="0.25">
      <c r="A73" s="37" t="s">
        <v>402</v>
      </c>
      <c r="B73" s="46">
        <v>9868</v>
      </c>
      <c r="C73" s="47">
        <v>575</v>
      </c>
      <c r="D73" s="2">
        <f t="shared" si="36"/>
        <v>0.31334942207544775</v>
      </c>
      <c r="E73" s="4">
        <f t="shared" si="37"/>
        <v>1.7999999999999999E-2</v>
      </c>
      <c r="F73" s="4">
        <f t="shared" si="38"/>
        <v>310118.56356106896</v>
      </c>
      <c r="G73" s="24" t="str">
        <f t="shared" si="39"/>
        <v>± 1.8%</v>
      </c>
      <c r="H73" s="1">
        <f t="shared" si="27"/>
        <v>5.8269152817186864E-2</v>
      </c>
      <c r="I73" s="10" t="str">
        <f t="shared" si="28"/>
        <v>High</v>
      </c>
      <c r="L73" s="76"/>
      <c r="M73" s="76"/>
      <c r="N73" s="86"/>
    </row>
    <row r="74" spans="1:14" ht="15" x14ac:dyDescent="0.25">
      <c r="A74" s="37" t="s">
        <v>403</v>
      </c>
      <c r="B74" s="46">
        <v>5066</v>
      </c>
      <c r="C74" s="47">
        <v>393</v>
      </c>
      <c r="D74" s="2">
        <f t="shared" si="36"/>
        <v>0.16086625174647529</v>
      </c>
      <c r="E74" s="4">
        <f t="shared" si="37"/>
        <v>1.2E-2</v>
      </c>
      <c r="F74" s="4">
        <f t="shared" si="38"/>
        <v>149044.41582184288</v>
      </c>
      <c r="G74" s="24" t="str">
        <f t="shared" si="39"/>
        <v>± 1.2%</v>
      </c>
      <c r="H74" s="1">
        <f t="shared" si="27"/>
        <v>7.7575996841689698E-2</v>
      </c>
      <c r="I74" s="10" t="str">
        <f t="shared" si="28"/>
        <v>High</v>
      </c>
      <c r="L74" s="76"/>
      <c r="M74" s="76"/>
      <c r="N74" s="86"/>
    </row>
    <row r="75" spans="1:14" ht="15" x14ac:dyDescent="0.25">
      <c r="A75" s="14" t="s">
        <v>459</v>
      </c>
      <c r="B75" s="15" t="s">
        <v>515</v>
      </c>
      <c r="C75" s="15" t="s">
        <v>515</v>
      </c>
      <c r="D75" s="20"/>
      <c r="E75" s="21"/>
      <c r="F75" s="21"/>
      <c r="G75" s="25"/>
      <c r="H75" s="18"/>
      <c r="I75" s="22"/>
      <c r="L75" s="79"/>
      <c r="M75" s="79"/>
      <c r="N75" s="86"/>
    </row>
    <row r="76" spans="1:14" ht="15" x14ac:dyDescent="0.25">
      <c r="A76" s="37" t="s">
        <v>345</v>
      </c>
      <c r="B76" s="46">
        <v>31492</v>
      </c>
      <c r="C76" s="47">
        <v>457</v>
      </c>
      <c r="D76" s="2">
        <f t="shared" si="36"/>
        <v>1</v>
      </c>
      <c r="E76" s="4">
        <f t="shared" si="37"/>
        <v>0</v>
      </c>
      <c r="F76" s="4">
        <f t="shared" si="38"/>
        <v>0</v>
      </c>
      <c r="G76" s="24" t="s">
        <v>16</v>
      </c>
      <c r="H76" s="1">
        <f t="shared" si="27"/>
        <v>1.4511621999237901E-2</v>
      </c>
      <c r="I76" s="10" t="str">
        <f t="shared" si="28"/>
        <v>High</v>
      </c>
      <c r="L76" s="76"/>
      <c r="M76" s="76"/>
      <c r="N76" s="86"/>
    </row>
    <row r="77" spans="1:14" ht="15" x14ac:dyDescent="0.25">
      <c r="A77" s="37" t="s">
        <v>404</v>
      </c>
      <c r="B77" s="46">
        <v>12765</v>
      </c>
      <c r="C77" s="47">
        <v>575</v>
      </c>
      <c r="D77" s="2">
        <f t="shared" si="36"/>
        <v>0.40534103899403023</v>
      </c>
      <c r="E77" s="4">
        <f t="shared" si="37"/>
        <v>1.7000000000000001E-2</v>
      </c>
      <c r="F77" s="4">
        <f t="shared" si="38"/>
        <v>296310.82570545498</v>
      </c>
      <c r="G77" s="24" t="str">
        <f t="shared" si="39"/>
        <v>± 1.7%</v>
      </c>
      <c r="H77" s="1">
        <f t="shared" si="27"/>
        <v>4.5045045045045043E-2</v>
      </c>
      <c r="I77" s="10" t="str">
        <f t="shared" si="28"/>
        <v>High</v>
      </c>
      <c r="L77" s="76"/>
      <c r="M77" s="76"/>
      <c r="N77" s="86"/>
    </row>
    <row r="78" spans="1:14" ht="15" x14ac:dyDescent="0.25">
      <c r="A78" s="37" t="s">
        <v>405</v>
      </c>
      <c r="B78" s="46">
        <v>405</v>
      </c>
      <c r="C78" s="47">
        <v>135</v>
      </c>
      <c r="D78" s="2">
        <f t="shared" si="36"/>
        <v>1.2860408992760065E-2</v>
      </c>
      <c r="E78" s="4">
        <f t="shared" si="37"/>
        <v>4.0000000000000001E-3</v>
      </c>
      <c r="F78" s="4">
        <f t="shared" si="38"/>
        <v>18190.458438940677</v>
      </c>
      <c r="G78" s="24" t="str">
        <f t="shared" si="39"/>
        <v>± 0.4%</v>
      </c>
      <c r="H78" s="1">
        <f t="shared" si="27"/>
        <v>0.33333333333333331</v>
      </c>
      <c r="I78" s="10" t="str">
        <f t="shared" si="28"/>
        <v>Moderate</v>
      </c>
      <c r="L78" s="76"/>
      <c r="M78" s="76"/>
      <c r="N78" s="86"/>
    </row>
    <row r="79" spans="1:14" ht="15" x14ac:dyDescent="0.25">
      <c r="A79" s="37" t="s">
        <v>406</v>
      </c>
      <c r="B79" s="46">
        <v>14594</v>
      </c>
      <c r="C79" s="47">
        <v>645</v>
      </c>
      <c r="D79" s="2">
        <f t="shared" si="36"/>
        <v>0.46341928108726027</v>
      </c>
      <c r="E79" s="4">
        <f t="shared" si="37"/>
        <v>1.9E-2</v>
      </c>
      <c r="F79" s="4">
        <f t="shared" si="38"/>
        <v>371173.12548450509</v>
      </c>
      <c r="G79" s="24" t="str">
        <f t="shared" si="39"/>
        <v>± 1.9%</v>
      </c>
      <c r="H79" s="1">
        <f t="shared" si="27"/>
        <v>4.4196245032205018E-2</v>
      </c>
      <c r="I79" s="10" t="str">
        <f t="shared" si="28"/>
        <v>High</v>
      </c>
      <c r="L79" s="76"/>
      <c r="M79" s="76"/>
      <c r="N79" s="86"/>
    </row>
    <row r="80" spans="1:14" ht="15" x14ac:dyDescent="0.25">
      <c r="A80" s="37" t="s">
        <v>407</v>
      </c>
      <c r="B80" s="46">
        <v>3366</v>
      </c>
      <c r="C80" s="47">
        <v>350</v>
      </c>
      <c r="D80" s="2">
        <f t="shared" si="36"/>
        <v>0.10688428807316144</v>
      </c>
      <c r="E80" s="4">
        <f t="shared" si="37"/>
        <v>1.0999999999999999E-2</v>
      </c>
      <c r="F80" s="4">
        <f t="shared" si="38"/>
        <v>120114.05659519311</v>
      </c>
      <c r="G80" s="24" t="str">
        <f t="shared" si="39"/>
        <v>± 1.1%</v>
      </c>
      <c r="H80" s="1">
        <f t="shared" si="27"/>
        <v>0.10398098633392751</v>
      </c>
      <c r="I80" s="10" t="str">
        <f t="shared" si="28"/>
        <v>High</v>
      </c>
      <c r="L80" s="76"/>
      <c r="M80" s="76"/>
      <c r="N80" s="86"/>
    </row>
    <row r="81" spans="1:14" ht="15" x14ac:dyDescent="0.25">
      <c r="A81" s="37" t="s">
        <v>408</v>
      </c>
      <c r="B81" s="46">
        <v>0</v>
      </c>
      <c r="C81" s="47">
        <v>59</v>
      </c>
      <c r="D81" s="2">
        <f t="shared" si="36"/>
        <v>0</v>
      </c>
      <c r="E81" s="4">
        <f t="shared" si="37"/>
        <v>0</v>
      </c>
      <c r="F81" s="4">
        <f t="shared" si="38"/>
        <v>0</v>
      </c>
      <c r="G81" s="24" t="str">
        <f t="shared" si="39"/>
        <v>± 0.6%</v>
      </c>
      <c r="H81" s="1">
        <f t="shared" si="27"/>
        <v>0</v>
      </c>
      <c r="I81" s="10" t="str">
        <f t="shared" si="28"/>
        <v>NC</v>
      </c>
      <c r="L81" s="76"/>
      <c r="M81" s="76"/>
      <c r="N81" s="86"/>
    </row>
    <row r="82" spans="1:14" ht="15" x14ac:dyDescent="0.25">
      <c r="A82" s="37" t="s">
        <v>409</v>
      </c>
      <c r="B82" s="46">
        <v>219</v>
      </c>
      <c r="C82" s="47">
        <v>129</v>
      </c>
      <c r="D82" s="2">
        <f t="shared" si="36"/>
        <v>6.9541470849739618E-3</v>
      </c>
      <c r="E82" s="4">
        <f t="shared" si="37"/>
        <v>4.0000000000000001E-3</v>
      </c>
      <c r="F82" s="4">
        <f t="shared" si="38"/>
        <v>16630.900028593409</v>
      </c>
      <c r="G82" s="24" t="str">
        <f t="shared" si="39"/>
        <v>± 0.4%</v>
      </c>
      <c r="H82" s="1">
        <f t="shared" si="27"/>
        <v>0.58904109589041098</v>
      </c>
      <c r="I82" s="10" t="str">
        <f t="shared" si="28"/>
        <v>Moderate</v>
      </c>
      <c r="L82" s="76"/>
      <c r="M82" s="76"/>
      <c r="N82" s="86"/>
    </row>
    <row r="83" spans="1:14" ht="15" x14ac:dyDescent="0.25">
      <c r="A83" s="37" t="s">
        <v>410</v>
      </c>
      <c r="B83" s="46">
        <v>0</v>
      </c>
      <c r="C83" s="47">
        <v>59</v>
      </c>
      <c r="D83" s="2">
        <f t="shared" si="36"/>
        <v>0</v>
      </c>
      <c r="E83" s="4">
        <f t="shared" si="37"/>
        <v>0</v>
      </c>
      <c r="F83" s="4">
        <f t="shared" si="38"/>
        <v>0</v>
      </c>
      <c r="G83" s="24" t="str">
        <f t="shared" si="39"/>
        <v>± 0.6%</v>
      </c>
      <c r="H83" s="1">
        <f t="shared" si="27"/>
        <v>0</v>
      </c>
      <c r="I83" s="10" t="str">
        <f t="shared" si="28"/>
        <v>NC</v>
      </c>
      <c r="L83" s="76"/>
      <c r="M83" s="76"/>
      <c r="N83" s="86"/>
    </row>
    <row r="84" spans="1:14" ht="15" x14ac:dyDescent="0.25">
      <c r="A84" s="37" t="s">
        <v>412</v>
      </c>
      <c r="B84" s="46">
        <v>56</v>
      </c>
      <c r="C84" s="47">
        <v>79</v>
      </c>
      <c r="D84" s="2">
        <f t="shared" si="36"/>
        <v>1.7782293915915154E-3</v>
      </c>
      <c r="E84" s="4">
        <f t="shared" si="37"/>
        <v>3.0000000000000001E-3</v>
      </c>
      <c r="F84" s="4">
        <f t="shared" si="38"/>
        <v>6240.339598625319</v>
      </c>
      <c r="G84" s="24" t="str">
        <f t="shared" si="39"/>
        <v>± 0.3%</v>
      </c>
      <c r="H84" s="1">
        <f t="shared" si="27"/>
        <v>1.4107142857142858</v>
      </c>
      <c r="I84" s="10" t="str">
        <f t="shared" si="28"/>
        <v>Low</v>
      </c>
      <c r="L84" s="76"/>
      <c r="M84" s="76"/>
      <c r="N84" s="86"/>
    </row>
    <row r="85" spans="1:14" ht="15" x14ac:dyDescent="0.25">
      <c r="A85" s="37" t="s">
        <v>411</v>
      </c>
      <c r="B85" s="46">
        <v>87</v>
      </c>
      <c r="C85" s="47">
        <v>71</v>
      </c>
      <c r="D85" s="2">
        <f t="shared" si="36"/>
        <v>2.7626063762225326E-3</v>
      </c>
      <c r="E85" s="4">
        <f t="shared" si="37"/>
        <v>2E-3</v>
      </c>
      <c r="F85" s="4">
        <f t="shared" si="38"/>
        <v>5039.4060656871943</v>
      </c>
      <c r="G85" s="24" t="str">
        <f t="shared" si="39"/>
        <v>± 0.2%</v>
      </c>
      <c r="H85" s="1">
        <f t="shared" si="27"/>
        <v>0.81609195402298851</v>
      </c>
      <c r="I85" s="10" t="str">
        <f t="shared" si="28"/>
        <v>Low</v>
      </c>
      <c r="L85" s="76"/>
      <c r="M85" s="76"/>
      <c r="N85" s="86"/>
    </row>
    <row r="86" spans="1:14" ht="15" x14ac:dyDescent="0.25">
      <c r="A86" s="14" t="s">
        <v>460</v>
      </c>
      <c r="B86" s="15" t="s">
        <v>515</v>
      </c>
      <c r="C86" s="15" t="s">
        <v>515</v>
      </c>
      <c r="D86" s="20"/>
      <c r="E86" s="21"/>
      <c r="F86" s="21"/>
      <c r="G86" s="25"/>
      <c r="H86" s="18"/>
      <c r="I86" s="22"/>
      <c r="L86" s="79"/>
      <c r="M86" s="79"/>
      <c r="N86" s="86"/>
    </row>
    <row r="87" spans="1:14" ht="15" x14ac:dyDescent="0.25">
      <c r="A87" s="37" t="s">
        <v>345</v>
      </c>
      <c r="B87" s="46">
        <v>31492</v>
      </c>
      <c r="C87" s="47">
        <v>457</v>
      </c>
      <c r="D87" s="2">
        <f t="shared" si="36"/>
        <v>1</v>
      </c>
      <c r="E87" s="4">
        <f t="shared" si="37"/>
        <v>0</v>
      </c>
      <c r="F87" s="4">
        <f t="shared" si="38"/>
        <v>0</v>
      </c>
      <c r="G87" s="24" t="s">
        <v>16</v>
      </c>
      <c r="H87" s="1">
        <f t="shared" si="27"/>
        <v>1.4511621999237901E-2</v>
      </c>
      <c r="I87" s="10" t="str">
        <f t="shared" si="28"/>
        <v>High</v>
      </c>
      <c r="L87" s="76"/>
      <c r="M87" s="76"/>
      <c r="N87" s="86"/>
    </row>
    <row r="88" spans="1:14" ht="15" x14ac:dyDescent="0.25">
      <c r="A88" s="37" t="s">
        <v>413</v>
      </c>
      <c r="B88" s="46">
        <v>125</v>
      </c>
      <c r="C88" s="47">
        <v>107</v>
      </c>
      <c r="D88" s="2">
        <f t="shared" si="36"/>
        <v>3.9692620348024893E-3</v>
      </c>
      <c r="E88" s="4">
        <f t="shared" si="37"/>
        <v>3.0000000000000001E-3</v>
      </c>
      <c r="F88" s="4">
        <f t="shared" si="38"/>
        <v>11445.709575421113</v>
      </c>
      <c r="G88" s="24" t="str">
        <f t="shared" si="39"/>
        <v>± 0.3%</v>
      </c>
      <c r="H88" s="1">
        <f t="shared" ref="H88:H151" si="40">IF(B88&lt;&gt;0,C88/B88,0)</f>
        <v>0.85599999999999998</v>
      </c>
      <c r="I88" s="10" t="str">
        <f t="shared" ref="I88:I151" si="41">IF(AND(H88&gt;0,H88&lt;=0.2),"High",IF(H88&gt;=0.667,"Low",IF(AND(H88&gt;0.2,H88&lt;0.667),"Moderate","NC")))</f>
        <v>Low</v>
      </c>
      <c r="L88" s="76"/>
      <c r="M88" s="76"/>
      <c r="N88" s="86"/>
    </row>
    <row r="89" spans="1:14" ht="15" x14ac:dyDescent="0.25">
      <c r="A89" s="37" t="s">
        <v>414</v>
      </c>
      <c r="B89" s="46">
        <v>402</v>
      </c>
      <c r="C89" s="47">
        <v>142</v>
      </c>
      <c r="D89" s="2">
        <f t="shared" si="36"/>
        <v>1.2765146703924807E-2</v>
      </c>
      <c r="E89" s="4">
        <f t="shared" si="37"/>
        <v>5.0000000000000001E-3</v>
      </c>
      <c r="F89" s="4">
        <f t="shared" si="38"/>
        <v>20129.968270486628</v>
      </c>
      <c r="G89" s="24" t="str">
        <f t="shared" si="39"/>
        <v>± 0.5%</v>
      </c>
      <c r="H89" s="1">
        <f t="shared" si="40"/>
        <v>0.35323383084577115</v>
      </c>
      <c r="I89" s="10" t="str">
        <f t="shared" si="41"/>
        <v>Moderate</v>
      </c>
      <c r="L89" s="76"/>
      <c r="M89" s="76"/>
      <c r="N89" s="86"/>
    </row>
    <row r="90" spans="1:14" ht="15" x14ac:dyDescent="0.25">
      <c r="A90" s="37" t="s">
        <v>415</v>
      </c>
      <c r="B90" s="46">
        <v>920</v>
      </c>
      <c r="C90" s="47">
        <v>232</v>
      </c>
      <c r="D90" s="2">
        <f t="shared" si="36"/>
        <v>2.9213768576146323E-2</v>
      </c>
      <c r="E90" s="4">
        <f t="shared" si="37"/>
        <v>7.0000000000000001E-3</v>
      </c>
      <c r="F90" s="4">
        <f t="shared" si="38"/>
        <v>53645.759016731528</v>
      </c>
      <c r="G90" s="24" t="str">
        <f t="shared" si="39"/>
        <v>± 0.7%</v>
      </c>
      <c r="H90" s="1">
        <f t="shared" si="40"/>
        <v>0.25217391304347825</v>
      </c>
      <c r="I90" s="10" t="str">
        <f t="shared" si="41"/>
        <v>Moderate</v>
      </c>
      <c r="L90" s="76"/>
      <c r="M90" s="76"/>
      <c r="N90" s="86"/>
    </row>
    <row r="91" spans="1:14" ht="15" x14ac:dyDescent="0.25">
      <c r="A91" s="14" t="s">
        <v>461</v>
      </c>
      <c r="B91" s="15" t="s">
        <v>515</v>
      </c>
      <c r="C91" s="15" t="s">
        <v>515</v>
      </c>
      <c r="D91" s="20"/>
      <c r="E91" s="21"/>
      <c r="F91" s="21"/>
      <c r="G91" s="25"/>
      <c r="H91" s="18"/>
      <c r="I91" s="22"/>
      <c r="L91" s="79"/>
      <c r="M91" s="79"/>
      <c r="N91" s="86"/>
    </row>
    <row r="92" spans="1:14" ht="15" x14ac:dyDescent="0.25">
      <c r="A92" s="37" t="s">
        <v>345</v>
      </c>
      <c r="B92" s="46">
        <v>31492</v>
      </c>
      <c r="C92" s="47">
        <v>457</v>
      </c>
      <c r="D92" s="2">
        <f t="shared" si="36"/>
        <v>1</v>
      </c>
      <c r="E92" s="4">
        <f t="shared" si="37"/>
        <v>0</v>
      </c>
      <c r="F92" s="4">
        <f t="shared" si="38"/>
        <v>0</v>
      </c>
      <c r="G92" s="24" t="s">
        <v>16</v>
      </c>
      <c r="H92" s="1">
        <f t="shared" si="40"/>
        <v>1.4511621999237901E-2</v>
      </c>
      <c r="I92" s="10" t="str">
        <f t="shared" si="41"/>
        <v>High</v>
      </c>
      <c r="L92" s="76"/>
      <c r="M92" s="76"/>
      <c r="N92" s="86"/>
    </row>
    <row r="93" spans="1:14" ht="15" x14ac:dyDescent="0.25">
      <c r="A93" s="37" t="s">
        <v>416</v>
      </c>
      <c r="B93" s="46">
        <v>29696</v>
      </c>
      <c r="C93" s="47">
        <v>520</v>
      </c>
      <c r="D93" s="2">
        <f t="shared" si="36"/>
        <v>0.94296964308395781</v>
      </c>
      <c r="E93" s="4">
        <f t="shared" si="37"/>
        <v>8.9999999999999993E-3</v>
      </c>
      <c r="F93" s="4">
        <f t="shared" si="38"/>
        <v>84693.192668336123</v>
      </c>
      <c r="G93" s="24" t="str">
        <f t="shared" si="39"/>
        <v>± 0.9%</v>
      </c>
      <c r="H93" s="1">
        <f t="shared" si="40"/>
        <v>1.7510775862068964E-2</v>
      </c>
      <c r="I93" s="10" t="str">
        <f t="shared" si="41"/>
        <v>High</v>
      </c>
      <c r="L93" s="76"/>
      <c r="M93" s="76"/>
      <c r="N93" s="86"/>
    </row>
    <row r="94" spans="1:14" ht="15" x14ac:dyDescent="0.25">
      <c r="A94" s="37" t="s">
        <v>525</v>
      </c>
      <c r="B94" s="46">
        <v>1104</v>
      </c>
      <c r="C94" s="47">
        <v>237</v>
      </c>
      <c r="D94" s="2">
        <f t="shared" si="36"/>
        <v>3.505652229137559E-2</v>
      </c>
      <c r="E94" s="4">
        <f t="shared" si="37"/>
        <v>8.0000000000000002E-3</v>
      </c>
      <c r="F94" s="4">
        <f t="shared" si="38"/>
        <v>55912.332984093395</v>
      </c>
      <c r="G94" s="24" t="str">
        <f t="shared" si="39"/>
        <v>± 0.8%</v>
      </c>
      <c r="H94" s="1">
        <f t="shared" si="40"/>
        <v>0.21467391304347827</v>
      </c>
      <c r="I94" s="10" t="str">
        <f t="shared" si="41"/>
        <v>Moderate</v>
      </c>
      <c r="L94" s="76"/>
      <c r="M94" s="76"/>
      <c r="N94" s="86"/>
    </row>
    <row r="95" spans="1:14" ht="15" x14ac:dyDescent="0.25">
      <c r="A95" s="37" t="s">
        <v>417</v>
      </c>
      <c r="B95" s="46">
        <v>692</v>
      </c>
      <c r="C95" s="47">
        <v>191</v>
      </c>
      <c r="D95" s="2">
        <f t="shared" si="36"/>
        <v>2.1973834624666583E-2</v>
      </c>
      <c r="E95" s="4">
        <f t="shared" si="37"/>
        <v>6.0000000000000001E-3</v>
      </c>
      <c r="F95" s="4">
        <f t="shared" si="38"/>
        <v>36380.157383965176</v>
      </c>
      <c r="G95" s="24" t="str">
        <f t="shared" si="39"/>
        <v>± 0.6%</v>
      </c>
      <c r="H95" s="1">
        <f t="shared" si="40"/>
        <v>0.27601156069364163</v>
      </c>
      <c r="I95" s="10" t="str">
        <f t="shared" si="41"/>
        <v>Moderate</v>
      </c>
      <c r="L95" s="76"/>
      <c r="M95" s="76"/>
      <c r="N95" s="86"/>
    </row>
    <row r="96" spans="1:14" ht="15" x14ac:dyDescent="0.25">
      <c r="A96" s="14" t="s">
        <v>462</v>
      </c>
      <c r="B96" s="15" t="s">
        <v>515</v>
      </c>
      <c r="C96" s="15" t="s">
        <v>515</v>
      </c>
      <c r="D96" s="20"/>
      <c r="E96" s="21"/>
      <c r="F96" s="21"/>
      <c r="G96" s="25"/>
      <c r="H96" s="18"/>
      <c r="I96" s="22"/>
      <c r="L96" s="79"/>
      <c r="M96" s="79"/>
      <c r="N96" s="86"/>
    </row>
    <row r="97" spans="1:14" ht="15" x14ac:dyDescent="0.25">
      <c r="A97" s="37" t="s">
        <v>348</v>
      </c>
      <c r="B97" s="46">
        <v>16910</v>
      </c>
      <c r="C97" s="47">
        <v>586</v>
      </c>
      <c r="D97" s="2">
        <f>IF(B97&lt;&gt;0,B97/$B$97,0)</f>
        <v>1</v>
      </c>
      <c r="E97" s="4">
        <f>IF(B97&lt;&gt;0,ROUND(((SQRT(POWER(C97,2)-(POWER((B97/$B$97),2)*POWER($C$97,2))))/$B$97),3),0)</f>
        <v>0</v>
      </c>
      <c r="F97" s="4">
        <f>IF(B97=0,0,POWER(C97,2)-(POWER((B97/$B$97),2)*POWER(C$97,2)))</f>
        <v>0</v>
      </c>
      <c r="G97" s="24" t="s">
        <v>16</v>
      </c>
      <c r="H97" s="1">
        <f t="shared" si="40"/>
        <v>3.465405085748078E-2</v>
      </c>
      <c r="I97" s="10" t="str">
        <f t="shared" si="41"/>
        <v>High</v>
      </c>
      <c r="L97" s="76"/>
      <c r="M97" s="76"/>
      <c r="N97" s="86"/>
    </row>
    <row r="98" spans="1:14" ht="15" x14ac:dyDescent="0.25">
      <c r="A98" s="37" t="s">
        <v>418</v>
      </c>
      <c r="B98" s="46">
        <v>289</v>
      </c>
      <c r="C98" s="47">
        <v>116</v>
      </c>
      <c r="D98" s="2">
        <f t="shared" ref="D98:D105" si="42">IF(B98&lt;&gt;0,B98/$B$97,0)</f>
        <v>1.7090479006505028E-2</v>
      </c>
      <c r="E98" s="4">
        <f t="shared" ref="E98:E105" si="43">IF(B98&lt;&gt;0,ROUND(((SQRT(POWER(C98,2)-(POWER((B98/$B$97),2)*POWER($C$97,2))))/$B$97),3),0)</f>
        <v>7.0000000000000001E-3</v>
      </c>
      <c r="F98" s="4">
        <f t="shared" ref="F98:F105" si="44">IF(B98=0,0,POWER(C98,2)-(POWER((B98/$B$97),2)*POWER(C$97,2)))</f>
        <v>13355.699360422399</v>
      </c>
      <c r="G98" s="24" t="str">
        <f t="shared" ref="G98:G151" si="45">IF(F98&lt;0,"W",IF(B98=0,"± 0.6%",IF((E98*100)&lt;0.01,"± 0.1%","± "&amp; TEXT((E98*100),"#,##0.0")&amp;"%")))</f>
        <v>± 0.7%</v>
      </c>
      <c r="H98" s="1">
        <f t="shared" si="40"/>
        <v>0.40138408304498269</v>
      </c>
      <c r="I98" s="10" t="str">
        <f t="shared" si="41"/>
        <v>Moderate</v>
      </c>
      <c r="L98" s="76"/>
      <c r="M98" s="76"/>
      <c r="N98" s="86"/>
    </row>
    <row r="99" spans="1:14" ht="15" x14ac:dyDescent="0.25">
      <c r="A99" s="37" t="s">
        <v>419</v>
      </c>
      <c r="B99" s="46">
        <v>61</v>
      </c>
      <c r="C99" s="47">
        <v>67</v>
      </c>
      <c r="D99" s="2">
        <f t="shared" si="42"/>
        <v>3.6073329390892963E-3</v>
      </c>
      <c r="E99" s="4">
        <f t="shared" si="43"/>
        <v>4.0000000000000001E-3</v>
      </c>
      <c r="F99" s="4">
        <f t="shared" si="44"/>
        <v>4484.5314390408612</v>
      </c>
      <c r="G99" s="24" t="str">
        <f t="shared" si="45"/>
        <v>± 0.4%</v>
      </c>
      <c r="H99" s="1">
        <f t="shared" si="40"/>
        <v>1.098360655737705</v>
      </c>
      <c r="I99" s="10" t="str">
        <f t="shared" si="41"/>
        <v>Low</v>
      </c>
      <c r="L99" s="76"/>
      <c r="M99" s="76"/>
      <c r="N99" s="86"/>
    </row>
    <row r="100" spans="1:14" ht="15" x14ac:dyDescent="0.25">
      <c r="A100" s="37" t="s">
        <v>326</v>
      </c>
      <c r="B100" s="46">
        <v>225</v>
      </c>
      <c r="C100" s="47">
        <v>107</v>
      </c>
      <c r="D100" s="2">
        <f t="shared" si="42"/>
        <v>1.3305736250739207E-2</v>
      </c>
      <c r="E100" s="4">
        <f t="shared" si="43"/>
        <v>6.0000000000000001E-3</v>
      </c>
      <c r="F100" s="4">
        <f t="shared" si="44"/>
        <v>11388.204273432837</v>
      </c>
      <c r="G100" s="24" t="str">
        <f t="shared" si="45"/>
        <v>± 0.6%</v>
      </c>
      <c r="H100" s="1">
        <f t="shared" si="40"/>
        <v>0.47555555555555556</v>
      </c>
      <c r="I100" s="10" t="str">
        <f t="shared" si="41"/>
        <v>Moderate</v>
      </c>
      <c r="L100" s="76"/>
      <c r="M100" s="76"/>
      <c r="N100" s="86"/>
    </row>
    <row r="101" spans="1:14" ht="15" x14ac:dyDescent="0.25">
      <c r="A101" s="37" t="s">
        <v>327</v>
      </c>
      <c r="B101" s="46">
        <v>906</v>
      </c>
      <c r="C101" s="47">
        <v>214</v>
      </c>
      <c r="D101" s="2">
        <f t="shared" si="42"/>
        <v>5.3577764636309873E-2</v>
      </c>
      <c r="E101" s="4">
        <f t="shared" si="43"/>
        <v>1.2999999999999999E-2</v>
      </c>
      <c r="F101" s="4">
        <f t="shared" si="44"/>
        <v>44810.255387407713</v>
      </c>
      <c r="G101" s="24" t="str">
        <f t="shared" si="45"/>
        <v>± 1.3%</v>
      </c>
      <c r="H101" s="1">
        <f t="shared" si="40"/>
        <v>0.23620309050772628</v>
      </c>
      <c r="I101" s="10" t="str">
        <f t="shared" si="41"/>
        <v>Moderate</v>
      </c>
      <c r="L101" s="76"/>
      <c r="M101" s="76"/>
      <c r="N101" s="86"/>
    </row>
    <row r="102" spans="1:14" ht="15" x14ac:dyDescent="0.25">
      <c r="A102" s="37" t="s">
        <v>420</v>
      </c>
      <c r="B102" s="46">
        <v>4687</v>
      </c>
      <c r="C102" s="47">
        <v>402</v>
      </c>
      <c r="D102" s="2">
        <f t="shared" si="42"/>
        <v>0.2771732702542874</v>
      </c>
      <c r="E102" s="4">
        <f t="shared" si="43"/>
        <v>2.1999999999999999E-2</v>
      </c>
      <c r="F102" s="4">
        <f t="shared" si="44"/>
        <v>135222.59483338409</v>
      </c>
      <c r="G102" s="24" t="str">
        <f t="shared" si="45"/>
        <v>± 2.2%</v>
      </c>
      <c r="H102" s="1">
        <f t="shared" si="40"/>
        <v>8.576914870919565E-2</v>
      </c>
      <c r="I102" s="10" t="str">
        <f t="shared" si="41"/>
        <v>High</v>
      </c>
      <c r="L102" s="76"/>
      <c r="M102" s="76"/>
      <c r="N102" s="86"/>
    </row>
    <row r="103" spans="1:14" ht="15" x14ac:dyDescent="0.25">
      <c r="A103" s="37" t="s">
        <v>421</v>
      </c>
      <c r="B103" s="46">
        <v>8191</v>
      </c>
      <c r="C103" s="47">
        <v>483</v>
      </c>
      <c r="D103" s="2">
        <f t="shared" si="42"/>
        <v>0.484387936132466</v>
      </c>
      <c r="E103" s="4">
        <f t="shared" si="43"/>
        <v>2.3E-2</v>
      </c>
      <c r="F103" s="4">
        <f t="shared" si="44"/>
        <v>152717.42213158263</v>
      </c>
      <c r="G103" s="24" t="str">
        <f t="shared" si="45"/>
        <v>± 2.3%</v>
      </c>
      <c r="H103" s="1">
        <f t="shared" si="40"/>
        <v>5.8967159077035772E-2</v>
      </c>
      <c r="I103" s="10" t="str">
        <f t="shared" si="41"/>
        <v>High</v>
      </c>
      <c r="L103" s="76"/>
      <c r="M103" s="76"/>
      <c r="N103" s="86"/>
    </row>
    <row r="104" spans="1:14" ht="15" x14ac:dyDescent="0.25">
      <c r="A104" s="37" t="s">
        <v>422</v>
      </c>
      <c r="B104" s="46">
        <v>2170</v>
      </c>
      <c r="C104" s="47">
        <v>273</v>
      </c>
      <c r="D104" s="2">
        <f t="shared" si="42"/>
        <v>0.12832643406268479</v>
      </c>
      <c r="E104" s="4">
        <f t="shared" si="43"/>
        <v>1.6E-2</v>
      </c>
      <c r="F104" s="4">
        <f t="shared" si="44"/>
        <v>68874.066729242128</v>
      </c>
      <c r="G104" s="24" t="str">
        <f t="shared" si="45"/>
        <v>± 1.6%</v>
      </c>
      <c r="H104" s="1">
        <f t="shared" si="40"/>
        <v>0.12580645161290321</v>
      </c>
      <c r="I104" s="10" t="str">
        <f t="shared" si="41"/>
        <v>High</v>
      </c>
      <c r="L104" s="76"/>
      <c r="M104" s="76"/>
      <c r="N104" s="86"/>
    </row>
    <row r="105" spans="1:14" ht="15" x14ac:dyDescent="0.25">
      <c r="A105" s="37" t="s">
        <v>423</v>
      </c>
      <c r="B105" s="46">
        <v>381</v>
      </c>
      <c r="C105" s="47">
        <v>118</v>
      </c>
      <c r="D105" s="2">
        <f t="shared" si="42"/>
        <v>2.253104671791839E-2</v>
      </c>
      <c r="E105" s="4">
        <f t="shared" si="43"/>
        <v>7.0000000000000001E-3</v>
      </c>
      <c r="F105" s="4">
        <f t="shared" si="44"/>
        <v>13749.675684657461</v>
      </c>
      <c r="G105" s="24" t="str">
        <f t="shared" si="45"/>
        <v>± 0.7%</v>
      </c>
      <c r="H105" s="1">
        <f t="shared" si="40"/>
        <v>0.30971128608923887</v>
      </c>
      <c r="I105" s="10" t="str">
        <f t="shared" si="41"/>
        <v>Moderate</v>
      </c>
      <c r="L105" s="76"/>
      <c r="M105" s="76"/>
      <c r="N105" s="86"/>
    </row>
    <row r="106" spans="1:14" ht="15" x14ac:dyDescent="0.25">
      <c r="A106" s="37" t="s">
        <v>349</v>
      </c>
      <c r="B106" s="46">
        <v>338161.11111111112</v>
      </c>
      <c r="C106" s="47">
        <v>15727</v>
      </c>
      <c r="D106" s="23" t="s">
        <v>16</v>
      </c>
      <c r="E106" s="4">
        <f t="shared" ref="E106:E127" si="46">IF(B106&lt;&gt;0,ROUND(((SQRT(POWER(C106,2)-(POWER((B106/$B$7),2)*POWER($C$7,2))))/$B$7),3),0)</f>
        <v>0.45800000000000002</v>
      </c>
      <c r="F106" s="4">
        <f t="shared" ref="F106:F127" si="47">IF(B106=0,0,POWER(C106,2)-(POWER((B106/$B$7),2)*POWER(C$7,2)))</f>
        <v>239814423.57192943</v>
      </c>
      <c r="G106" s="24" t="s">
        <v>16</v>
      </c>
      <c r="H106" s="1">
        <f t="shared" si="40"/>
        <v>4.6507417568877427E-2</v>
      </c>
      <c r="I106" s="10" t="str">
        <f t="shared" si="41"/>
        <v>High</v>
      </c>
      <c r="L106" s="87"/>
      <c r="M106" s="76"/>
      <c r="N106" s="86"/>
    </row>
    <row r="107" spans="1:14" ht="15" x14ac:dyDescent="0.25">
      <c r="A107" s="14" t="s">
        <v>463</v>
      </c>
      <c r="B107" s="15" t="s">
        <v>515</v>
      </c>
      <c r="C107" s="15" t="s">
        <v>515</v>
      </c>
      <c r="D107" s="20"/>
      <c r="E107" s="21"/>
      <c r="F107" s="21"/>
      <c r="G107" s="25"/>
      <c r="H107" s="18"/>
      <c r="I107" s="22"/>
      <c r="L107" s="79"/>
      <c r="M107" s="79"/>
      <c r="N107" s="86"/>
    </row>
    <row r="108" spans="1:14" ht="15" x14ac:dyDescent="0.25">
      <c r="A108" s="37" t="s">
        <v>348</v>
      </c>
      <c r="B108" s="46">
        <v>16910</v>
      </c>
      <c r="C108" s="47">
        <v>586</v>
      </c>
      <c r="D108" s="2">
        <f>IF(B108&lt;&gt;0,B108/$B$97,0)</f>
        <v>1</v>
      </c>
      <c r="E108" s="4">
        <f>IF(B108&lt;&gt;0,ROUND(((SQRT(POWER(C108,2)-(POWER((B108/$B$97),2)*POWER($C$97,2))))/$B$97),3),0)</f>
        <v>0</v>
      </c>
      <c r="F108" s="4">
        <f>IF(B108=0,0,POWER(C108,2)-(POWER((B108/$B$97),2)*POWER(C$97,2)))</f>
        <v>0</v>
      </c>
      <c r="G108" s="24" t="s">
        <v>16</v>
      </c>
      <c r="H108" s="1">
        <f t="shared" si="40"/>
        <v>3.465405085748078E-2</v>
      </c>
      <c r="I108" s="10" t="str">
        <f t="shared" si="41"/>
        <v>High</v>
      </c>
      <c r="L108" s="76"/>
      <c r="M108" s="76"/>
      <c r="N108" s="86"/>
    </row>
    <row r="109" spans="1:14" ht="15" x14ac:dyDescent="0.25">
      <c r="A109" s="37" t="s">
        <v>424</v>
      </c>
      <c r="B109" s="46">
        <v>12564</v>
      </c>
      <c r="C109" s="47">
        <v>584</v>
      </c>
      <c r="D109" s="2">
        <f t="shared" ref="D109:D110" si="48">IF(B109&lt;&gt;0,B109/$B$97,0)</f>
        <v>0.74299231224127738</v>
      </c>
      <c r="E109" s="4">
        <f t="shared" ref="E109:E110" si="49">IF(B109&lt;&gt;0,ROUND(((SQRT(POWER(C109,2)-(POWER((B109/$B$97),2)*POWER($C$97,2))))/$B$97),3),0)</f>
        <v>2.3E-2</v>
      </c>
      <c r="F109" s="4">
        <f t="shared" ref="F109:F110" si="50">IF(B109=0,0,POWER(C109,2)-(POWER((B109/$B$97),2)*POWER(C$97,2)))</f>
        <v>151488.5045348579</v>
      </c>
      <c r="G109" s="24" t="str">
        <f t="shared" si="45"/>
        <v>± 2.3%</v>
      </c>
      <c r="H109" s="1">
        <f t="shared" si="40"/>
        <v>4.648201209805794E-2</v>
      </c>
      <c r="I109" s="10" t="str">
        <f t="shared" si="41"/>
        <v>High</v>
      </c>
      <c r="L109" s="76"/>
      <c r="M109" s="76"/>
      <c r="N109" s="86"/>
    </row>
    <row r="110" spans="1:14" ht="15" x14ac:dyDescent="0.25">
      <c r="A110" s="37" t="s">
        <v>425</v>
      </c>
      <c r="B110" s="46">
        <v>4346</v>
      </c>
      <c r="C110" s="47">
        <v>334</v>
      </c>
      <c r="D110" s="2">
        <f t="shared" si="48"/>
        <v>0.25700768775872262</v>
      </c>
      <c r="E110" s="4">
        <f t="shared" si="49"/>
        <v>1.7999999999999999E-2</v>
      </c>
      <c r="F110" s="4">
        <f t="shared" si="50"/>
        <v>88873.680643669257</v>
      </c>
      <c r="G110" s="24" t="str">
        <f t="shared" si="45"/>
        <v>± 1.8%</v>
      </c>
      <c r="H110" s="1">
        <f t="shared" si="40"/>
        <v>7.6852277956741835E-2</v>
      </c>
      <c r="I110" s="10" t="str">
        <f t="shared" si="41"/>
        <v>High</v>
      </c>
      <c r="L110" s="76"/>
      <c r="M110" s="76"/>
      <c r="N110" s="86"/>
    </row>
    <row r="111" spans="1:14" ht="15" x14ac:dyDescent="0.25">
      <c r="A111" s="14" t="s">
        <v>464</v>
      </c>
      <c r="B111" s="15" t="s">
        <v>515</v>
      </c>
      <c r="C111" s="15" t="s">
        <v>515</v>
      </c>
      <c r="D111" s="20"/>
      <c r="E111" s="21"/>
      <c r="F111" s="21"/>
      <c r="G111" s="25"/>
      <c r="H111" s="18"/>
      <c r="I111" s="22"/>
      <c r="L111" s="79"/>
      <c r="M111" s="79"/>
      <c r="N111" s="86"/>
    </row>
    <row r="112" spans="1:14" ht="15" x14ac:dyDescent="0.25">
      <c r="A112" s="37" t="s">
        <v>350</v>
      </c>
      <c r="B112" s="46">
        <v>12564</v>
      </c>
      <c r="C112" s="47">
        <v>584</v>
      </c>
      <c r="D112" s="2">
        <f>IF(B112&lt;&gt;0,B112/$B$112,0)</f>
        <v>1</v>
      </c>
      <c r="E112" s="4">
        <f>IF(B112&lt;&gt;0,ROUND(((SQRT(POWER(C112,2)-(POWER((B112/$B$112),2)*POWER($C$112,2))))/$B$112),3),0)</f>
        <v>0</v>
      </c>
      <c r="F112" s="4">
        <f>IF(B112=0,0,POWER(C112,2)-(POWER((B112/$B$112),2)*POWER(C$112,2)))</f>
        <v>0</v>
      </c>
      <c r="G112" s="24" t="s">
        <v>16</v>
      </c>
      <c r="H112" s="1">
        <f t="shared" si="40"/>
        <v>4.648201209805794E-2</v>
      </c>
      <c r="I112" s="10" t="str">
        <f t="shared" si="41"/>
        <v>High</v>
      </c>
      <c r="L112" s="76"/>
      <c r="M112" s="76"/>
      <c r="N112" s="86"/>
    </row>
    <row r="113" spans="1:14" ht="15" x14ac:dyDescent="0.25">
      <c r="A113" s="37" t="s">
        <v>426</v>
      </c>
      <c r="B113" s="46">
        <v>22</v>
      </c>
      <c r="C113" s="47">
        <v>64</v>
      </c>
      <c r="D113" s="2">
        <f t="shared" ref="D113:D119" si="51">IF(B113&lt;&gt;0,B113/$B$112,0)</f>
        <v>1.7510347023241006E-3</v>
      </c>
      <c r="E113" s="4">
        <f t="shared" ref="E113:E119" si="52">IF(B113&lt;&gt;0,ROUND(((SQRT(POWER(C113,2)-(POWER((B113/$B$112),2)*POWER($C$112,2))))/$B$112),3),0)</f>
        <v>5.0000000000000001E-3</v>
      </c>
      <c r="F113" s="4">
        <f t="shared" ref="F113:F119" si="53">IF(B113=0,0,POWER(C113,2)-(POWER((B113/$B$112),2)*POWER(C$112,2)))</f>
        <v>4094.9542805148371</v>
      </c>
      <c r="G113" s="24" t="str">
        <f t="shared" si="45"/>
        <v>± 0.5%</v>
      </c>
      <c r="H113" s="1">
        <f t="shared" si="40"/>
        <v>2.9090909090909092</v>
      </c>
      <c r="I113" s="10" t="str">
        <f t="shared" si="41"/>
        <v>Low</v>
      </c>
      <c r="L113" s="76"/>
      <c r="M113" s="76"/>
      <c r="N113" s="86"/>
    </row>
    <row r="114" spans="1:14" ht="15" x14ac:dyDescent="0.25">
      <c r="A114" s="37" t="s">
        <v>427</v>
      </c>
      <c r="B114" s="46">
        <v>9</v>
      </c>
      <c r="C114" s="47">
        <v>60</v>
      </c>
      <c r="D114" s="2">
        <f t="shared" si="51"/>
        <v>7.1633237822349568E-4</v>
      </c>
      <c r="E114" s="4">
        <f t="shared" si="52"/>
        <v>5.0000000000000001E-3</v>
      </c>
      <c r="F114" s="4">
        <f t="shared" si="53"/>
        <v>3599.8249932266567</v>
      </c>
      <c r="G114" s="24" t="str">
        <f t="shared" si="45"/>
        <v>± 0.5%</v>
      </c>
      <c r="H114" s="1">
        <f t="shared" si="40"/>
        <v>6.666666666666667</v>
      </c>
      <c r="I114" s="10" t="str">
        <f t="shared" si="41"/>
        <v>Low</v>
      </c>
      <c r="L114" s="76"/>
      <c r="M114" s="76"/>
      <c r="N114" s="86"/>
    </row>
    <row r="115" spans="1:14" ht="15" x14ac:dyDescent="0.25">
      <c r="A115" s="37" t="s">
        <v>428</v>
      </c>
      <c r="B115" s="46">
        <v>199</v>
      </c>
      <c r="C115" s="47">
        <v>108</v>
      </c>
      <c r="D115" s="2">
        <f t="shared" si="51"/>
        <v>1.5838904807386183E-2</v>
      </c>
      <c r="E115" s="4">
        <f t="shared" si="52"/>
        <v>8.9999999999999993E-3</v>
      </c>
      <c r="F115" s="4">
        <f t="shared" si="53"/>
        <v>11578.438972454665</v>
      </c>
      <c r="G115" s="24" t="str">
        <f t="shared" si="45"/>
        <v>± 0.9%</v>
      </c>
      <c r="H115" s="1">
        <f t="shared" si="40"/>
        <v>0.542713567839196</v>
      </c>
      <c r="I115" s="10" t="str">
        <f t="shared" si="41"/>
        <v>Moderate</v>
      </c>
      <c r="L115" s="76"/>
      <c r="M115" s="76"/>
      <c r="N115" s="86"/>
    </row>
    <row r="116" spans="1:14" ht="15" x14ac:dyDescent="0.25">
      <c r="A116" s="37" t="s">
        <v>429</v>
      </c>
      <c r="B116" s="46">
        <v>432</v>
      </c>
      <c r="C116" s="47">
        <v>142</v>
      </c>
      <c r="D116" s="2">
        <f t="shared" si="51"/>
        <v>3.4383954154727794E-2</v>
      </c>
      <c r="E116" s="4">
        <f t="shared" si="52"/>
        <v>1.0999999999999999E-2</v>
      </c>
      <c r="F116" s="4">
        <f t="shared" si="53"/>
        <v>19760.784394216796</v>
      </c>
      <c r="G116" s="24" t="str">
        <f t="shared" si="45"/>
        <v>± 1.1%</v>
      </c>
      <c r="H116" s="1">
        <f t="shared" si="40"/>
        <v>0.32870370370370372</v>
      </c>
      <c r="I116" s="10" t="str">
        <f t="shared" si="41"/>
        <v>Moderate</v>
      </c>
      <c r="L116" s="76"/>
      <c r="M116" s="76"/>
      <c r="N116" s="86"/>
    </row>
    <row r="117" spans="1:14" ht="15" x14ac:dyDescent="0.25">
      <c r="A117" s="37" t="s">
        <v>430</v>
      </c>
      <c r="B117" s="46">
        <v>1995</v>
      </c>
      <c r="C117" s="47">
        <v>295</v>
      </c>
      <c r="D117" s="2">
        <f t="shared" si="51"/>
        <v>0.15878701050620822</v>
      </c>
      <c r="E117" s="4">
        <f t="shared" si="52"/>
        <v>2.1999999999999999E-2</v>
      </c>
      <c r="F117" s="4">
        <f t="shared" si="53"/>
        <v>78425.847739801437</v>
      </c>
      <c r="G117" s="24" t="str">
        <f t="shared" si="45"/>
        <v>± 2.2%</v>
      </c>
      <c r="H117" s="1">
        <f t="shared" si="40"/>
        <v>0.14786967418546365</v>
      </c>
      <c r="I117" s="10" t="str">
        <f t="shared" si="41"/>
        <v>High</v>
      </c>
      <c r="L117" s="76"/>
      <c r="M117" s="76"/>
      <c r="N117" s="86"/>
    </row>
    <row r="118" spans="1:14" ht="15" x14ac:dyDescent="0.25">
      <c r="A118" s="37" t="s">
        <v>431</v>
      </c>
      <c r="B118" s="46">
        <v>3162</v>
      </c>
      <c r="C118" s="47">
        <v>365</v>
      </c>
      <c r="D118" s="2">
        <f t="shared" si="51"/>
        <v>0.2516714422158548</v>
      </c>
      <c r="E118" s="4">
        <f t="shared" si="52"/>
        <v>2.7E-2</v>
      </c>
      <c r="F118" s="4">
        <f t="shared" si="53"/>
        <v>111623.01948715984</v>
      </c>
      <c r="G118" s="24" t="str">
        <f t="shared" si="45"/>
        <v>± 2.7%</v>
      </c>
      <c r="H118" s="1">
        <f t="shared" si="40"/>
        <v>0.11543327008222644</v>
      </c>
      <c r="I118" s="10" t="str">
        <f t="shared" si="41"/>
        <v>High</v>
      </c>
      <c r="L118" s="76"/>
      <c r="M118" s="76"/>
      <c r="N118" s="86"/>
    </row>
    <row r="119" spans="1:14" ht="15" x14ac:dyDescent="0.25">
      <c r="A119" s="37" t="s">
        <v>432</v>
      </c>
      <c r="B119" s="46">
        <v>6745</v>
      </c>
      <c r="C119" s="47">
        <v>477</v>
      </c>
      <c r="D119" s="2">
        <f t="shared" si="51"/>
        <v>0.53685132123527535</v>
      </c>
      <c r="E119" s="4">
        <f t="shared" si="52"/>
        <v>2.9000000000000001E-2</v>
      </c>
      <c r="F119" s="4">
        <f t="shared" si="53"/>
        <v>129233.47495768499</v>
      </c>
      <c r="G119" s="24" t="str">
        <f t="shared" si="45"/>
        <v>± 2.9%</v>
      </c>
      <c r="H119" s="1">
        <f t="shared" si="40"/>
        <v>7.0719051148999262E-2</v>
      </c>
      <c r="I119" s="10" t="str">
        <f t="shared" si="41"/>
        <v>High</v>
      </c>
      <c r="L119" s="76"/>
      <c r="M119" s="76"/>
      <c r="N119" s="86"/>
    </row>
    <row r="120" spans="1:14" ht="15" x14ac:dyDescent="0.25">
      <c r="A120" s="37" t="s">
        <v>351</v>
      </c>
      <c r="B120" s="46">
        <v>2053.705882352941</v>
      </c>
      <c r="C120" s="47">
        <v>52</v>
      </c>
      <c r="D120" s="23" t="s">
        <v>16</v>
      </c>
      <c r="E120" s="4">
        <f t="shared" si="46"/>
        <v>1E-3</v>
      </c>
      <c r="F120" s="4">
        <f t="shared" si="47"/>
        <v>2426.4865460301244</v>
      </c>
      <c r="G120" s="24" t="s">
        <v>16</v>
      </c>
      <c r="H120" s="1">
        <f t="shared" si="40"/>
        <v>2.5320081345057716E-2</v>
      </c>
      <c r="I120" s="10" t="str">
        <f t="shared" si="41"/>
        <v>High</v>
      </c>
      <c r="L120" s="87"/>
      <c r="M120" s="87"/>
      <c r="N120" s="86"/>
    </row>
    <row r="121" spans="1:14" ht="15" x14ac:dyDescent="0.25">
      <c r="A121" s="37" t="s">
        <v>352</v>
      </c>
      <c r="B121" s="46">
        <v>4346</v>
      </c>
      <c r="C121" s="47">
        <v>334</v>
      </c>
      <c r="D121" s="2">
        <f>IF(B121&lt;&gt;0,B121/$B$121,0)</f>
        <v>1</v>
      </c>
      <c r="E121" s="4">
        <f>IF(B121&lt;&gt;0,ROUND(((SQRT(POWER(C121,2)-(POWER((B121/$B$121),2)*POWER($C$121,2))))/$B$121),3),0)</f>
        <v>0</v>
      </c>
      <c r="F121" s="4">
        <f>IF(B121=0,0,POWER(C121,2)-(POWER((B121/$B$121),2)*POWER(C$121,2)))</f>
        <v>0</v>
      </c>
      <c r="G121" s="24" t="s">
        <v>16</v>
      </c>
      <c r="H121" s="1">
        <f t="shared" si="40"/>
        <v>7.6852277956741835E-2</v>
      </c>
      <c r="I121" s="10" t="str">
        <f t="shared" si="41"/>
        <v>High</v>
      </c>
      <c r="L121" s="76"/>
      <c r="M121" s="76"/>
      <c r="N121" s="86"/>
    </row>
    <row r="122" spans="1:14" ht="15" x14ac:dyDescent="0.25">
      <c r="A122" s="37" t="s">
        <v>433</v>
      </c>
      <c r="B122" s="46">
        <v>20</v>
      </c>
      <c r="C122" s="47">
        <v>62</v>
      </c>
      <c r="D122" s="2">
        <f t="shared" ref="D122:D126" si="54">IF(B122&lt;&gt;0,B122/$B$121,0)</f>
        <v>4.6019328117809476E-3</v>
      </c>
      <c r="E122" s="4">
        <f t="shared" ref="E122:E126" si="55">IF(B122&lt;&gt;0,ROUND(((SQRT(POWER(C122,2)-(POWER((B122/$B$121),2)*POWER($C$121,2))))/$B$121),3),0)</f>
        <v>1.4E-2</v>
      </c>
      <c r="F122" s="4">
        <f t="shared" ref="F122:F126" si="56">IF(B122=0,0,POWER(C122,2)-(POWER((B122/$B$121),2)*POWER(C$121,2)))</f>
        <v>3841.6374909491437</v>
      </c>
      <c r="G122" s="24" t="str">
        <f t="shared" si="45"/>
        <v>± 1.4%</v>
      </c>
      <c r="H122" s="1">
        <f t="shared" si="40"/>
        <v>3.1</v>
      </c>
      <c r="I122" s="10" t="str">
        <f t="shared" si="41"/>
        <v>Low</v>
      </c>
      <c r="L122" s="76"/>
      <c r="M122" s="76"/>
      <c r="N122" s="86"/>
    </row>
    <row r="123" spans="1:14" ht="15" x14ac:dyDescent="0.25">
      <c r="A123" s="37" t="s">
        <v>434</v>
      </c>
      <c r="B123" s="46">
        <v>109</v>
      </c>
      <c r="C123" s="47">
        <v>67</v>
      </c>
      <c r="D123" s="2">
        <f t="shared" si="54"/>
        <v>2.5080533824206167E-2</v>
      </c>
      <c r="E123" s="4">
        <f t="shared" si="55"/>
        <v>1.4999999999999999E-2</v>
      </c>
      <c r="F123" s="4">
        <f t="shared" si="56"/>
        <v>4418.8275749169461</v>
      </c>
      <c r="G123" s="24" t="str">
        <f t="shared" si="45"/>
        <v>± 1.5%</v>
      </c>
      <c r="H123" s="1">
        <f t="shared" si="40"/>
        <v>0.61467889908256879</v>
      </c>
      <c r="I123" s="10" t="str">
        <f t="shared" si="41"/>
        <v>Moderate</v>
      </c>
      <c r="L123" s="76"/>
      <c r="M123" s="76"/>
      <c r="N123" s="86"/>
    </row>
    <row r="124" spans="1:14" ht="15" x14ac:dyDescent="0.25">
      <c r="A124" s="37" t="s">
        <v>435</v>
      </c>
      <c r="B124" s="46">
        <v>220</v>
      </c>
      <c r="C124" s="47">
        <v>95</v>
      </c>
      <c r="D124" s="2">
        <f t="shared" si="54"/>
        <v>5.0621260929590427E-2</v>
      </c>
      <c r="E124" s="4">
        <f t="shared" si="55"/>
        <v>2.1999999999999999E-2</v>
      </c>
      <c r="F124" s="4">
        <f t="shared" si="56"/>
        <v>8739.1364048464093</v>
      </c>
      <c r="G124" s="24" t="str">
        <f t="shared" si="45"/>
        <v>± 2.2%</v>
      </c>
      <c r="H124" s="1">
        <f t="shared" si="40"/>
        <v>0.43181818181818182</v>
      </c>
      <c r="I124" s="10" t="str">
        <f t="shared" si="41"/>
        <v>Moderate</v>
      </c>
      <c r="L124" s="76"/>
      <c r="M124" s="76"/>
      <c r="N124" s="86"/>
    </row>
    <row r="125" spans="1:14" ht="15" x14ac:dyDescent="0.25">
      <c r="A125" s="37" t="s">
        <v>436</v>
      </c>
      <c r="B125" s="46">
        <v>475</v>
      </c>
      <c r="C125" s="47">
        <v>121</v>
      </c>
      <c r="D125" s="2">
        <f t="shared" si="54"/>
        <v>0.10929590427979752</v>
      </c>
      <c r="E125" s="4">
        <f t="shared" si="55"/>
        <v>2.7E-2</v>
      </c>
      <c r="F125" s="4">
        <f t="shared" si="56"/>
        <v>13308.397238501468</v>
      </c>
      <c r="G125" s="24" t="str">
        <f t="shared" si="45"/>
        <v>± 2.7%</v>
      </c>
      <c r="H125" s="1">
        <f t="shared" si="40"/>
        <v>0.25473684210526315</v>
      </c>
      <c r="I125" s="10" t="str">
        <f t="shared" si="41"/>
        <v>Moderate</v>
      </c>
      <c r="L125" s="76"/>
      <c r="M125" s="76"/>
      <c r="N125" s="86"/>
    </row>
    <row r="126" spans="1:14" ht="15" x14ac:dyDescent="0.25">
      <c r="A126" s="37" t="s">
        <v>437</v>
      </c>
      <c r="B126" s="46">
        <v>3522</v>
      </c>
      <c r="C126" s="47">
        <v>308</v>
      </c>
      <c r="D126" s="2">
        <f t="shared" si="54"/>
        <v>0.81040036815462491</v>
      </c>
      <c r="E126" s="4">
        <f t="shared" si="55"/>
        <v>3.4000000000000002E-2</v>
      </c>
      <c r="F126" s="4">
        <f t="shared" si="56"/>
        <v>21599.735697000113</v>
      </c>
      <c r="G126" s="24" t="str">
        <f t="shared" si="45"/>
        <v>± 3.4%</v>
      </c>
      <c r="H126" s="1">
        <f t="shared" si="40"/>
        <v>8.7450312322544008E-2</v>
      </c>
      <c r="I126" s="10" t="str">
        <f t="shared" si="41"/>
        <v>High</v>
      </c>
      <c r="L126" s="76"/>
      <c r="M126" s="76"/>
      <c r="N126" s="86"/>
    </row>
    <row r="127" spans="1:14" ht="15" x14ac:dyDescent="0.25">
      <c r="A127" s="37" t="s">
        <v>351</v>
      </c>
      <c r="B127" s="46">
        <v>583.44444444444434</v>
      </c>
      <c r="C127" s="47">
        <v>34</v>
      </c>
      <c r="D127" s="23" t="s">
        <v>16</v>
      </c>
      <c r="E127" s="4">
        <f t="shared" si="46"/>
        <v>1E-3</v>
      </c>
      <c r="F127" s="4">
        <f t="shared" si="47"/>
        <v>1133.6021379039976</v>
      </c>
      <c r="G127" s="24" t="s">
        <v>16</v>
      </c>
      <c r="H127" s="1">
        <f t="shared" si="40"/>
        <v>5.8274614359169689E-2</v>
      </c>
      <c r="I127" s="10" t="str">
        <f t="shared" si="41"/>
        <v>High</v>
      </c>
      <c r="L127" s="87"/>
      <c r="M127" s="87"/>
      <c r="N127" s="86"/>
    </row>
    <row r="128" spans="1:14" ht="15" x14ac:dyDescent="0.25">
      <c r="A128" s="14" t="s">
        <v>465</v>
      </c>
      <c r="B128" s="15" t="s">
        <v>515</v>
      </c>
      <c r="C128" s="15" t="s">
        <v>515</v>
      </c>
      <c r="D128" s="20"/>
      <c r="E128" s="21"/>
      <c r="F128" s="21"/>
      <c r="G128" s="25"/>
      <c r="H128" s="18"/>
      <c r="I128" s="22"/>
      <c r="L128" s="79"/>
      <c r="M128" s="79"/>
      <c r="N128" s="86"/>
    </row>
    <row r="129" spans="1:14" ht="36.75" x14ac:dyDescent="0.25">
      <c r="A129" s="44" t="s">
        <v>353</v>
      </c>
      <c r="B129" s="46">
        <v>12473</v>
      </c>
      <c r="C129" s="47">
        <v>583</v>
      </c>
      <c r="D129" s="2">
        <f>IF(B129&lt;&gt;0,B129/$B$129,0)</f>
        <v>1</v>
      </c>
      <c r="E129" s="4">
        <f>IF(B129&lt;&gt;0,ROUND(((SQRT(POWER(C129,2)-(POWER((B129/$B$129),2)*POWER($C$129,2))))/$B$129),3),0)</f>
        <v>0</v>
      </c>
      <c r="F129" s="4">
        <f>IF(B129=0,0,POWER(C129,2)-(POWER((B129/$B$129),2)*POWER(C$129,2)))</f>
        <v>0</v>
      </c>
      <c r="G129" s="24" t="s">
        <v>16</v>
      </c>
      <c r="H129" s="1">
        <f t="shared" si="40"/>
        <v>4.6740960474625191E-2</v>
      </c>
      <c r="I129" s="10" t="str">
        <f t="shared" si="41"/>
        <v>High</v>
      </c>
      <c r="L129" s="76"/>
      <c r="M129" s="76"/>
      <c r="N129" s="86"/>
    </row>
    <row r="130" spans="1:14" ht="15" x14ac:dyDescent="0.25">
      <c r="A130" s="37" t="s">
        <v>438</v>
      </c>
      <c r="B130" s="46">
        <v>3065</v>
      </c>
      <c r="C130" s="47">
        <v>351</v>
      </c>
      <c r="D130" s="2">
        <f t="shared" ref="D130:D134" si="57">IF(B130&lt;&gt;0,B130/$B$129,0)</f>
        <v>0.24573077848152008</v>
      </c>
      <c r="E130" s="4">
        <f t="shared" ref="E130:E134" si="58">IF(B130&lt;&gt;0,ROUND(((SQRT(POWER(C130,2)-(POWER((B130/$B$129),2)*POWER($C$129,2))))/$B$129),3),0)</f>
        <v>2.5999999999999999E-2</v>
      </c>
      <c r="F130" s="4">
        <f t="shared" ref="F130:F134" si="59">IF(B130=0,0,POWER(C130,2)-(POWER((B130/$B$129),2)*POWER(C$129,2)))</f>
        <v>102677.27331365421</v>
      </c>
      <c r="G130" s="24" t="str">
        <f t="shared" si="45"/>
        <v>± 2.6%</v>
      </c>
      <c r="H130" s="1">
        <f t="shared" si="40"/>
        <v>0.11451876019575856</v>
      </c>
      <c r="I130" s="10" t="str">
        <f t="shared" si="41"/>
        <v>High</v>
      </c>
      <c r="L130" s="76"/>
      <c r="M130" s="76"/>
      <c r="N130" s="86"/>
    </row>
    <row r="131" spans="1:14" ht="15" x14ac:dyDescent="0.25">
      <c r="A131" s="37" t="s">
        <v>439</v>
      </c>
      <c r="B131" s="46">
        <v>2367</v>
      </c>
      <c r="C131" s="47">
        <v>331</v>
      </c>
      <c r="D131" s="2">
        <f t="shared" si="57"/>
        <v>0.1897699029904594</v>
      </c>
      <c r="E131" s="4">
        <f t="shared" si="58"/>
        <v>2.5000000000000001E-2</v>
      </c>
      <c r="F131" s="4">
        <f t="shared" si="59"/>
        <v>97320.707932842139</v>
      </c>
      <c r="G131" s="24" t="str">
        <f t="shared" si="45"/>
        <v>± 2.5%</v>
      </c>
      <c r="H131" s="1">
        <f t="shared" si="40"/>
        <v>0.1398394592310942</v>
      </c>
      <c r="I131" s="10" t="str">
        <f t="shared" si="41"/>
        <v>High</v>
      </c>
      <c r="L131" s="76"/>
      <c r="M131" s="76"/>
      <c r="N131" s="86"/>
    </row>
    <row r="132" spans="1:14" ht="15" x14ac:dyDescent="0.25">
      <c r="A132" s="37" t="s">
        <v>440</v>
      </c>
      <c r="B132" s="46">
        <v>1470</v>
      </c>
      <c r="C132" s="47">
        <v>237</v>
      </c>
      <c r="D132" s="2">
        <f t="shared" si="57"/>
        <v>0.11785456586226249</v>
      </c>
      <c r="E132" s="4">
        <f t="shared" si="58"/>
        <v>1.7999999999999999E-2</v>
      </c>
      <c r="F132" s="4">
        <f t="shared" si="59"/>
        <v>51448.044200397097</v>
      </c>
      <c r="G132" s="24" t="str">
        <f t="shared" si="45"/>
        <v>± 1.8%</v>
      </c>
      <c r="H132" s="1">
        <f t="shared" si="40"/>
        <v>0.16122448979591836</v>
      </c>
      <c r="I132" s="10" t="str">
        <f t="shared" si="41"/>
        <v>High</v>
      </c>
      <c r="L132" s="76"/>
      <c r="M132" s="76"/>
      <c r="N132" s="86"/>
    </row>
    <row r="133" spans="1:14" ht="15" x14ac:dyDescent="0.25">
      <c r="A133" s="37" t="s">
        <v>441</v>
      </c>
      <c r="B133" s="46">
        <v>1269</v>
      </c>
      <c r="C133" s="47">
        <v>230</v>
      </c>
      <c r="D133" s="2">
        <f t="shared" si="57"/>
        <v>0.10173975787701435</v>
      </c>
      <c r="E133" s="4">
        <f t="shared" si="58"/>
        <v>1.7999999999999999E-2</v>
      </c>
      <c r="F133" s="4">
        <f t="shared" si="59"/>
        <v>49381.81632541796</v>
      </c>
      <c r="G133" s="24" t="str">
        <f t="shared" si="45"/>
        <v>± 1.8%</v>
      </c>
      <c r="H133" s="1">
        <f t="shared" si="40"/>
        <v>0.18124507486209615</v>
      </c>
      <c r="I133" s="10" t="str">
        <f t="shared" si="41"/>
        <v>High</v>
      </c>
      <c r="L133" s="76"/>
      <c r="M133" s="76"/>
      <c r="N133" s="86"/>
    </row>
    <row r="134" spans="1:14" ht="15" x14ac:dyDescent="0.25">
      <c r="A134" s="37" t="s">
        <v>442</v>
      </c>
      <c r="B134" s="46">
        <v>4302</v>
      </c>
      <c r="C134" s="47">
        <v>392</v>
      </c>
      <c r="D134" s="2">
        <f t="shared" si="57"/>
        <v>0.3449049947887437</v>
      </c>
      <c r="E134" s="4">
        <f t="shared" si="58"/>
        <v>2.7E-2</v>
      </c>
      <c r="F134" s="4">
        <f t="shared" si="59"/>
        <v>113230.98965327683</v>
      </c>
      <c r="G134" s="24" t="str">
        <f t="shared" si="45"/>
        <v>± 2.7%</v>
      </c>
      <c r="H134" s="1">
        <f t="shared" si="40"/>
        <v>9.1120409112040918E-2</v>
      </c>
      <c r="I134" s="10" t="str">
        <f t="shared" si="41"/>
        <v>High</v>
      </c>
      <c r="L134" s="76"/>
      <c r="M134" s="76"/>
      <c r="N134" s="86"/>
    </row>
    <row r="135" spans="1:14" ht="15" x14ac:dyDescent="0.25">
      <c r="A135" s="37" t="s">
        <v>354</v>
      </c>
      <c r="B135" s="46">
        <v>91</v>
      </c>
      <c r="C135" s="47">
        <v>81</v>
      </c>
      <c r="D135" s="2">
        <f>IF(B135&lt;&gt;0,B135/$B$135,0)</f>
        <v>1</v>
      </c>
      <c r="E135" s="4">
        <f>IF(B135&lt;&gt;0,ROUND(((SQRT(POWER(C135,2)-(POWER((B135/$B$135),2)*POWER($C$135,2))))/$B$135),3),0)</f>
        <v>0</v>
      </c>
      <c r="F135" s="4">
        <f>IF(B135=0,0,POWER(C135,2)-(POWER((B135/$B$135),2)*POWER(C$135,2)))</f>
        <v>0</v>
      </c>
      <c r="G135" s="24" t="s">
        <v>16</v>
      </c>
      <c r="H135" s="1">
        <f t="shared" si="40"/>
        <v>0.89010989010989006</v>
      </c>
      <c r="I135" s="10" t="str">
        <f t="shared" si="41"/>
        <v>Low</v>
      </c>
      <c r="L135" s="76"/>
      <c r="M135" s="76"/>
      <c r="N135" s="86"/>
    </row>
    <row r="136" spans="1:14" ht="36.75" x14ac:dyDescent="0.25">
      <c r="A136" s="44" t="s">
        <v>355</v>
      </c>
      <c r="B136" s="46">
        <v>4316</v>
      </c>
      <c r="C136" s="47">
        <v>332</v>
      </c>
      <c r="D136" s="2">
        <f>IF(B136&lt;&gt;0,B136/$B$136,0)</f>
        <v>1</v>
      </c>
      <c r="E136" s="4">
        <f>IF(B136&lt;&gt;0,ROUND(((SQRT(POWER(C136,2)-(POWER((B136/$B$136),2)*POWER($C$136,2))))/$B$136),3),0)</f>
        <v>0</v>
      </c>
      <c r="F136" s="4">
        <f>IF(B136=0,0,POWER(C136,2)-(POWER((B136/$B$136),2)*POWER(C$136,2)))</f>
        <v>0</v>
      </c>
      <c r="G136" s="24" t="s">
        <v>16</v>
      </c>
      <c r="H136" s="1">
        <f t="shared" si="40"/>
        <v>7.6923076923076927E-2</v>
      </c>
      <c r="I136" s="10" t="str">
        <f t="shared" si="41"/>
        <v>High</v>
      </c>
      <c r="L136" s="76"/>
      <c r="M136" s="76"/>
      <c r="N136" s="86"/>
    </row>
    <row r="137" spans="1:14" ht="15" x14ac:dyDescent="0.25">
      <c r="A137" s="37" t="s">
        <v>443</v>
      </c>
      <c r="B137" s="46">
        <v>1388</v>
      </c>
      <c r="C137" s="47">
        <v>200</v>
      </c>
      <c r="D137" s="2">
        <f t="shared" ref="D137:D143" si="60">IF(B137&lt;&gt;0,B137/$B$136,0)</f>
        <v>0.32159406858202039</v>
      </c>
      <c r="E137" s="4">
        <f t="shared" ref="E137:E143" si="61">IF(B137&lt;&gt;0,ROUND(((SQRT(POWER(C137,2)-(POWER((B137/$B$136),2)*POWER($C$136,2))))/$B$136),3),0)</f>
        <v>3.9E-2</v>
      </c>
      <c r="F137" s="4">
        <f t="shared" ref="F137:F144" si="62">IF(B137=0,0,POWER(C137,2)-(POWER((B137/$B$136),2)*POWER(C$136,2)))</f>
        <v>28600.331360946744</v>
      </c>
      <c r="G137" s="24" t="str">
        <f t="shared" si="45"/>
        <v>± 3.9%</v>
      </c>
      <c r="H137" s="1">
        <f t="shared" si="40"/>
        <v>0.14409221902017291</v>
      </c>
      <c r="I137" s="10" t="str">
        <f t="shared" si="41"/>
        <v>High</v>
      </c>
      <c r="L137" s="76"/>
      <c r="M137" s="76"/>
      <c r="N137" s="86"/>
    </row>
    <row r="138" spans="1:14" ht="15" x14ac:dyDescent="0.25">
      <c r="A138" s="37" t="s">
        <v>444</v>
      </c>
      <c r="B138" s="46">
        <v>974</v>
      </c>
      <c r="C138" s="47">
        <v>177</v>
      </c>
      <c r="D138" s="2">
        <f t="shared" si="60"/>
        <v>0.22567191844300277</v>
      </c>
      <c r="E138" s="4">
        <f t="shared" si="61"/>
        <v>3.6999999999999998E-2</v>
      </c>
      <c r="F138" s="4">
        <f t="shared" si="62"/>
        <v>25715.532544378701</v>
      </c>
      <c r="G138" s="24" t="str">
        <f t="shared" si="45"/>
        <v>± 3.7%</v>
      </c>
      <c r="H138" s="1">
        <f t="shared" si="40"/>
        <v>0.18172484599589322</v>
      </c>
      <c r="I138" s="10" t="str">
        <f t="shared" si="41"/>
        <v>High</v>
      </c>
      <c r="L138" s="76"/>
      <c r="M138" s="76"/>
      <c r="N138" s="86"/>
    </row>
    <row r="139" spans="1:14" ht="15" x14ac:dyDescent="0.25">
      <c r="A139" s="37" t="s">
        <v>445</v>
      </c>
      <c r="B139" s="46">
        <v>539</v>
      </c>
      <c r="C139" s="47">
        <v>138</v>
      </c>
      <c r="D139" s="2">
        <f t="shared" si="60"/>
        <v>0.12488415199258572</v>
      </c>
      <c r="E139" s="4">
        <f t="shared" si="61"/>
        <v>0.03</v>
      </c>
      <c r="F139" s="4">
        <f t="shared" si="62"/>
        <v>17324.940828402367</v>
      </c>
      <c r="G139" s="24" t="str">
        <f t="shared" si="45"/>
        <v>± 3.0%</v>
      </c>
      <c r="H139" s="1">
        <f t="shared" si="40"/>
        <v>0.25602968460111319</v>
      </c>
      <c r="I139" s="10" t="str">
        <f t="shared" si="41"/>
        <v>Moderate</v>
      </c>
      <c r="L139" s="76"/>
      <c r="M139" s="76"/>
      <c r="N139" s="86"/>
    </row>
    <row r="140" spans="1:14" ht="15" x14ac:dyDescent="0.25">
      <c r="A140" s="37" t="s">
        <v>439</v>
      </c>
      <c r="B140" s="46">
        <v>292</v>
      </c>
      <c r="C140" s="47">
        <v>98</v>
      </c>
      <c r="D140" s="2">
        <f t="shared" si="60"/>
        <v>6.7655236329935128E-2</v>
      </c>
      <c r="E140" s="4">
        <f t="shared" si="61"/>
        <v>2.1999999999999999E-2</v>
      </c>
      <c r="F140" s="4">
        <f t="shared" si="62"/>
        <v>9099.4792899408276</v>
      </c>
      <c r="G140" s="24" t="str">
        <f t="shared" si="45"/>
        <v>± 2.2%</v>
      </c>
      <c r="H140" s="1">
        <f t="shared" si="40"/>
        <v>0.33561643835616439</v>
      </c>
      <c r="I140" s="10" t="str">
        <f t="shared" si="41"/>
        <v>Moderate</v>
      </c>
      <c r="L140" s="76"/>
      <c r="M140" s="76"/>
      <c r="N140" s="86"/>
    </row>
    <row r="141" spans="1:14" ht="15" x14ac:dyDescent="0.25">
      <c r="A141" s="37" t="s">
        <v>440</v>
      </c>
      <c r="B141" s="46">
        <v>238</v>
      </c>
      <c r="C141" s="47">
        <v>100</v>
      </c>
      <c r="D141" s="2">
        <f t="shared" si="60"/>
        <v>5.5143651529193698E-2</v>
      </c>
      <c r="E141" s="4">
        <f t="shared" si="61"/>
        <v>2.3E-2</v>
      </c>
      <c r="F141" s="4">
        <f t="shared" si="62"/>
        <v>9664.8284023668639</v>
      </c>
      <c r="G141" s="24" t="str">
        <f t="shared" si="45"/>
        <v>± 2.3%</v>
      </c>
      <c r="H141" s="1">
        <f t="shared" si="40"/>
        <v>0.42016806722689076</v>
      </c>
      <c r="I141" s="10" t="str">
        <f t="shared" si="41"/>
        <v>Moderate</v>
      </c>
      <c r="L141" s="76"/>
      <c r="M141" s="76"/>
      <c r="N141" s="86"/>
    </row>
    <row r="142" spans="1:14" ht="15" x14ac:dyDescent="0.25">
      <c r="A142" s="37" t="s">
        <v>441</v>
      </c>
      <c r="B142" s="46">
        <v>199</v>
      </c>
      <c r="C142" s="47">
        <v>96</v>
      </c>
      <c r="D142" s="2">
        <f t="shared" si="60"/>
        <v>4.6107506950880443E-2</v>
      </c>
      <c r="E142" s="4">
        <f t="shared" si="61"/>
        <v>2.1999999999999999E-2</v>
      </c>
      <c r="F142" s="4">
        <f t="shared" si="62"/>
        <v>8981.6745562130181</v>
      </c>
      <c r="G142" s="24" t="str">
        <f t="shared" si="45"/>
        <v>± 2.2%</v>
      </c>
      <c r="H142" s="1">
        <f t="shared" si="40"/>
        <v>0.48241206030150752</v>
      </c>
      <c r="I142" s="10" t="str">
        <f t="shared" si="41"/>
        <v>Moderate</v>
      </c>
      <c r="L142" s="76"/>
      <c r="M142" s="76"/>
      <c r="N142" s="86"/>
    </row>
    <row r="143" spans="1:14" ht="15" x14ac:dyDescent="0.25">
      <c r="A143" s="37" t="s">
        <v>442</v>
      </c>
      <c r="B143" s="46">
        <v>686</v>
      </c>
      <c r="C143" s="47">
        <v>149</v>
      </c>
      <c r="D143" s="2">
        <f t="shared" si="60"/>
        <v>0.15894346617238184</v>
      </c>
      <c r="E143" s="4">
        <f t="shared" si="61"/>
        <v>3.2000000000000001E-2</v>
      </c>
      <c r="F143" s="4">
        <f t="shared" si="62"/>
        <v>19416.40828402367</v>
      </c>
      <c r="G143" s="24" t="str">
        <f t="shared" si="45"/>
        <v>± 3.2%</v>
      </c>
      <c r="H143" s="1">
        <f t="shared" si="40"/>
        <v>0.21720116618075802</v>
      </c>
      <c r="I143" s="10" t="str">
        <f t="shared" si="41"/>
        <v>Moderate</v>
      </c>
      <c r="L143" s="76"/>
      <c r="M143" s="76"/>
      <c r="N143" s="86"/>
    </row>
    <row r="144" spans="1:14" ht="15" x14ac:dyDescent="0.25">
      <c r="A144" s="37" t="s">
        <v>354</v>
      </c>
      <c r="B144" s="46">
        <v>30</v>
      </c>
      <c r="C144" s="47">
        <v>64</v>
      </c>
      <c r="D144" s="2">
        <f>IF(B144&lt;&gt;0,B144/$B$144,0)</f>
        <v>1</v>
      </c>
      <c r="E144" s="4">
        <f>IF(B144&lt;&gt;0,ROUND(((SQRT(POWER(C144,2)-(POWER((B144/$B$144),2)*POWER($C$144,2))))/$B$144),3),0)</f>
        <v>0</v>
      </c>
      <c r="F144" s="4">
        <f t="shared" si="62"/>
        <v>4090.6745562130177</v>
      </c>
      <c r="G144" s="24" t="s">
        <v>16</v>
      </c>
      <c r="H144" s="1">
        <f t="shared" si="40"/>
        <v>2.1333333333333333</v>
      </c>
      <c r="I144" s="10" t="str">
        <f t="shared" si="41"/>
        <v>Low</v>
      </c>
      <c r="L144" s="76"/>
      <c r="M144" s="76"/>
      <c r="N144" s="86"/>
    </row>
    <row r="145" spans="1:14" ht="15" x14ac:dyDescent="0.25">
      <c r="A145" s="14" t="s">
        <v>466</v>
      </c>
      <c r="B145" s="15" t="s">
        <v>515</v>
      </c>
      <c r="C145" s="15" t="s">
        <v>515</v>
      </c>
      <c r="D145" s="20"/>
      <c r="E145" s="21"/>
      <c r="F145" s="21"/>
      <c r="G145" s="25"/>
      <c r="H145" s="18"/>
      <c r="I145" s="22"/>
      <c r="L145" s="79"/>
      <c r="M145" s="79"/>
      <c r="N145" s="86"/>
    </row>
    <row r="146" spans="1:14" ht="15" x14ac:dyDescent="0.25">
      <c r="A146" s="37" t="s">
        <v>356</v>
      </c>
      <c r="B146" s="46">
        <v>13976</v>
      </c>
      <c r="C146" s="47">
        <v>633</v>
      </c>
      <c r="D146" s="2">
        <f>IF(B146&lt;&gt;0,B146/$B$146,0)</f>
        <v>1</v>
      </c>
      <c r="E146" s="4">
        <f>IF(B146&lt;&gt;0,ROUND(((SQRT(POWER(C146,2)-(POWER((B146/$B$146),2)*POWER($C$146,2))))/$B$146),3),0)</f>
        <v>0</v>
      </c>
      <c r="F146" s="4">
        <f>IF(B146=0,0,POWER(C146,2)-(POWER((B146/$B$146),2)*POWER(C$146,2)))</f>
        <v>0</v>
      </c>
      <c r="G146" s="24" t="s">
        <v>16</v>
      </c>
      <c r="H146" s="1">
        <f t="shared" si="40"/>
        <v>4.5291929021179164E-2</v>
      </c>
      <c r="I146" s="10" t="str">
        <f t="shared" si="41"/>
        <v>High</v>
      </c>
      <c r="L146" s="76"/>
      <c r="M146" s="76"/>
      <c r="N146" s="86"/>
    </row>
    <row r="147" spans="1:14" ht="15" x14ac:dyDescent="0.25">
      <c r="A147" s="37" t="s">
        <v>446</v>
      </c>
      <c r="B147" s="46">
        <v>315</v>
      </c>
      <c r="C147" s="47">
        <v>147</v>
      </c>
      <c r="D147" s="2">
        <f t="shared" ref="D147:D153" si="63">IF(B147&lt;&gt;0,B147/$B$146,0)</f>
        <v>2.2538637664567832E-2</v>
      </c>
      <c r="E147" s="4">
        <f t="shared" ref="E147:E154" si="64">IF(B147&lt;&gt;0,ROUND(((SQRT(POWER(C147,2)-(POWER((B147/$B$146),2)*POWER($C$146,2))))/$B$146),3),0)</f>
        <v>0.01</v>
      </c>
      <c r="F147" s="4">
        <f t="shared" ref="F147:F154" si="65">IF(B147=0,0,POWER(C147,2)-(POWER((B147/$B$146),2)*POWER(C$146,2)))</f>
        <v>21405.453919650754</v>
      </c>
      <c r="G147" s="24" t="str">
        <f t="shared" si="45"/>
        <v>± 1.0%</v>
      </c>
      <c r="H147" s="1">
        <f t="shared" si="40"/>
        <v>0.46666666666666667</v>
      </c>
      <c r="I147" s="10" t="str">
        <f t="shared" si="41"/>
        <v>Moderate</v>
      </c>
      <c r="L147" s="76"/>
      <c r="M147" s="76"/>
      <c r="N147" s="86"/>
    </row>
    <row r="148" spans="1:14" ht="15" x14ac:dyDescent="0.25">
      <c r="A148" s="37" t="s">
        <v>435</v>
      </c>
      <c r="B148" s="46">
        <v>894</v>
      </c>
      <c r="C148" s="47">
        <v>226</v>
      </c>
      <c r="D148" s="2">
        <f t="shared" si="63"/>
        <v>6.3966800228963935E-2</v>
      </c>
      <c r="E148" s="4">
        <f t="shared" si="64"/>
        <v>1.6E-2</v>
      </c>
      <c r="F148" s="4">
        <f t="shared" si="65"/>
        <v>49436.480170581905</v>
      </c>
      <c r="G148" s="24" t="str">
        <f t="shared" si="45"/>
        <v>± 1.6%</v>
      </c>
      <c r="H148" s="1">
        <f t="shared" si="40"/>
        <v>0.25279642058165547</v>
      </c>
      <c r="I148" s="10" t="str">
        <f t="shared" si="41"/>
        <v>Moderate</v>
      </c>
      <c r="L148" s="76"/>
      <c r="M148" s="76"/>
      <c r="N148" s="86"/>
    </row>
    <row r="149" spans="1:14" ht="15" x14ac:dyDescent="0.25">
      <c r="A149" s="37" t="s">
        <v>427</v>
      </c>
      <c r="B149" s="46">
        <v>1270</v>
      </c>
      <c r="C149" s="47">
        <v>259</v>
      </c>
      <c r="D149" s="2">
        <f t="shared" si="63"/>
        <v>9.0870062965083001E-2</v>
      </c>
      <c r="E149" s="4">
        <f t="shared" si="64"/>
        <v>1.7999999999999999E-2</v>
      </c>
      <c r="F149" s="4">
        <f t="shared" si="65"/>
        <v>63772.36333590022</v>
      </c>
      <c r="G149" s="24" t="str">
        <f t="shared" si="45"/>
        <v>± 1.8%</v>
      </c>
      <c r="H149" s="1">
        <f t="shared" si="40"/>
        <v>0.20393700787401575</v>
      </c>
      <c r="I149" s="10" t="str">
        <f t="shared" si="41"/>
        <v>Moderate</v>
      </c>
      <c r="L149" s="76"/>
      <c r="M149" s="76"/>
      <c r="N149" s="86"/>
    </row>
    <row r="150" spans="1:14" ht="15" x14ac:dyDescent="0.25">
      <c r="A150" s="37" t="s">
        <v>447</v>
      </c>
      <c r="B150" s="46">
        <v>2266</v>
      </c>
      <c r="C150" s="47">
        <v>359</v>
      </c>
      <c r="D150" s="2">
        <f t="shared" si="63"/>
        <v>0.16213508872352606</v>
      </c>
      <c r="E150" s="4">
        <f t="shared" si="64"/>
        <v>2.5000000000000001E-2</v>
      </c>
      <c r="F150" s="4">
        <f t="shared" si="65"/>
        <v>118347.77291660591</v>
      </c>
      <c r="G150" s="24" t="str">
        <f t="shared" si="45"/>
        <v>± 2.5%</v>
      </c>
      <c r="H150" s="1">
        <f t="shared" si="40"/>
        <v>0.15842894969108562</v>
      </c>
      <c r="I150" s="10" t="str">
        <f t="shared" si="41"/>
        <v>High</v>
      </c>
      <c r="L150" s="76"/>
      <c r="M150" s="76"/>
      <c r="N150" s="86"/>
    </row>
    <row r="151" spans="1:14" ht="15" x14ac:dyDescent="0.25">
      <c r="A151" s="37" t="s">
        <v>448</v>
      </c>
      <c r="B151" s="46">
        <v>3552</v>
      </c>
      <c r="C151" s="47">
        <v>420</v>
      </c>
      <c r="D151" s="2">
        <f t="shared" si="63"/>
        <v>0.25414997137950773</v>
      </c>
      <c r="E151" s="4">
        <f t="shared" si="64"/>
        <v>2.8000000000000001E-2</v>
      </c>
      <c r="F151" s="4">
        <f t="shared" si="65"/>
        <v>150518.61278783908</v>
      </c>
      <c r="G151" s="24" t="str">
        <f t="shared" si="45"/>
        <v>± 2.8%</v>
      </c>
      <c r="H151" s="1">
        <f t="shared" si="40"/>
        <v>0.11824324324324324</v>
      </c>
      <c r="I151" s="10" t="str">
        <f t="shared" si="41"/>
        <v>High</v>
      </c>
      <c r="L151" s="76"/>
      <c r="M151" s="76"/>
      <c r="N151" s="86"/>
    </row>
    <row r="152" spans="1:14" ht="15" x14ac:dyDescent="0.25">
      <c r="A152" s="37" t="s">
        <v>430</v>
      </c>
      <c r="B152" s="46">
        <v>3407</v>
      </c>
      <c r="C152" s="47">
        <v>428</v>
      </c>
      <c r="D152" s="2">
        <f t="shared" si="63"/>
        <v>0.2437750429307384</v>
      </c>
      <c r="E152" s="4">
        <f t="shared" si="64"/>
        <v>2.9000000000000001E-2</v>
      </c>
      <c r="F152" s="4">
        <f t="shared" si="65"/>
        <v>159372.54667654465</v>
      </c>
      <c r="G152" s="24" t="str">
        <f t="shared" ref="G152:G163" si="66">IF(F152&lt;0,"W",IF(B152=0,"± 0.6%",IF((E152*100)&lt;0.01,"± 0.1%","± "&amp; TEXT((E152*100),"#,##0.0")&amp;"%")))</f>
        <v>± 2.9%</v>
      </c>
      <c r="H152" s="1">
        <f t="shared" ref="H152:H164" si="67">IF(B152&lt;&gt;0,C152/B152,0)</f>
        <v>0.12562371587907251</v>
      </c>
      <c r="I152" s="10" t="str">
        <f t="shared" ref="I152:I164" si="68">IF(AND(H152&gt;0,H152&lt;=0.2),"High",IF(H152&gt;=0.667,"Low",IF(AND(H152&gt;0.2,H152&lt;0.667),"Moderate","NC")))</f>
        <v>High</v>
      </c>
      <c r="L152" s="76"/>
      <c r="M152" s="76"/>
      <c r="N152" s="86"/>
    </row>
    <row r="153" spans="1:14" ht="15" x14ac:dyDescent="0.25">
      <c r="A153" s="37" t="s">
        <v>449</v>
      </c>
      <c r="B153" s="46">
        <v>2272</v>
      </c>
      <c r="C153" s="47">
        <v>351</v>
      </c>
      <c r="D153" s="2">
        <f t="shared" si="63"/>
        <v>0.16256439610761306</v>
      </c>
      <c r="E153" s="4">
        <f t="shared" si="64"/>
        <v>2.4E-2</v>
      </c>
      <c r="F153" s="4">
        <f t="shared" si="65"/>
        <v>112611.91851826126</v>
      </c>
      <c r="G153" s="24" t="str">
        <f t="shared" si="66"/>
        <v>± 2.4%</v>
      </c>
      <c r="H153" s="1">
        <f t="shared" si="67"/>
        <v>0.15448943661971831</v>
      </c>
      <c r="I153" s="10" t="str">
        <f t="shared" si="68"/>
        <v>High</v>
      </c>
      <c r="L153" s="76"/>
      <c r="M153" s="76"/>
      <c r="N153" s="86"/>
    </row>
    <row r="154" spans="1:14" ht="15" x14ac:dyDescent="0.25">
      <c r="A154" s="37" t="s">
        <v>357</v>
      </c>
      <c r="B154" s="46">
        <v>962.44444444444434</v>
      </c>
      <c r="C154" s="47">
        <v>53</v>
      </c>
      <c r="D154" s="23" t="s">
        <v>16</v>
      </c>
      <c r="E154" s="4">
        <f t="shared" si="64"/>
        <v>2E-3</v>
      </c>
      <c r="F154" s="4">
        <f t="shared" si="65"/>
        <v>908.82772986352802</v>
      </c>
      <c r="G154" s="24" t="s">
        <v>16</v>
      </c>
      <c r="H154" s="1">
        <f t="shared" si="67"/>
        <v>5.5068113599630576E-2</v>
      </c>
      <c r="I154" s="10" t="str">
        <f t="shared" si="68"/>
        <v>High</v>
      </c>
      <c r="L154" s="87"/>
      <c r="M154" s="87"/>
      <c r="N154" s="86"/>
    </row>
    <row r="155" spans="1:14" ht="15" x14ac:dyDescent="0.25">
      <c r="A155" s="37" t="s">
        <v>358</v>
      </c>
      <c r="B155" s="46">
        <v>606</v>
      </c>
      <c r="C155" s="47">
        <v>189</v>
      </c>
      <c r="D155" s="2">
        <f>IF(B155&lt;&gt;0,B155/$B$155,0)</f>
        <v>1</v>
      </c>
      <c r="E155" s="4">
        <f>IF(B155&lt;&gt;0,ROUND(((SQRT(POWER(C155,2)-(POWER((B155/$B$155),2)*POWER($C$155,2))))/$B$155),3),0)</f>
        <v>0</v>
      </c>
      <c r="F155" s="4">
        <f>IF(B155=0,0,POWER(C155,2)-(POWER((B155/$B$155),2)*POWER(C$155,2)))</f>
        <v>0</v>
      </c>
      <c r="G155" s="24" t="s">
        <v>16</v>
      </c>
      <c r="H155" s="1">
        <f t="shared" si="67"/>
        <v>0.31188118811881188</v>
      </c>
      <c r="I155" s="10" t="str">
        <f t="shared" si="68"/>
        <v>Moderate</v>
      </c>
      <c r="L155" s="76"/>
      <c r="M155" s="76"/>
      <c r="N155" s="86"/>
    </row>
    <row r="156" spans="1:14" ht="15" x14ac:dyDescent="0.25">
      <c r="A156" s="14" t="s">
        <v>467</v>
      </c>
      <c r="B156" s="15" t="s">
        <v>515</v>
      </c>
      <c r="C156" s="15" t="s">
        <v>515</v>
      </c>
      <c r="D156" s="20"/>
      <c r="E156" s="21"/>
      <c r="F156" s="21"/>
      <c r="G156" s="25"/>
      <c r="H156" s="18"/>
      <c r="I156" s="22"/>
      <c r="L156" s="79"/>
      <c r="M156" s="79"/>
      <c r="N156" s="86"/>
    </row>
    <row r="157" spans="1:14" ht="24.75" x14ac:dyDescent="0.25">
      <c r="A157" s="44" t="s">
        <v>359</v>
      </c>
      <c r="B157" s="46">
        <v>13644</v>
      </c>
      <c r="C157" s="47">
        <v>633</v>
      </c>
      <c r="D157" s="2">
        <f>IF(B157&lt;&gt;0,B157/$B$157,0)</f>
        <v>1</v>
      </c>
      <c r="E157" s="4">
        <f>IF(B157&lt;&gt;0,ROUND(((SQRT(POWER(C157,2)-(POWER((B157/$B$157),2)*POWER($C$157,2))))/$B$157),3),0)</f>
        <v>0</v>
      </c>
      <c r="F157" s="4">
        <f>IF(B157=0,0,POWER(C157,2)-(POWER((B157/$B$157),2)*POWER(C$157,2)))</f>
        <v>0</v>
      </c>
      <c r="G157" s="24" t="s">
        <v>16</v>
      </c>
      <c r="H157" s="1">
        <f t="shared" si="67"/>
        <v>4.639401934916447E-2</v>
      </c>
      <c r="I157" s="10" t="str">
        <f t="shared" si="68"/>
        <v>High</v>
      </c>
      <c r="L157" s="76"/>
      <c r="M157" s="76"/>
      <c r="N157" s="86"/>
    </row>
    <row r="158" spans="1:14" ht="15" x14ac:dyDescent="0.25">
      <c r="A158" s="37" t="s">
        <v>450</v>
      </c>
      <c r="B158" s="46">
        <v>1273</v>
      </c>
      <c r="C158" s="47">
        <v>272</v>
      </c>
      <c r="D158" s="2">
        <f t="shared" ref="D158:D163" si="69">IF(B158&lt;&gt;0,B158/$B$157,0)</f>
        <v>9.3301084725886843E-2</v>
      </c>
      <c r="E158" s="4">
        <f t="shared" ref="E158:E163" si="70">IF(B158&lt;&gt;0,ROUND(((SQRT(POWER(C158,2)-(POWER((B158/$B$157),2)*POWER($C$157,2))))/$B$157),3),0)</f>
        <v>1.9E-2</v>
      </c>
      <c r="F158" s="4">
        <f t="shared" ref="F158:F163" si="71">IF(B158=0,0,POWER(C158,2)-(POWER((B158/$B$157),2)*POWER(C$157,2)))</f>
        <v>70495.96522691795</v>
      </c>
      <c r="G158" s="24" t="str">
        <f t="shared" si="66"/>
        <v>± 1.9%</v>
      </c>
      <c r="H158" s="1">
        <f t="shared" si="67"/>
        <v>0.21366849960722703</v>
      </c>
      <c r="I158" s="10" t="str">
        <f t="shared" si="68"/>
        <v>Moderate</v>
      </c>
      <c r="L158" s="76"/>
      <c r="M158" s="76"/>
      <c r="N158" s="86"/>
    </row>
    <row r="159" spans="1:14" ht="15" x14ac:dyDescent="0.25">
      <c r="A159" s="37" t="s">
        <v>445</v>
      </c>
      <c r="B159" s="46">
        <v>1448</v>
      </c>
      <c r="C159" s="47">
        <v>301</v>
      </c>
      <c r="D159" s="2">
        <f t="shared" si="69"/>
        <v>0.10612723541483436</v>
      </c>
      <c r="E159" s="4">
        <f t="shared" si="70"/>
        <v>2.1999999999999999E-2</v>
      </c>
      <c r="F159" s="4">
        <f t="shared" si="71"/>
        <v>86088.043761105044</v>
      </c>
      <c r="G159" s="24" t="str">
        <f t="shared" si="66"/>
        <v>± 2.2%</v>
      </c>
      <c r="H159" s="1">
        <f t="shared" si="67"/>
        <v>0.20787292817679559</v>
      </c>
      <c r="I159" s="10" t="str">
        <f t="shared" si="68"/>
        <v>Moderate</v>
      </c>
      <c r="L159" s="76"/>
      <c r="M159" s="76"/>
      <c r="N159" s="86"/>
    </row>
    <row r="160" spans="1:14" ht="15" x14ac:dyDescent="0.25">
      <c r="A160" s="37" t="s">
        <v>439</v>
      </c>
      <c r="B160" s="46">
        <v>1792</v>
      </c>
      <c r="C160" s="47">
        <v>320</v>
      </c>
      <c r="D160" s="2">
        <f t="shared" si="69"/>
        <v>0.13133978305482263</v>
      </c>
      <c r="E160" s="4">
        <f t="shared" si="70"/>
        <v>2.3E-2</v>
      </c>
      <c r="F160" s="4">
        <f t="shared" si="71"/>
        <v>95488.059209340572</v>
      </c>
      <c r="G160" s="24" t="str">
        <f t="shared" si="66"/>
        <v>± 2.3%</v>
      </c>
      <c r="H160" s="1">
        <f t="shared" si="67"/>
        <v>0.17857142857142858</v>
      </c>
      <c r="I160" s="10" t="str">
        <f t="shared" si="68"/>
        <v>High</v>
      </c>
      <c r="L160" s="76"/>
      <c r="M160" s="76"/>
      <c r="N160" s="86"/>
    </row>
    <row r="161" spans="1:14" ht="15" x14ac:dyDescent="0.25">
      <c r="A161" s="37" t="s">
        <v>440</v>
      </c>
      <c r="B161" s="46">
        <v>1416</v>
      </c>
      <c r="C161" s="47">
        <v>272</v>
      </c>
      <c r="D161" s="2">
        <f t="shared" si="69"/>
        <v>0.10378188214599825</v>
      </c>
      <c r="E161" s="4">
        <f t="shared" si="70"/>
        <v>1.9E-2</v>
      </c>
      <c r="F161" s="4">
        <f t="shared" si="71"/>
        <v>69668.307377420089</v>
      </c>
      <c r="G161" s="24" t="str">
        <f t="shared" si="66"/>
        <v>± 1.9%</v>
      </c>
      <c r="H161" s="1">
        <f t="shared" si="67"/>
        <v>0.19209039548022599</v>
      </c>
      <c r="I161" s="10" t="str">
        <f t="shared" si="68"/>
        <v>High</v>
      </c>
      <c r="L161" s="76"/>
      <c r="M161" s="76"/>
      <c r="N161" s="86"/>
    </row>
    <row r="162" spans="1:14" ht="15" x14ac:dyDescent="0.25">
      <c r="A162" s="37" t="s">
        <v>441</v>
      </c>
      <c r="B162" s="46">
        <v>1285</v>
      </c>
      <c r="C162" s="47">
        <v>263</v>
      </c>
      <c r="D162" s="2">
        <f t="shared" si="69"/>
        <v>9.4180592201700386E-2</v>
      </c>
      <c r="E162" s="4">
        <f t="shared" si="70"/>
        <v>1.9E-2</v>
      </c>
      <c r="F162" s="4">
        <f t="shared" si="71"/>
        <v>65614.895002075005</v>
      </c>
      <c r="G162" s="24" t="str">
        <f t="shared" si="66"/>
        <v>± 1.9%</v>
      </c>
      <c r="H162" s="1">
        <f t="shared" si="67"/>
        <v>0.2046692607003891</v>
      </c>
      <c r="I162" s="10" t="str">
        <f t="shared" si="68"/>
        <v>Moderate</v>
      </c>
      <c r="L162" s="76"/>
      <c r="M162" s="76"/>
      <c r="N162" s="86"/>
    </row>
    <row r="163" spans="1:14" ht="15" x14ac:dyDescent="0.25">
      <c r="A163" s="37" t="s">
        <v>442</v>
      </c>
      <c r="B163" s="46">
        <v>6430</v>
      </c>
      <c r="C163" s="47">
        <v>548</v>
      </c>
      <c r="D163" s="2">
        <f t="shared" si="69"/>
        <v>0.47126942245675757</v>
      </c>
      <c r="E163" s="4">
        <f t="shared" si="70"/>
        <v>3.4000000000000002E-2</v>
      </c>
      <c r="F163" s="4">
        <f t="shared" si="71"/>
        <v>211313.02921848372</v>
      </c>
      <c r="G163" s="24" t="str">
        <f t="shared" si="66"/>
        <v>± 3.4%</v>
      </c>
      <c r="H163" s="1">
        <f t="shared" si="67"/>
        <v>8.5225505443234831E-2</v>
      </c>
      <c r="I163" s="10" t="str">
        <f t="shared" si="68"/>
        <v>High</v>
      </c>
      <c r="L163" s="76"/>
      <c r="M163" s="76"/>
      <c r="N163" s="86"/>
    </row>
    <row r="164" spans="1:14" ht="15" x14ac:dyDescent="0.25">
      <c r="A164" s="37" t="s">
        <v>354</v>
      </c>
      <c r="B164" s="46">
        <v>938</v>
      </c>
      <c r="C164" s="47">
        <v>244</v>
      </c>
      <c r="D164" s="2">
        <f>IF(B164&lt;&gt;0,B164/$B$164,0)</f>
        <v>1</v>
      </c>
      <c r="E164" s="4">
        <f>IF(B164&lt;&gt;0,ROUND(((SQRT(POWER(C164,2)-(POWER((B164/$B$164),2)*POWER($C$164,2))))/$B$164),3),0)</f>
        <v>0</v>
      </c>
      <c r="F164" s="4">
        <f>IF(B164=0,0,POWER(C164,2)-(POWER((B164/$B$164),2)*POWER(C$164,2)))</f>
        <v>0</v>
      </c>
      <c r="G164" s="24" t="s">
        <v>16</v>
      </c>
      <c r="H164" s="1">
        <f t="shared" si="67"/>
        <v>0.26012793176972282</v>
      </c>
      <c r="I164" s="10" t="str">
        <f t="shared" si="68"/>
        <v>Moderate</v>
      </c>
      <c r="L164" s="76"/>
      <c r="M164" s="76"/>
      <c r="N164" s="86"/>
    </row>
    <row r="165" spans="1:14" x14ac:dyDescent="0.2">
      <c r="L165" s="86"/>
      <c r="M165" s="86"/>
      <c r="N165" s="86"/>
    </row>
  </sheetData>
  <mergeCells count="1">
    <mergeCell ref="A4:L4"/>
  </mergeCells>
  <conditionalFormatting sqref="I7:I11 I13:I164">
    <cfRule type="containsText" dxfId="8" priority="12" operator="containsText" text="High">
      <formula>NOT(ISERROR(SEARCH("High",I7)))</formula>
    </cfRule>
    <cfRule type="containsText" dxfId="7" priority="13" operator="containsText" text="Medium">
      <formula>NOT(ISERROR(SEARCH("Medium",I7)))</formula>
    </cfRule>
    <cfRule type="containsText" dxfId="6" priority="14" operator="containsText" text="Low">
      <formula>NOT(ISERROR(SEARCH("Low",I7)))</formula>
    </cfRule>
  </conditionalFormatting>
  <conditionalFormatting sqref="I7:I11 I13:I164">
    <cfRule type="cellIs" priority="8" operator="equal">
      <formula>"no data"</formula>
    </cfRule>
    <cfRule type="containsText" dxfId="5" priority="9" operator="containsText" text="High">
      <formula>NOT(ISERROR(SEARCH("High",I7)))</formula>
    </cfRule>
    <cfRule type="containsText" dxfId="4" priority="10" operator="containsText" text="Moderate">
      <formula>NOT(ISERROR(SEARCH("Moderate",I7)))</formula>
    </cfRule>
    <cfRule type="containsText" dxfId="3" priority="11" operator="containsText" text="Low">
      <formula>NOT(ISERROR(SEARCH("Low",I7)))</formula>
    </cfRule>
  </conditionalFormatting>
  <pageMargins left="0.5" right="0.5" top="0.75" bottom="0.75" header="0.3" footer="0.3"/>
  <pageSetup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workbookViewId="0">
      <selection activeCell="A5" sqref="A5"/>
    </sheetView>
  </sheetViews>
  <sheetFormatPr defaultColWidth="8.85546875" defaultRowHeight="12" x14ac:dyDescent="0.2"/>
  <cols>
    <col min="1" max="1" width="39.28515625" style="1" customWidth="1"/>
    <col min="2" max="2" width="11" style="8" customWidth="1"/>
    <col min="3" max="3" width="10.140625" style="8" customWidth="1"/>
    <col min="4" max="4" width="8.5703125" style="2" customWidth="1"/>
    <col min="5" max="6" width="18.42578125" style="4" hidden="1" customWidth="1"/>
    <col min="7" max="7" width="9.5703125" style="3" customWidth="1"/>
    <col min="8" max="8" width="9.28515625" style="1" hidden="1" customWidth="1"/>
    <col min="9" max="9" width="9.7109375" style="1" bestFit="1" customWidth="1"/>
    <col min="10" max="16384" width="8.85546875" style="1"/>
  </cols>
  <sheetData>
    <row r="1" spans="1:12" ht="15.75" x14ac:dyDescent="0.25">
      <c r="A1" s="13" t="s">
        <v>4</v>
      </c>
    </row>
    <row r="2" spans="1:12" ht="12.75" x14ac:dyDescent="0.2">
      <c r="A2" s="11" t="s">
        <v>526</v>
      </c>
    </row>
    <row r="3" spans="1:12" x14ac:dyDescent="0.2">
      <c r="B3" s="1"/>
    </row>
    <row r="4" spans="1:12" ht="20.25" x14ac:dyDescent="0.3">
      <c r="A4" s="89" t="s">
        <v>573</v>
      </c>
      <c r="B4" s="90"/>
      <c r="C4" s="90"/>
      <c r="D4" s="90"/>
      <c r="E4" s="90"/>
      <c r="F4" s="90"/>
      <c r="G4" s="90"/>
      <c r="H4" s="90"/>
      <c r="I4" s="90"/>
      <c r="J4" s="91"/>
      <c r="K4" s="91"/>
      <c r="L4" s="91"/>
    </row>
    <row r="5" spans="1:12" s="5" customFormat="1" ht="36" x14ac:dyDescent="0.2">
      <c r="A5" s="5" t="s">
        <v>5</v>
      </c>
      <c r="B5" s="9" t="s">
        <v>0</v>
      </c>
      <c r="C5" s="9" t="s">
        <v>36</v>
      </c>
      <c r="D5" s="6" t="s">
        <v>1</v>
      </c>
      <c r="E5" s="7"/>
      <c r="F5" s="7"/>
      <c r="G5" s="7" t="s">
        <v>35</v>
      </c>
      <c r="I5" s="5" t="s">
        <v>34</v>
      </c>
    </row>
    <row r="6" spans="1:12" s="5" customFormat="1" x14ac:dyDescent="0.2">
      <c r="A6" s="14" t="s">
        <v>10</v>
      </c>
      <c r="B6" s="15"/>
      <c r="C6" s="15"/>
      <c r="D6" s="16"/>
      <c r="E6" s="17"/>
      <c r="F6" s="17"/>
      <c r="G6" s="17"/>
      <c r="H6" s="14"/>
      <c r="I6" s="14"/>
    </row>
    <row r="7" spans="1:12" x14ac:dyDescent="0.2">
      <c r="A7" s="1" t="s">
        <v>7</v>
      </c>
      <c r="B7" s="8">
        <v>85902</v>
      </c>
      <c r="C7" s="30">
        <v>2128</v>
      </c>
      <c r="D7" s="2">
        <f>IF(B7&lt;&gt;0,B7/$B$7,0)</f>
        <v>1</v>
      </c>
      <c r="E7" s="4">
        <f t="shared" ref="E7:E26" si="0">IF(B7&lt;&gt;0,ROUND(((SQRT(POWER(C7,2)-(POWER((B7/$B$7),2)*POWER($C$7,2))))/$B$7),3),0)</f>
        <v>0</v>
      </c>
      <c r="F7" s="4">
        <f t="shared" ref="F7:F26" si="1">IF(B7=0,0,POWER(C7,2)-(POWER((B7/$B$7),2)*POWER(C$7,2)))</f>
        <v>0</v>
      </c>
      <c r="G7" s="24" t="s">
        <v>16</v>
      </c>
      <c r="H7" s="1">
        <f t="shared" ref="H7:H33" si="2">IF(B7&lt;&gt;0,C7/B7,0)</f>
        <v>2.4772415077646621E-2</v>
      </c>
      <c r="I7" s="10" t="str">
        <f t="shared" ref="I7:I70" si="3">IF(AND(H7&gt;0,H7&lt;=0.2),"High",IF(H7&gt;=0.667,"Low",IF(AND(H7&gt;0.2,H7&lt;0.667),"Moderate","NC")))</f>
        <v>High</v>
      </c>
    </row>
    <row r="8" spans="1:12" x14ac:dyDescent="0.2">
      <c r="A8" s="1" t="s">
        <v>17</v>
      </c>
      <c r="B8" s="8">
        <v>42747</v>
      </c>
      <c r="C8" s="30">
        <v>1405</v>
      </c>
      <c r="D8" s="2">
        <f t="shared" ref="D8:D71" si="4">IF(B8&lt;&gt;0,B8/$B$7,0)</f>
        <v>0.4976252008102256</v>
      </c>
      <c r="E8" s="4">
        <f t="shared" si="0"/>
        <v>1.0999999999999999E-2</v>
      </c>
      <c r="F8" s="4">
        <f t="shared" si="1"/>
        <v>852657.46405739733</v>
      </c>
      <c r="G8" s="24" t="str">
        <f>IF(F8&lt;0,"W",IF(B8=0,"± 0.6%",IF((E8*100)&lt;0.01,"± 0.1%","± "&amp; TEXT((E8*100),"#,##0.0")&amp;"%")))</f>
        <v>± 1.1%</v>
      </c>
      <c r="H8" s="1">
        <f t="shared" si="2"/>
        <v>3.286780358855592E-2</v>
      </c>
      <c r="I8" s="10" t="str">
        <f t="shared" si="3"/>
        <v>High</v>
      </c>
    </row>
    <row r="9" spans="1:12" x14ac:dyDescent="0.2">
      <c r="A9" s="1" t="s">
        <v>18</v>
      </c>
      <c r="B9" s="8">
        <v>43155</v>
      </c>
      <c r="C9" s="30">
        <v>1284</v>
      </c>
      <c r="D9" s="2">
        <f t="shared" si="4"/>
        <v>0.50237479918977435</v>
      </c>
      <c r="E9" s="4">
        <f t="shared" si="0"/>
        <v>8.0000000000000002E-3</v>
      </c>
      <c r="F9" s="4">
        <f t="shared" si="1"/>
        <v>505780.4587490228</v>
      </c>
      <c r="G9" s="24" t="str">
        <f t="shared" ref="G9:G72" si="5">IF(F9&lt;0,"W",IF(B9=0,"± 0.6%",IF((E9*100)&lt;0.01,"± 0.1%","± "&amp; TEXT((E9*100),"#,##0.0")&amp;"%")))</f>
        <v>± 0.8%</v>
      </c>
      <c r="H9" s="1">
        <f t="shared" si="2"/>
        <v>2.9753215154675008E-2</v>
      </c>
      <c r="I9" s="10" t="str">
        <f t="shared" si="3"/>
        <v>High</v>
      </c>
    </row>
    <row r="10" spans="1:12" x14ac:dyDescent="0.2">
      <c r="A10" s="1" t="s">
        <v>19</v>
      </c>
      <c r="B10" s="8">
        <v>6046</v>
      </c>
      <c r="C10" s="30">
        <v>624</v>
      </c>
      <c r="D10" s="2">
        <f t="shared" si="4"/>
        <v>7.0382528928313662E-2</v>
      </c>
      <c r="E10" s="4">
        <f t="shared" si="0"/>
        <v>7.0000000000000001E-3</v>
      </c>
      <c r="F10" s="4">
        <f t="shared" si="1"/>
        <v>366943.74246590899</v>
      </c>
      <c r="G10" s="24" t="str">
        <f t="shared" si="5"/>
        <v>± 0.7%</v>
      </c>
      <c r="H10" s="1">
        <f t="shared" si="2"/>
        <v>0.10320873304664241</v>
      </c>
      <c r="I10" s="10" t="str">
        <f t="shared" si="3"/>
        <v>High</v>
      </c>
    </row>
    <row r="11" spans="1:12" x14ac:dyDescent="0.2">
      <c r="A11" s="1" t="s">
        <v>20</v>
      </c>
      <c r="B11" s="8">
        <v>5030</v>
      </c>
      <c r="C11" s="30">
        <v>601</v>
      </c>
      <c r="D11" s="2">
        <f t="shared" si="4"/>
        <v>5.8555097669437263E-2</v>
      </c>
      <c r="E11" s="4">
        <f t="shared" si="0"/>
        <v>7.0000000000000001E-3</v>
      </c>
      <c r="F11" s="4">
        <f t="shared" si="1"/>
        <v>345674.53221059201</v>
      </c>
      <c r="G11" s="24" t="str">
        <f t="shared" si="5"/>
        <v>± 0.7%</v>
      </c>
      <c r="H11" s="1">
        <f t="shared" si="2"/>
        <v>0.1194831013916501</v>
      </c>
      <c r="I11" s="10" t="str">
        <f t="shared" si="3"/>
        <v>High</v>
      </c>
    </row>
    <row r="12" spans="1:12" x14ac:dyDescent="0.2">
      <c r="A12" s="1" t="s">
        <v>21</v>
      </c>
      <c r="B12" s="8">
        <v>5115</v>
      </c>
      <c r="C12" s="30">
        <v>565</v>
      </c>
      <c r="D12" s="2">
        <f t="shared" si="4"/>
        <v>5.9544597331843266E-2</v>
      </c>
      <c r="E12" s="4">
        <f t="shared" si="0"/>
        <v>6.0000000000000001E-3</v>
      </c>
      <c r="F12" s="4">
        <f t="shared" si="1"/>
        <v>303169.34702996595</v>
      </c>
      <c r="G12" s="24" t="str">
        <f t="shared" si="5"/>
        <v>± 0.6%</v>
      </c>
      <c r="H12" s="1">
        <f t="shared" si="2"/>
        <v>0.1104594330400782</v>
      </c>
      <c r="I12" s="10" t="str">
        <f t="shared" si="3"/>
        <v>High</v>
      </c>
    </row>
    <row r="13" spans="1:12" x14ac:dyDescent="0.2">
      <c r="A13" s="1" t="s">
        <v>22</v>
      </c>
      <c r="B13" s="8">
        <v>4161</v>
      </c>
      <c r="C13" s="30">
        <v>554</v>
      </c>
      <c r="D13" s="2">
        <f t="shared" si="4"/>
        <v>4.8438918767898305E-2</v>
      </c>
      <c r="E13" s="4">
        <f t="shared" si="0"/>
        <v>6.0000000000000001E-3</v>
      </c>
      <c r="F13" s="4">
        <f t="shared" si="1"/>
        <v>296290.92197056807</v>
      </c>
      <c r="G13" s="24" t="str">
        <f t="shared" si="5"/>
        <v>± 0.6%</v>
      </c>
      <c r="H13" s="1">
        <f t="shared" si="2"/>
        <v>0.1331410718577265</v>
      </c>
      <c r="I13" s="10" t="str">
        <f t="shared" si="3"/>
        <v>High</v>
      </c>
    </row>
    <row r="14" spans="1:12" x14ac:dyDescent="0.2">
      <c r="A14" s="1" t="s">
        <v>23</v>
      </c>
      <c r="B14" s="8">
        <v>5419</v>
      </c>
      <c r="C14" s="30">
        <v>599</v>
      </c>
      <c r="D14" s="2">
        <f t="shared" si="4"/>
        <v>6.308351377150706E-2</v>
      </c>
      <c r="E14" s="4">
        <f t="shared" si="0"/>
        <v>7.0000000000000001E-3</v>
      </c>
      <c r="F14" s="4">
        <f t="shared" si="1"/>
        <v>340780.16133479855</v>
      </c>
      <c r="G14" s="24" t="str">
        <f t="shared" si="5"/>
        <v>± 0.7%</v>
      </c>
      <c r="H14" s="1">
        <f t="shared" si="2"/>
        <v>0.11053699944639232</v>
      </c>
      <c r="I14" s="10" t="str">
        <f t="shared" si="3"/>
        <v>High</v>
      </c>
    </row>
    <row r="15" spans="1:12" x14ac:dyDescent="0.2">
      <c r="A15" s="1" t="s">
        <v>24</v>
      </c>
      <c r="B15" s="8">
        <v>13292</v>
      </c>
      <c r="C15" s="30">
        <v>903</v>
      </c>
      <c r="D15" s="2">
        <f t="shared" si="4"/>
        <v>0.15473446485530024</v>
      </c>
      <c r="E15" s="4">
        <f t="shared" si="0"/>
        <v>0.01</v>
      </c>
      <c r="F15" s="4">
        <f t="shared" si="1"/>
        <v>706987.01308978198</v>
      </c>
      <c r="G15" s="24" t="str">
        <f t="shared" si="5"/>
        <v>± 1.0%</v>
      </c>
      <c r="H15" s="1">
        <f t="shared" si="2"/>
        <v>6.7935600361119466E-2</v>
      </c>
      <c r="I15" s="10" t="str">
        <f t="shared" si="3"/>
        <v>High</v>
      </c>
    </row>
    <row r="16" spans="1:12" x14ac:dyDescent="0.2">
      <c r="A16" s="1" t="s">
        <v>25</v>
      </c>
      <c r="B16" s="8">
        <v>13266</v>
      </c>
      <c r="C16" s="30">
        <v>830</v>
      </c>
      <c r="D16" s="2">
        <f t="shared" si="4"/>
        <v>0.15443179437032897</v>
      </c>
      <c r="E16" s="4">
        <f t="shared" si="0"/>
        <v>8.9999999999999993E-3</v>
      </c>
      <c r="F16" s="4">
        <f t="shared" si="1"/>
        <v>580901.7588940945</v>
      </c>
      <c r="G16" s="24" t="str">
        <f t="shared" si="5"/>
        <v>± 0.9%</v>
      </c>
      <c r="H16" s="1">
        <f t="shared" si="2"/>
        <v>6.2565958088346155E-2</v>
      </c>
      <c r="I16" s="10" t="str">
        <f t="shared" si="3"/>
        <v>High</v>
      </c>
    </row>
    <row r="17" spans="1:9" x14ac:dyDescent="0.2">
      <c r="A17" s="1" t="s">
        <v>26</v>
      </c>
      <c r="B17" s="8">
        <v>12371</v>
      </c>
      <c r="C17" s="30">
        <v>781</v>
      </c>
      <c r="D17" s="2">
        <f t="shared" si="4"/>
        <v>0.14401294498381878</v>
      </c>
      <c r="E17" s="4">
        <f t="shared" si="0"/>
        <v>8.0000000000000002E-3</v>
      </c>
      <c r="F17" s="4">
        <f t="shared" si="1"/>
        <v>516043.54609817662</v>
      </c>
      <c r="G17" s="24" t="str">
        <f t="shared" si="5"/>
        <v>± 0.8%</v>
      </c>
      <c r="H17" s="1">
        <f t="shared" si="2"/>
        <v>6.3131517258103634E-2</v>
      </c>
      <c r="I17" s="10" t="str">
        <f t="shared" si="3"/>
        <v>High</v>
      </c>
    </row>
    <row r="18" spans="1:9" x14ac:dyDescent="0.2">
      <c r="A18" s="1" t="s">
        <v>27</v>
      </c>
      <c r="B18" s="8">
        <v>5274</v>
      </c>
      <c r="C18" s="30">
        <v>493</v>
      </c>
      <c r="D18" s="2">
        <f t="shared" si="4"/>
        <v>6.139554375916742E-2</v>
      </c>
      <c r="E18" s="4">
        <f t="shared" si="0"/>
        <v>6.0000000000000001E-3</v>
      </c>
      <c r="F18" s="4">
        <f t="shared" si="1"/>
        <v>225979.65141659247</v>
      </c>
      <c r="G18" s="24" t="str">
        <f t="shared" si="5"/>
        <v>± 0.6%</v>
      </c>
      <c r="H18" s="1">
        <f t="shared" si="2"/>
        <v>9.3477436480849455E-2</v>
      </c>
      <c r="I18" s="10" t="str">
        <f t="shared" si="3"/>
        <v>High</v>
      </c>
    </row>
    <row r="19" spans="1:9" x14ac:dyDescent="0.2">
      <c r="A19" s="1" t="s">
        <v>28</v>
      </c>
      <c r="B19" s="8">
        <v>4957</v>
      </c>
      <c r="C19" s="30">
        <v>489</v>
      </c>
      <c r="D19" s="2">
        <f t="shared" si="4"/>
        <v>5.7705292077017994E-2</v>
      </c>
      <c r="E19" s="4">
        <f t="shared" si="0"/>
        <v>6.0000000000000001E-3</v>
      </c>
      <c r="F19" s="4">
        <f t="shared" si="1"/>
        <v>224041.93079595204</v>
      </c>
      <c r="G19" s="24" t="str">
        <f t="shared" si="5"/>
        <v>± 0.6%</v>
      </c>
      <c r="H19" s="1">
        <f t="shared" si="2"/>
        <v>9.8648376033891469E-2</v>
      </c>
      <c r="I19" s="10" t="str">
        <f t="shared" si="3"/>
        <v>High</v>
      </c>
    </row>
    <row r="20" spans="1:9" x14ac:dyDescent="0.2">
      <c r="A20" s="1" t="s">
        <v>29</v>
      </c>
      <c r="B20" s="8">
        <v>5609</v>
      </c>
      <c r="C20" s="30">
        <v>499</v>
      </c>
      <c r="D20" s="2">
        <f t="shared" si="4"/>
        <v>6.5295336546296948E-2</v>
      </c>
      <c r="E20" s="4">
        <f t="shared" si="0"/>
        <v>6.0000000000000001E-3</v>
      </c>
      <c r="F20" s="4">
        <f t="shared" si="1"/>
        <v>229694.32096989045</v>
      </c>
      <c r="G20" s="24" t="str">
        <f t="shared" si="5"/>
        <v>± 0.6%</v>
      </c>
      <c r="H20" s="1">
        <f t="shared" si="2"/>
        <v>8.8964164735246931E-2</v>
      </c>
      <c r="I20" s="10" t="str">
        <f t="shared" si="3"/>
        <v>High</v>
      </c>
    </row>
    <row r="21" spans="1:9" x14ac:dyDescent="0.2">
      <c r="A21" s="1" t="s">
        <v>30</v>
      </c>
      <c r="B21" s="8">
        <v>3572</v>
      </c>
      <c r="C21" s="30">
        <v>366</v>
      </c>
      <c r="D21" s="2">
        <f t="shared" si="4"/>
        <v>4.1582268166049687E-2</v>
      </c>
      <c r="E21" s="4">
        <f t="shared" si="0"/>
        <v>4.0000000000000001E-3</v>
      </c>
      <c r="F21" s="4">
        <f t="shared" si="1"/>
        <v>126126.03903437704</v>
      </c>
      <c r="G21" s="24" t="str">
        <f t="shared" si="5"/>
        <v>± 0.4%</v>
      </c>
      <c r="H21" s="1">
        <f t="shared" si="2"/>
        <v>0.10246360582306831</v>
      </c>
      <c r="I21" s="10" t="str">
        <f t="shared" si="3"/>
        <v>High</v>
      </c>
    </row>
    <row r="22" spans="1:9" x14ac:dyDescent="0.2">
      <c r="A22" s="1" t="s">
        <v>31</v>
      </c>
      <c r="B22" s="8">
        <v>1790</v>
      </c>
      <c r="C22" s="30">
        <v>280</v>
      </c>
      <c r="D22" s="2">
        <f t="shared" si="4"/>
        <v>2.083769877302042E-2</v>
      </c>
      <c r="E22" s="4">
        <f t="shared" si="0"/>
        <v>3.0000000000000001E-3</v>
      </c>
      <c r="F22" s="4">
        <f t="shared" si="1"/>
        <v>76433.731786456527</v>
      </c>
      <c r="G22" s="24" t="str">
        <f t="shared" si="5"/>
        <v>± 0.3%</v>
      </c>
      <c r="H22" s="1">
        <f t="shared" si="2"/>
        <v>0.15642458100558659</v>
      </c>
      <c r="I22" s="10" t="str">
        <f t="shared" si="3"/>
        <v>High</v>
      </c>
    </row>
    <row r="23" spans="1:9" x14ac:dyDescent="0.2">
      <c r="A23" s="1" t="s">
        <v>15</v>
      </c>
      <c r="B23" s="12">
        <v>37.75</v>
      </c>
      <c r="C23" s="33">
        <v>1</v>
      </c>
      <c r="D23" s="23" t="s">
        <v>16</v>
      </c>
      <c r="E23" s="4">
        <f t="shared" si="0"/>
        <v>0</v>
      </c>
      <c r="F23" s="4">
        <f t="shared" si="1"/>
        <v>0.12547826345532187</v>
      </c>
      <c r="G23" s="24" t="s">
        <v>16</v>
      </c>
      <c r="H23" s="1">
        <f t="shared" si="2"/>
        <v>2.6490066225165563E-2</v>
      </c>
      <c r="I23" s="10" t="str">
        <f t="shared" si="3"/>
        <v>High</v>
      </c>
    </row>
    <row r="24" spans="1:9" x14ac:dyDescent="0.2">
      <c r="A24" s="1" t="s">
        <v>32</v>
      </c>
      <c r="B24" s="12">
        <v>37.222222222222221</v>
      </c>
      <c r="C24" s="33">
        <v>1.3</v>
      </c>
      <c r="D24" s="23" t="s">
        <v>16</v>
      </c>
      <c r="E24" s="4">
        <f t="shared" si="0"/>
        <v>0</v>
      </c>
      <c r="F24" s="4">
        <f t="shared" si="1"/>
        <v>0.83976047176855273</v>
      </c>
      <c r="G24" s="24" t="s">
        <v>16</v>
      </c>
      <c r="H24" s="1">
        <f t="shared" si="2"/>
        <v>3.4925373134328364E-2</v>
      </c>
      <c r="I24" s="10" t="str">
        <f t="shared" si="3"/>
        <v>High</v>
      </c>
    </row>
    <row r="25" spans="1:9" x14ac:dyDescent="0.2">
      <c r="A25" s="1" t="s">
        <v>33</v>
      </c>
      <c r="B25" s="12">
        <v>38.288888888888884</v>
      </c>
      <c r="C25" s="33">
        <v>1.5</v>
      </c>
      <c r="D25" s="23" t="s">
        <v>16</v>
      </c>
      <c r="E25" s="4">
        <f t="shared" si="0"/>
        <v>0</v>
      </c>
      <c r="F25" s="4">
        <f t="shared" si="1"/>
        <v>1.3503321026840664</v>
      </c>
      <c r="G25" s="24" t="s">
        <v>16</v>
      </c>
      <c r="H25" s="1">
        <f t="shared" si="2"/>
        <v>3.9175856065002908E-2</v>
      </c>
      <c r="I25" s="10" t="str">
        <f t="shared" si="3"/>
        <v>High</v>
      </c>
    </row>
    <row r="26" spans="1:9" x14ac:dyDescent="0.2">
      <c r="A26" s="1" t="s">
        <v>8</v>
      </c>
      <c r="B26" s="8">
        <v>67305</v>
      </c>
      <c r="C26" s="30">
        <v>1510</v>
      </c>
      <c r="D26" s="2">
        <f t="shared" si="4"/>
        <v>0.78350911503806664</v>
      </c>
      <c r="E26" s="4" t="e">
        <f t="shared" si="0"/>
        <v>#NUM!</v>
      </c>
      <c r="F26" s="4">
        <f t="shared" si="1"/>
        <v>-499813.95542734675</v>
      </c>
      <c r="G26" s="24" t="str">
        <f t="shared" si="5"/>
        <v>W</v>
      </c>
      <c r="H26" s="1">
        <f t="shared" si="2"/>
        <v>2.243518312161058E-2</v>
      </c>
      <c r="I26" s="10" t="str">
        <f t="shared" si="3"/>
        <v>High</v>
      </c>
    </row>
    <row r="27" spans="1:9" x14ac:dyDescent="0.2">
      <c r="A27" s="1" t="s">
        <v>17</v>
      </c>
      <c r="B27" s="8">
        <v>33124</v>
      </c>
      <c r="C27" s="30">
        <v>1081</v>
      </c>
      <c r="D27" s="2">
        <f>IF(B27&lt;&gt;0,B27/$B$26,0)</f>
        <v>0.49214768590743629</v>
      </c>
      <c r="E27" s="4">
        <f>IF(B27&lt;&gt;0,ROUND(((SQRT(POWER(C27,2)-(POWER((B27/$B$26),2)*POWER($C$26,2))))/$B$26),3),0)</f>
        <v>1.2E-2</v>
      </c>
      <c r="F27" s="4">
        <f>IF(B27=0,0,POWER(C27,2)-(POWER((B27/$B$26),2)*POWER(C$26,2)))</f>
        <v>616299.47304910398</v>
      </c>
      <c r="G27" s="24" t="str">
        <f t="shared" si="5"/>
        <v>± 1.2%</v>
      </c>
      <c r="H27" s="1">
        <f t="shared" si="2"/>
        <v>3.2634947470112308E-2</v>
      </c>
      <c r="I27" s="10" t="str">
        <f t="shared" si="3"/>
        <v>High</v>
      </c>
    </row>
    <row r="28" spans="1:9" x14ac:dyDescent="0.2">
      <c r="A28" s="1" t="s">
        <v>18</v>
      </c>
      <c r="B28" s="8">
        <v>34181</v>
      </c>
      <c r="C28" s="30">
        <v>971</v>
      </c>
      <c r="D28" s="2">
        <f>IF(B28&lt;&gt;0,B28/$B$26,0)</f>
        <v>0.50785231409256371</v>
      </c>
      <c r="E28" s="4">
        <f>IF(B28&lt;&gt;0,ROUND(((SQRT(POWER(C28,2)-(POWER((B28/$B$26),2)*POWER($C$26,2))))/$B$26),3),0)</f>
        <v>8.9999999999999993E-3</v>
      </c>
      <c r="F28" s="4">
        <f>IF(B28=0,0,POWER(C28,2)-(POWER((B28/$B$26),2)*POWER(C$26,2)))</f>
        <v>354771.35032419499</v>
      </c>
      <c r="G28" s="24" t="str">
        <f t="shared" si="5"/>
        <v>± 0.9%</v>
      </c>
      <c r="H28" s="1">
        <f t="shared" si="2"/>
        <v>2.840759486264299E-2</v>
      </c>
      <c r="I28" s="10" t="str">
        <f t="shared" si="3"/>
        <v>High</v>
      </c>
    </row>
    <row r="29" spans="1:9" x14ac:dyDescent="0.2">
      <c r="A29" s="1" t="s">
        <v>2</v>
      </c>
      <c r="B29" s="8">
        <v>64729</v>
      </c>
      <c r="C29" s="30">
        <v>1426</v>
      </c>
      <c r="D29" s="2">
        <f t="shared" si="4"/>
        <v>0.75352145468091547</v>
      </c>
      <c r="E29" s="4" t="e">
        <f t="shared" ref="E29" si="6">IF(B29&lt;&gt;0,ROUND(((SQRT(POWER(C29,2)-(POWER((B29/$B$7),2)*POWER($C$7,2))))/$B$7),3),0)</f>
        <v>#NUM!</v>
      </c>
      <c r="F29" s="4">
        <f t="shared" ref="F29" si="7">IF(B29=0,0,POWER(C29,2)-(POWER((B29/$B$7),2)*POWER(C$7,2)))</f>
        <v>-537715.90342434077</v>
      </c>
      <c r="G29" s="24" t="str">
        <f t="shared" si="5"/>
        <v>W</v>
      </c>
      <c r="H29" s="1">
        <f t="shared" si="2"/>
        <v>2.203031098889215E-2</v>
      </c>
      <c r="I29" s="10" t="str">
        <f t="shared" si="3"/>
        <v>High</v>
      </c>
    </row>
    <row r="30" spans="1:9" x14ac:dyDescent="0.2">
      <c r="A30" s="1" t="s">
        <v>3</v>
      </c>
      <c r="B30" s="8">
        <v>13688</v>
      </c>
      <c r="C30" s="30">
        <v>685</v>
      </c>
      <c r="D30" s="2">
        <f t="shared" si="4"/>
        <v>0.15934436916486228</v>
      </c>
      <c r="E30" s="4">
        <f t="shared" ref="E30:E31" si="8">IF(B30&lt;&gt;0,ROUND(((SQRT(POWER(C30,2)-(POWER((B30/$B$7),2)*POWER($C$7,2))))/$B$7),3),0)</f>
        <v>7.0000000000000001E-3</v>
      </c>
      <c r="F30" s="4">
        <f t="shared" ref="F30:F31" si="9">IF(B30=0,0,POWER(C30,2)-(POWER((B30/$B$7),2)*POWER(C$7,2)))</f>
        <v>354246.48648482101</v>
      </c>
      <c r="G30" s="24" t="str">
        <f t="shared" si="5"/>
        <v>± 0.7%</v>
      </c>
      <c r="H30" s="1">
        <f t="shared" si="2"/>
        <v>5.0043834015195791E-2</v>
      </c>
      <c r="I30" s="10" t="str">
        <f t="shared" si="3"/>
        <v>High</v>
      </c>
    </row>
    <row r="31" spans="1:9" x14ac:dyDescent="0.2">
      <c r="A31" s="1" t="s">
        <v>9</v>
      </c>
      <c r="B31" s="8">
        <v>10971</v>
      </c>
      <c r="C31" s="30">
        <v>591</v>
      </c>
      <c r="D31" s="2">
        <f t="shared" si="4"/>
        <v>0.12771530348536705</v>
      </c>
      <c r="E31" s="4">
        <f t="shared" si="8"/>
        <v>6.0000000000000001E-3</v>
      </c>
      <c r="F31" s="4">
        <f t="shared" si="9"/>
        <v>275417.62858522276</v>
      </c>
      <c r="G31" s="24" t="str">
        <f t="shared" si="5"/>
        <v>± 0.6%</v>
      </c>
      <c r="H31" s="1">
        <f t="shared" si="2"/>
        <v>5.3869291769209737E-2</v>
      </c>
      <c r="I31" s="10" t="str">
        <f t="shared" si="3"/>
        <v>High</v>
      </c>
    </row>
    <row r="32" spans="1:9" x14ac:dyDescent="0.2">
      <c r="A32" s="1" t="s">
        <v>17</v>
      </c>
      <c r="B32" s="8">
        <v>4725</v>
      </c>
      <c r="C32" s="30">
        <v>386</v>
      </c>
      <c r="D32" s="2">
        <f>IF(B32&lt;&gt;0,B32/$B$31,0)</f>
        <v>0.4306808859721083</v>
      </c>
      <c r="E32" s="4">
        <f>IF(B32&lt;&gt;0,ROUND(((SQRT(POWER(C32,2)-(POWER((B32/$B$31),2)*POWER($C$31,2))))/$B$31),3),0)</f>
        <v>2.5999999999999999E-2</v>
      </c>
      <c r="F32" s="4">
        <f>IF(B32=0,0,POWER(C32,2)-(POWER((B32/$B$31),2)*POWER(C$31,2)))</f>
        <v>84209.255512762451</v>
      </c>
      <c r="G32" s="24" t="str">
        <f t="shared" si="5"/>
        <v>± 2.6%</v>
      </c>
      <c r="H32" s="1">
        <f t="shared" si="2"/>
        <v>8.1693121693121692E-2</v>
      </c>
      <c r="I32" s="10" t="str">
        <f t="shared" si="3"/>
        <v>High</v>
      </c>
    </row>
    <row r="33" spans="1:9" x14ac:dyDescent="0.2">
      <c r="A33" s="1" t="s">
        <v>18</v>
      </c>
      <c r="B33" s="8">
        <v>6246</v>
      </c>
      <c r="C33" s="30">
        <v>450</v>
      </c>
      <c r="D33" s="2">
        <f>IF(B33&lt;&gt;0,B33/$B$31,0)</f>
        <v>0.5693191140278917</v>
      </c>
      <c r="E33" s="4">
        <f>IF(B33&lt;&gt;0,ROUND(((SQRT(POWER(C33,2)-(POWER((B33/$B$31),2)*POWER($C$31,2))))/$B$31),3),0)</f>
        <v>2.7E-2</v>
      </c>
      <c r="F33" s="4">
        <f>IF(B33=0,0,POWER(C33,2)-(POWER((B33/$B$31),2)*POWER(C$31,2)))</f>
        <v>89289.556579210359</v>
      </c>
      <c r="G33" s="24" t="str">
        <f t="shared" si="5"/>
        <v>± 2.7%</v>
      </c>
      <c r="H33" s="1">
        <f t="shared" si="2"/>
        <v>7.2046109510086456E-2</v>
      </c>
      <c r="I33" s="10" t="str">
        <f t="shared" si="3"/>
        <v>High</v>
      </c>
    </row>
    <row r="34" spans="1:9" x14ac:dyDescent="0.2">
      <c r="A34" s="14" t="s">
        <v>11</v>
      </c>
      <c r="B34" s="19" t="s">
        <v>515</v>
      </c>
      <c r="C34" s="31" t="s">
        <v>515</v>
      </c>
      <c r="D34" s="20"/>
      <c r="E34" s="21"/>
      <c r="F34" s="21"/>
      <c r="G34" s="25"/>
      <c r="H34" s="18"/>
      <c r="I34" s="22"/>
    </row>
    <row r="35" spans="1:9" x14ac:dyDescent="0.2">
      <c r="A35" s="1" t="s">
        <v>7</v>
      </c>
      <c r="B35" s="8">
        <v>85902</v>
      </c>
      <c r="C35" s="30">
        <v>2128</v>
      </c>
      <c r="D35" s="2">
        <f t="shared" si="4"/>
        <v>1</v>
      </c>
      <c r="E35" s="4">
        <f t="shared" ref="E35:E95" si="10">IF(B35&lt;&gt;0,ROUND(((SQRT(POWER(C35,2)-(POWER((B35/$B$7),2)*POWER($C$7,2))))/$B$7),3),0)</f>
        <v>0</v>
      </c>
      <c r="F35" s="4">
        <f t="shared" ref="F35:F95" si="11">IF(B35=0,0,POWER(C35,2)-(POWER((B35/$B$7),2)*POWER(C$7,2)))</f>
        <v>0</v>
      </c>
      <c r="G35" s="24" t="s">
        <v>16</v>
      </c>
      <c r="H35" s="1">
        <f t="shared" ref="H35:H68" si="12">IF(B35&lt;&gt;0,C35/B35,0)</f>
        <v>2.4772415077646621E-2</v>
      </c>
      <c r="I35" s="10" t="str">
        <f t="shared" si="3"/>
        <v>High</v>
      </c>
    </row>
    <row r="36" spans="1:9" x14ac:dyDescent="0.2">
      <c r="A36" s="1" t="s">
        <v>37</v>
      </c>
      <c r="B36" s="8">
        <v>81012</v>
      </c>
      <c r="C36" s="30">
        <v>2146</v>
      </c>
      <c r="D36" s="2">
        <f t="shared" si="4"/>
        <v>0.94307466648040794</v>
      </c>
      <c r="E36" s="4">
        <f t="shared" si="10"/>
        <v>8.9999999999999993E-3</v>
      </c>
      <c r="F36" s="4">
        <f t="shared" si="11"/>
        <v>577817.33965590503</v>
      </c>
      <c r="G36" s="24" t="str">
        <f t="shared" si="5"/>
        <v>± 0.9%</v>
      </c>
      <c r="H36" s="1">
        <f t="shared" si="12"/>
        <v>2.6489902730459685E-2</v>
      </c>
      <c r="I36" s="10" t="str">
        <f t="shared" si="3"/>
        <v>High</v>
      </c>
    </row>
    <row r="37" spans="1:9" x14ac:dyDescent="0.2">
      <c r="A37" s="1" t="s">
        <v>38</v>
      </c>
      <c r="B37" s="8">
        <v>4890</v>
      </c>
      <c r="C37" s="30">
        <v>791</v>
      </c>
      <c r="D37" s="2">
        <f t="shared" si="4"/>
        <v>5.6925333519592093E-2</v>
      </c>
      <c r="E37" s="4">
        <f t="shared" si="10"/>
        <v>8.9999999999999993E-3</v>
      </c>
      <c r="F37" s="4">
        <f t="shared" si="11"/>
        <v>611006.80064633652</v>
      </c>
      <c r="G37" s="24" t="str">
        <f t="shared" si="5"/>
        <v>± 0.9%</v>
      </c>
      <c r="H37" s="1">
        <f t="shared" si="12"/>
        <v>0.16175869120654396</v>
      </c>
      <c r="I37" s="10" t="str">
        <f t="shared" si="3"/>
        <v>High</v>
      </c>
    </row>
    <row r="38" spans="1:9" x14ac:dyDescent="0.2">
      <c r="A38" s="1" t="s">
        <v>39</v>
      </c>
      <c r="B38" s="8">
        <v>81012</v>
      </c>
      <c r="C38" s="30">
        <v>2146</v>
      </c>
      <c r="D38" s="2">
        <f t="shared" si="4"/>
        <v>0.94307466648040794</v>
      </c>
      <c r="E38" s="4">
        <f t="shared" si="10"/>
        <v>8.9999999999999993E-3</v>
      </c>
      <c r="F38" s="4">
        <f t="shared" si="11"/>
        <v>577817.33965590503</v>
      </c>
      <c r="G38" s="24" t="str">
        <f t="shared" si="5"/>
        <v>± 0.9%</v>
      </c>
      <c r="H38" s="1">
        <f t="shared" si="12"/>
        <v>2.6489902730459685E-2</v>
      </c>
      <c r="I38" s="10" t="str">
        <f t="shared" si="3"/>
        <v>High</v>
      </c>
    </row>
    <row r="39" spans="1:9" x14ac:dyDescent="0.2">
      <c r="A39" s="1" t="s">
        <v>40</v>
      </c>
      <c r="B39" s="8">
        <v>28269</v>
      </c>
      <c r="C39" s="30">
        <v>1432</v>
      </c>
      <c r="D39" s="2">
        <f t="shared" si="4"/>
        <v>0.32908430537123701</v>
      </c>
      <c r="E39" s="4">
        <f t="shared" si="10"/>
        <v>1.4999999999999999E-2</v>
      </c>
      <c r="F39" s="4">
        <f t="shared" si="11"/>
        <v>1560215.9525229842</v>
      </c>
      <c r="G39" s="24" t="str">
        <f t="shared" si="5"/>
        <v>± 1.5%</v>
      </c>
      <c r="H39" s="1">
        <f t="shared" si="12"/>
        <v>5.0656195832891153E-2</v>
      </c>
      <c r="I39" s="10" t="str">
        <f t="shared" si="3"/>
        <v>High</v>
      </c>
    </row>
    <row r="40" spans="1:9" x14ac:dyDescent="0.2">
      <c r="A40" s="1" t="s">
        <v>41</v>
      </c>
      <c r="B40" s="8">
        <v>19004</v>
      </c>
      <c r="C40" s="30">
        <v>1527</v>
      </c>
      <c r="D40" s="2">
        <f t="shared" si="4"/>
        <v>0.22122884216898325</v>
      </c>
      <c r="E40" s="4">
        <f t="shared" si="10"/>
        <v>1.7000000000000001E-2</v>
      </c>
      <c r="F40" s="4">
        <f t="shared" si="11"/>
        <v>2110099.9218445285</v>
      </c>
      <c r="G40" s="24" t="str">
        <f t="shared" si="5"/>
        <v>± 1.7%</v>
      </c>
      <c r="H40" s="1">
        <f t="shared" si="12"/>
        <v>8.035150494632709E-2</v>
      </c>
      <c r="I40" s="10" t="str">
        <f t="shared" si="3"/>
        <v>High</v>
      </c>
    </row>
    <row r="41" spans="1:9" x14ac:dyDescent="0.2">
      <c r="A41" s="1" t="s">
        <v>42</v>
      </c>
      <c r="B41" s="8">
        <v>707</v>
      </c>
      <c r="C41" s="30">
        <v>287</v>
      </c>
      <c r="D41" s="2">
        <f t="shared" si="4"/>
        <v>8.2303089567181201E-3</v>
      </c>
      <c r="E41" s="4">
        <f t="shared" si="10"/>
        <v>3.0000000000000001E-3</v>
      </c>
      <c r="F41" s="4">
        <f t="shared" si="11"/>
        <v>82062.256390165261</v>
      </c>
      <c r="G41" s="24" t="str">
        <f t="shared" si="5"/>
        <v>± 0.3%</v>
      </c>
      <c r="H41" s="1">
        <f t="shared" si="12"/>
        <v>0.40594059405940597</v>
      </c>
      <c r="I41" s="10" t="str">
        <f t="shared" si="3"/>
        <v>Moderate</v>
      </c>
    </row>
    <row r="42" spans="1:9" x14ac:dyDescent="0.2">
      <c r="A42" s="1" t="s">
        <v>43</v>
      </c>
      <c r="B42" s="8">
        <v>0</v>
      </c>
      <c r="C42" s="30">
        <v>59</v>
      </c>
      <c r="D42" s="2">
        <f t="shared" si="4"/>
        <v>0</v>
      </c>
      <c r="E42" s="4">
        <f t="shared" si="10"/>
        <v>0</v>
      </c>
      <c r="F42" s="4">
        <f t="shared" si="11"/>
        <v>0</v>
      </c>
      <c r="G42" s="24" t="str">
        <f t="shared" si="5"/>
        <v>± 0.6%</v>
      </c>
      <c r="H42" s="1">
        <f t="shared" si="12"/>
        <v>0</v>
      </c>
      <c r="I42" s="10" t="str">
        <f t="shared" si="3"/>
        <v>NC</v>
      </c>
    </row>
    <row r="43" spans="1:9" x14ac:dyDescent="0.2">
      <c r="A43" s="1" t="s">
        <v>44</v>
      </c>
      <c r="B43" s="8">
        <v>13</v>
      </c>
      <c r="C43" s="30">
        <v>62</v>
      </c>
      <c r="D43" s="2">
        <f t="shared" si="4"/>
        <v>1.5133524248562316E-4</v>
      </c>
      <c r="E43" s="4">
        <f t="shared" si="10"/>
        <v>1E-3</v>
      </c>
      <c r="F43" s="4">
        <f t="shared" si="11"/>
        <v>3843.8962893392563</v>
      </c>
      <c r="G43" s="24" t="str">
        <f t="shared" si="5"/>
        <v>± 0.1%</v>
      </c>
      <c r="H43" s="1">
        <f t="shared" si="12"/>
        <v>4.7692307692307692</v>
      </c>
      <c r="I43" s="10" t="str">
        <f t="shared" si="3"/>
        <v>Low</v>
      </c>
    </row>
    <row r="44" spans="1:9" x14ac:dyDescent="0.2">
      <c r="A44" s="1" t="s">
        <v>45</v>
      </c>
      <c r="B44" s="8">
        <v>16</v>
      </c>
      <c r="C44" s="30">
        <v>62</v>
      </c>
      <c r="D44" s="2">
        <f t="shared" si="4"/>
        <v>1.8625875998230543E-4</v>
      </c>
      <c r="E44" s="4">
        <f t="shared" si="10"/>
        <v>1E-3</v>
      </c>
      <c r="F44" s="4">
        <f t="shared" si="11"/>
        <v>3843.8428998275126</v>
      </c>
      <c r="G44" s="24" t="str">
        <f t="shared" si="5"/>
        <v>± 0.1%</v>
      </c>
      <c r="H44" s="1">
        <f t="shared" si="12"/>
        <v>3.875</v>
      </c>
      <c r="I44" s="10" t="str">
        <f t="shared" si="3"/>
        <v>Low</v>
      </c>
    </row>
    <row r="45" spans="1:9" x14ac:dyDescent="0.2">
      <c r="A45" s="1" t="s">
        <v>46</v>
      </c>
      <c r="B45" s="8">
        <v>0</v>
      </c>
      <c r="C45" s="30">
        <v>59</v>
      </c>
      <c r="D45" s="2">
        <f t="shared" si="4"/>
        <v>0</v>
      </c>
      <c r="E45" s="4">
        <f t="shared" si="10"/>
        <v>0</v>
      </c>
      <c r="F45" s="4">
        <f t="shared" si="11"/>
        <v>0</v>
      </c>
      <c r="G45" s="24" t="str">
        <f t="shared" si="5"/>
        <v>± 0.6%</v>
      </c>
      <c r="H45" s="1">
        <f t="shared" si="12"/>
        <v>0</v>
      </c>
      <c r="I45" s="10" t="str">
        <f t="shared" si="3"/>
        <v>NC</v>
      </c>
    </row>
    <row r="46" spans="1:9" x14ac:dyDescent="0.2">
      <c r="A46" s="1" t="s">
        <v>47</v>
      </c>
      <c r="B46" s="8">
        <v>85</v>
      </c>
      <c r="C46" s="30">
        <v>113</v>
      </c>
      <c r="D46" s="2">
        <f t="shared" si="4"/>
        <v>9.8949966240599748E-4</v>
      </c>
      <c r="E46" s="4">
        <f t="shared" si="10"/>
        <v>1E-3</v>
      </c>
      <c r="F46" s="4">
        <f t="shared" si="11"/>
        <v>12764.56621583507</v>
      </c>
      <c r="G46" s="24" t="str">
        <f t="shared" si="5"/>
        <v>± 0.1%</v>
      </c>
      <c r="H46" s="1">
        <f t="shared" si="12"/>
        <v>1.3294117647058823</v>
      </c>
      <c r="I46" s="10" t="str">
        <f t="shared" si="3"/>
        <v>Low</v>
      </c>
    </row>
    <row r="47" spans="1:9" x14ac:dyDescent="0.2">
      <c r="A47" s="1" t="s">
        <v>48</v>
      </c>
      <c r="B47" s="8">
        <v>14</v>
      </c>
      <c r="C47" s="30">
        <v>60</v>
      </c>
      <c r="D47" s="2">
        <f t="shared" si="4"/>
        <v>1.6297641498451724E-4</v>
      </c>
      <c r="E47" s="4">
        <f t="shared" si="10"/>
        <v>1E-3</v>
      </c>
      <c r="F47" s="4">
        <f t="shared" si="11"/>
        <v>3599.8797201804391</v>
      </c>
      <c r="G47" s="24" t="str">
        <f t="shared" si="5"/>
        <v>± 0.1%</v>
      </c>
      <c r="H47" s="1">
        <f t="shared" si="12"/>
        <v>4.2857142857142856</v>
      </c>
      <c r="I47" s="10" t="str">
        <f t="shared" si="3"/>
        <v>Low</v>
      </c>
    </row>
    <row r="48" spans="1:9" x14ac:dyDescent="0.2">
      <c r="A48" s="1" t="s">
        <v>49</v>
      </c>
      <c r="B48" s="8">
        <v>11</v>
      </c>
      <c r="C48" s="30">
        <v>60</v>
      </c>
      <c r="D48" s="2">
        <f t="shared" si="4"/>
        <v>1.2805289748783497E-4</v>
      </c>
      <c r="E48" s="4">
        <f t="shared" si="10"/>
        <v>1E-3</v>
      </c>
      <c r="F48" s="4">
        <f t="shared" si="11"/>
        <v>3599.9257456215978</v>
      </c>
      <c r="G48" s="24" t="str">
        <f t="shared" si="5"/>
        <v>± 0.1%</v>
      </c>
      <c r="H48" s="1">
        <f t="shared" si="12"/>
        <v>5.4545454545454541</v>
      </c>
      <c r="I48" s="10" t="str">
        <f t="shared" si="3"/>
        <v>Low</v>
      </c>
    </row>
    <row r="49" spans="1:9" x14ac:dyDescent="0.2">
      <c r="A49" s="1" t="s">
        <v>50</v>
      </c>
      <c r="B49" s="8">
        <v>51</v>
      </c>
      <c r="C49" s="30">
        <v>97</v>
      </c>
      <c r="D49" s="2">
        <f t="shared" si="4"/>
        <v>5.9369979744359851E-4</v>
      </c>
      <c r="E49" s="4">
        <f t="shared" si="10"/>
        <v>1E-3</v>
      </c>
      <c r="F49" s="4">
        <f t="shared" si="11"/>
        <v>9407.4038377006254</v>
      </c>
      <c r="G49" s="24" t="str">
        <f t="shared" si="5"/>
        <v>± 0.1%</v>
      </c>
      <c r="H49" s="1">
        <f t="shared" si="12"/>
        <v>1.9019607843137254</v>
      </c>
      <c r="I49" s="10" t="str">
        <f t="shared" si="3"/>
        <v>Low</v>
      </c>
    </row>
    <row r="50" spans="1:9" x14ac:dyDescent="0.2">
      <c r="A50" s="1" t="s">
        <v>51</v>
      </c>
      <c r="B50" s="8">
        <v>30984</v>
      </c>
      <c r="C50" s="30">
        <v>1757</v>
      </c>
      <c r="D50" s="2">
        <f t="shared" si="4"/>
        <v>0.36069008870573444</v>
      </c>
      <c r="E50" s="4">
        <f t="shared" si="10"/>
        <v>1.7999999999999999E-2</v>
      </c>
      <c r="F50" s="4">
        <f t="shared" si="11"/>
        <v>2497918.2866913923</v>
      </c>
      <c r="G50" s="24" t="str">
        <f t="shared" si="5"/>
        <v>± 1.8%</v>
      </c>
      <c r="H50" s="1">
        <f t="shared" si="12"/>
        <v>5.6706687322489027E-2</v>
      </c>
      <c r="I50" s="10" t="str">
        <f t="shared" si="3"/>
        <v>High</v>
      </c>
    </row>
    <row r="51" spans="1:9" x14ac:dyDescent="0.2">
      <c r="A51" s="1" t="s">
        <v>52</v>
      </c>
      <c r="B51" s="8">
        <v>524</v>
      </c>
      <c r="C51" s="30">
        <v>274</v>
      </c>
      <c r="D51" s="2">
        <f t="shared" si="4"/>
        <v>6.0999743894205021E-3</v>
      </c>
      <c r="E51" s="4">
        <f t="shared" si="10"/>
        <v>3.0000000000000001E-3</v>
      </c>
      <c r="F51" s="4">
        <f t="shared" si="11"/>
        <v>74907.500246246404</v>
      </c>
      <c r="G51" s="24" t="str">
        <f t="shared" si="5"/>
        <v>± 0.3%</v>
      </c>
      <c r="H51" s="1">
        <f t="shared" si="12"/>
        <v>0.52290076335877866</v>
      </c>
      <c r="I51" s="10" t="str">
        <f t="shared" si="3"/>
        <v>Moderate</v>
      </c>
    </row>
    <row r="52" spans="1:9" x14ac:dyDescent="0.2">
      <c r="A52" s="1" t="s">
        <v>53</v>
      </c>
      <c r="B52" s="8">
        <v>10431</v>
      </c>
      <c r="C52" s="30">
        <v>1152</v>
      </c>
      <c r="D52" s="2">
        <f t="shared" si="4"/>
        <v>0.12142907033596424</v>
      </c>
      <c r="E52" s="4">
        <f t="shared" si="10"/>
        <v>1.2999999999999999E-2</v>
      </c>
      <c r="F52" s="4">
        <f t="shared" si="11"/>
        <v>1260332.891325268</v>
      </c>
      <c r="G52" s="24" t="str">
        <f t="shared" si="5"/>
        <v>± 1.3%</v>
      </c>
      <c r="H52" s="1">
        <f t="shared" si="12"/>
        <v>0.11044003451251079</v>
      </c>
      <c r="I52" s="10" t="str">
        <f t="shared" si="3"/>
        <v>High</v>
      </c>
    </row>
    <row r="53" spans="1:9" x14ac:dyDescent="0.2">
      <c r="A53" s="1" t="s">
        <v>54</v>
      </c>
      <c r="B53" s="8">
        <v>6386</v>
      </c>
      <c r="C53" s="30">
        <v>1128</v>
      </c>
      <c r="D53" s="2">
        <f t="shared" si="4"/>
        <v>7.4340527577937646E-2</v>
      </c>
      <c r="E53" s="4">
        <f t="shared" si="10"/>
        <v>1.2999999999999999E-2</v>
      </c>
      <c r="F53" s="4">
        <f t="shared" si="11"/>
        <v>1247357.8222429252</v>
      </c>
      <c r="G53" s="24" t="str">
        <f t="shared" si="5"/>
        <v>± 1.3%</v>
      </c>
      <c r="H53" s="1">
        <f t="shared" si="12"/>
        <v>0.17663639210773568</v>
      </c>
      <c r="I53" s="10" t="str">
        <f t="shared" si="3"/>
        <v>High</v>
      </c>
    </row>
    <row r="54" spans="1:9" x14ac:dyDescent="0.2">
      <c r="A54" s="1" t="s">
        <v>55</v>
      </c>
      <c r="B54" s="8">
        <v>1971</v>
      </c>
      <c r="C54" s="30">
        <v>331</v>
      </c>
      <c r="D54" s="2">
        <f t="shared" si="4"/>
        <v>2.294475099532025E-2</v>
      </c>
      <c r="E54" s="4">
        <f t="shared" si="10"/>
        <v>4.0000000000000001E-3</v>
      </c>
      <c r="F54" s="4">
        <f t="shared" si="11"/>
        <v>107176.97972192802</v>
      </c>
      <c r="G54" s="24" t="str">
        <f t="shared" si="5"/>
        <v>± 0.4%</v>
      </c>
      <c r="H54" s="1">
        <f t="shared" si="12"/>
        <v>0.16793505834601724</v>
      </c>
      <c r="I54" s="10" t="str">
        <f t="shared" si="3"/>
        <v>High</v>
      </c>
    </row>
    <row r="55" spans="1:9" x14ac:dyDescent="0.2">
      <c r="A55" s="1" t="s">
        <v>56</v>
      </c>
      <c r="B55" s="8">
        <v>275</v>
      </c>
      <c r="C55" s="30">
        <v>143</v>
      </c>
      <c r="D55" s="2">
        <f t="shared" si="4"/>
        <v>3.2013224371958745E-3</v>
      </c>
      <c r="E55" s="4">
        <f t="shared" si="10"/>
        <v>2E-3</v>
      </c>
      <c r="F55" s="4">
        <f t="shared" si="11"/>
        <v>20402.591013498572</v>
      </c>
      <c r="G55" s="24" t="str">
        <f t="shared" si="5"/>
        <v>± 0.2%</v>
      </c>
      <c r="H55" s="1">
        <f t="shared" si="12"/>
        <v>0.52</v>
      </c>
      <c r="I55" s="10" t="str">
        <f t="shared" si="3"/>
        <v>Moderate</v>
      </c>
    </row>
    <row r="56" spans="1:9" x14ac:dyDescent="0.2">
      <c r="A56" s="1" t="s">
        <v>57</v>
      </c>
      <c r="B56" s="8">
        <v>7305</v>
      </c>
      <c r="C56" s="30">
        <v>1194</v>
      </c>
      <c r="D56" s="2">
        <f t="shared" si="4"/>
        <v>8.5038765104421321E-2</v>
      </c>
      <c r="E56" s="4">
        <f t="shared" si="10"/>
        <v>1.4E-2</v>
      </c>
      <c r="F56" s="4">
        <f t="shared" si="11"/>
        <v>1392888.576437681</v>
      </c>
      <c r="G56" s="24" t="str">
        <f t="shared" si="5"/>
        <v>± 1.4%</v>
      </c>
      <c r="H56" s="1">
        <f t="shared" si="12"/>
        <v>0.16344969199178644</v>
      </c>
      <c r="I56" s="10" t="str">
        <f t="shared" si="3"/>
        <v>High</v>
      </c>
    </row>
    <row r="57" spans="1:9" x14ac:dyDescent="0.2">
      <c r="A57" s="1" t="s">
        <v>58</v>
      </c>
      <c r="B57" s="8">
        <v>4092</v>
      </c>
      <c r="C57" s="30">
        <v>1102</v>
      </c>
      <c r="D57" s="2">
        <f t="shared" si="4"/>
        <v>4.763567786547461E-2</v>
      </c>
      <c r="E57" s="4">
        <f t="shared" si="10"/>
        <v>1.2999999999999999E-2</v>
      </c>
      <c r="F57" s="4">
        <f t="shared" si="11"/>
        <v>1204128.3820991782</v>
      </c>
      <c r="G57" s="24" t="str">
        <f t="shared" si="5"/>
        <v>± 1.3%</v>
      </c>
      <c r="H57" s="1">
        <f t="shared" si="12"/>
        <v>0.26930596285434993</v>
      </c>
      <c r="I57" s="10" t="str">
        <f t="shared" si="3"/>
        <v>Moderate</v>
      </c>
    </row>
    <row r="58" spans="1:9" x14ac:dyDescent="0.2">
      <c r="A58" s="1" t="s">
        <v>59</v>
      </c>
      <c r="B58" s="8">
        <v>859</v>
      </c>
      <c r="C58" s="30">
        <v>506</v>
      </c>
      <c r="D58" s="2">
        <f t="shared" si="4"/>
        <v>9.9997671765500225E-3</v>
      </c>
      <c r="E58" s="4">
        <f t="shared" si="10"/>
        <v>6.0000000000000001E-3</v>
      </c>
      <c r="F58" s="4">
        <f t="shared" si="11"/>
        <v>255583.18268603424</v>
      </c>
      <c r="G58" s="24" t="str">
        <f t="shared" si="5"/>
        <v>± 0.6%</v>
      </c>
      <c r="H58" s="1">
        <f t="shared" si="12"/>
        <v>0.58905704307334106</v>
      </c>
      <c r="I58" s="10" t="str">
        <f t="shared" si="3"/>
        <v>Moderate</v>
      </c>
    </row>
    <row r="59" spans="1:9" x14ac:dyDescent="0.2">
      <c r="A59" s="1" t="s">
        <v>60</v>
      </c>
      <c r="B59" s="8">
        <v>315</v>
      </c>
      <c r="C59" s="30">
        <v>376</v>
      </c>
      <c r="D59" s="2">
        <f t="shared" si="4"/>
        <v>3.6669693371516377E-3</v>
      </c>
      <c r="E59" s="4">
        <f t="shared" si="10"/>
        <v>4.0000000000000001E-3</v>
      </c>
      <c r="F59" s="4">
        <f t="shared" si="11"/>
        <v>141315.1083413474</v>
      </c>
      <c r="G59" s="24" t="str">
        <f t="shared" si="5"/>
        <v>± 0.4%</v>
      </c>
      <c r="H59" s="1">
        <f t="shared" si="12"/>
        <v>1.1936507936507936</v>
      </c>
      <c r="I59" s="10" t="str">
        <f t="shared" si="3"/>
        <v>Low</v>
      </c>
    </row>
    <row r="60" spans="1:9" x14ac:dyDescent="0.2">
      <c r="A60" s="1" t="s">
        <v>61</v>
      </c>
      <c r="B60" s="8">
        <v>57</v>
      </c>
      <c r="C60" s="30">
        <v>79</v>
      </c>
      <c r="D60" s="2">
        <f t="shared" si="4"/>
        <v>6.635468324369631E-4</v>
      </c>
      <c r="E60" s="4">
        <f t="shared" si="10"/>
        <v>1E-3</v>
      </c>
      <c r="F60" s="4">
        <f t="shared" si="11"/>
        <v>6239.0061778890167</v>
      </c>
      <c r="G60" s="24" t="str">
        <f t="shared" si="5"/>
        <v>± 0.1%</v>
      </c>
      <c r="H60" s="1">
        <f t="shared" si="12"/>
        <v>1.3859649122807018</v>
      </c>
      <c r="I60" s="10" t="str">
        <f t="shared" si="3"/>
        <v>Low</v>
      </c>
    </row>
    <row r="61" spans="1:9" x14ac:dyDescent="0.2">
      <c r="A61" s="1" t="s">
        <v>62</v>
      </c>
      <c r="B61" s="8">
        <v>354</v>
      </c>
      <c r="C61" s="30">
        <v>300</v>
      </c>
      <c r="D61" s="2">
        <f t="shared" si="4"/>
        <v>4.1209750646085076E-3</v>
      </c>
      <c r="E61" s="4">
        <f t="shared" si="10"/>
        <v>3.0000000000000001E-3</v>
      </c>
      <c r="F61" s="4">
        <f t="shared" si="11"/>
        <v>89923.097010877187</v>
      </c>
      <c r="G61" s="24" t="str">
        <f t="shared" si="5"/>
        <v>± 0.3%</v>
      </c>
      <c r="H61" s="1">
        <f t="shared" si="12"/>
        <v>0.84745762711864403</v>
      </c>
      <c r="I61" s="10" t="str">
        <f t="shared" si="3"/>
        <v>Low</v>
      </c>
    </row>
    <row r="62" spans="1:9" x14ac:dyDescent="0.2">
      <c r="A62" s="1" t="s">
        <v>63</v>
      </c>
      <c r="B62" s="8">
        <v>133</v>
      </c>
      <c r="C62" s="30">
        <v>113</v>
      </c>
      <c r="D62" s="2">
        <f t="shared" si="4"/>
        <v>1.5482759423529138E-3</v>
      </c>
      <c r="E62" s="4">
        <f t="shared" si="10"/>
        <v>1E-3</v>
      </c>
      <c r="F62" s="4">
        <f t="shared" si="11"/>
        <v>12758.144746284644</v>
      </c>
      <c r="G62" s="24" t="str">
        <f t="shared" si="5"/>
        <v>± 0.1%</v>
      </c>
      <c r="H62" s="1">
        <f t="shared" si="12"/>
        <v>0.84962406015037595</v>
      </c>
      <c r="I62" s="10" t="str">
        <f t="shared" si="3"/>
        <v>Low</v>
      </c>
    </row>
    <row r="63" spans="1:9" x14ac:dyDescent="0.2">
      <c r="A63" s="1" t="s">
        <v>64</v>
      </c>
      <c r="B63" s="8">
        <v>1189</v>
      </c>
      <c r="C63" s="30">
        <v>446</v>
      </c>
      <c r="D63" s="2">
        <f t="shared" si="4"/>
        <v>1.3841354101185071E-2</v>
      </c>
      <c r="E63" s="4">
        <f t="shared" si="10"/>
        <v>5.0000000000000001E-3</v>
      </c>
      <c r="F63" s="4">
        <f t="shared" si="11"/>
        <v>198048.43823066729</v>
      </c>
      <c r="G63" s="24" t="str">
        <f t="shared" si="5"/>
        <v>± 0.5%</v>
      </c>
      <c r="H63" s="1">
        <f t="shared" si="12"/>
        <v>0.37510513036164844</v>
      </c>
      <c r="I63" s="10" t="str">
        <f t="shared" si="3"/>
        <v>Moderate</v>
      </c>
    </row>
    <row r="64" spans="1:9" x14ac:dyDescent="0.2">
      <c r="A64" s="1" t="s">
        <v>65</v>
      </c>
      <c r="B64" s="8">
        <v>4890</v>
      </c>
      <c r="C64" s="30">
        <v>791</v>
      </c>
      <c r="D64" s="2">
        <f t="shared" si="4"/>
        <v>5.6925333519592093E-2</v>
      </c>
      <c r="E64" s="4">
        <f t="shared" si="10"/>
        <v>8.9999999999999993E-3</v>
      </c>
      <c r="F64" s="4">
        <f t="shared" si="11"/>
        <v>611006.80064633652</v>
      </c>
      <c r="G64" s="24" t="str">
        <f t="shared" si="5"/>
        <v>± 0.9%</v>
      </c>
      <c r="H64" s="1">
        <f t="shared" si="12"/>
        <v>0.16175869120654396</v>
      </c>
      <c r="I64" s="10" t="str">
        <f t="shared" si="3"/>
        <v>High</v>
      </c>
    </row>
    <row r="65" spans="1:9" x14ac:dyDescent="0.2">
      <c r="A65" s="1" t="s">
        <v>66</v>
      </c>
      <c r="B65" s="8">
        <v>671</v>
      </c>
      <c r="C65" s="30">
        <v>227</v>
      </c>
      <c r="D65" s="2">
        <f t="shared" si="4"/>
        <v>7.8112267467579334E-3</v>
      </c>
      <c r="E65" s="4">
        <f t="shared" si="10"/>
        <v>3.0000000000000001E-3</v>
      </c>
      <c r="F65" s="4">
        <f t="shared" si="11"/>
        <v>51252.6994579651</v>
      </c>
      <c r="G65" s="24" t="str">
        <f t="shared" si="5"/>
        <v>± 0.3%</v>
      </c>
      <c r="H65" s="1">
        <f t="shared" si="12"/>
        <v>0.338301043219076</v>
      </c>
      <c r="I65" s="10" t="str">
        <f t="shared" si="3"/>
        <v>Moderate</v>
      </c>
    </row>
    <row r="66" spans="1:9" x14ac:dyDescent="0.2">
      <c r="A66" s="1" t="s">
        <v>67</v>
      </c>
      <c r="B66" s="8">
        <v>1002</v>
      </c>
      <c r="C66" s="30">
        <v>442</v>
      </c>
      <c r="D66" s="2">
        <f t="shared" si="4"/>
        <v>1.1664454843891876E-2</v>
      </c>
      <c r="E66" s="4">
        <f t="shared" si="10"/>
        <v>5.0000000000000001E-3</v>
      </c>
      <c r="F66" s="4">
        <f t="shared" si="11"/>
        <v>194747.87030633548</v>
      </c>
      <c r="G66" s="24" t="str">
        <f t="shared" si="5"/>
        <v>± 0.5%</v>
      </c>
      <c r="H66" s="1">
        <f t="shared" si="12"/>
        <v>0.44111776447105788</v>
      </c>
      <c r="I66" s="10" t="str">
        <f t="shared" si="3"/>
        <v>Moderate</v>
      </c>
    </row>
    <row r="67" spans="1:9" x14ac:dyDescent="0.2">
      <c r="A67" s="1" t="s">
        <v>68</v>
      </c>
      <c r="B67" s="8">
        <v>1323</v>
      </c>
      <c r="C67" s="30">
        <v>309</v>
      </c>
      <c r="D67" s="2">
        <f t="shared" si="4"/>
        <v>1.5401271216036879E-2</v>
      </c>
      <c r="E67" s="4">
        <f t="shared" si="10"/>
        <v>4.0000000000000001E-3</v>
      </c>
      <c r="F67" s="4">
        <f t="shared" si="11"/>
        <v>94406.871141367825</v>
      </c>
      <c r="G67" s="24" t="str">
        <f t="shared" si="5"/>
        <v>± 0.4%</v>
      </c>
      <c r="H67" s="1">
        <f t="shared" si="12"/>
        <v>0.23356009070294784</v>
      </c>
      <c r="I67" s="10" t="str">
        <f t="shared" si="3"/>
        <v>Moderate</v>
      </c>
    </row>
    <row r="68" spans="1:9" ht="24" x14ac:dyDescent="0.2">
      <c r="A68" s="26" t="s">
        <v>69</v>
      </c>
      <c r="B68" s="8">
        <v>402</v>
      </c>
      <c r="C68" s="30">
        <v>243</v>
      </c>
      <c r="D68" s="2">
        <f t="shared" si="4"/>
        <v>4.6797513445554235E-3</v>
      </c>
      <c r="E68" s="4">
        <f t="shared" si="10"/>
        <v>3.0000000000000001E-3</v>
      </c>
      <c r="F68" s="4">
        <f t="shared" si="11"/>
        <v>58949.828061427084</v>
      </c>
      <c r="G68" s="24" t="str">
        <f t="shared" si="5"/>
        <v>± 0.3%</v>
      </c>
      <c r="H68" s="1">
        <f t="shared" si="12"/>
        <v>0.60447761194029848</v>
      </c>
      <c r="I68" s="10" t="str">
        <f t="shared" si="3"/>
        <v>Moderate</v>
      </c>
    </row>
    <row r="69" spans="1:9" x14ac:dyDescent="0.2">
      <c r="A69" s="14" t="s">
        <v>12</v>
      </c>
      <c r="B69" s="19" t="s">
        <v>515</v>
      </c>
      <c r="C69" s="31" t="s">
        <v>515</v>
      </c>
      <c r="D69" s="20"/>
      <c r="E69" s="21"/>
      <c r="F69" s="21"/>
      <c r="G69" s="25"/>
      <c r="H69" s="18"/>
      <c r="I69" s="22"/>
    </row>
    <row r="70" spans="1:9" x14ac:dyDescent="0.2">
      <c r="A70" s="1" t="s">
        <v>7</v>
      </c>
      <c r="B70" s="8">
        <v>85902</v>
      </c>
      <c r="C70" s="30">
        <v>2128</v>
      </c>
      <c r="D70" s="2">
        <f t="shared" si="4"/>
        <v>1</v>
      </c>
      <c r="E70" s="4">
        <f t="shared" si="10"/>
        <v>0</v>
      </c>
      <c r="F70" s="4">
        <f t="shared" si="11"/>
        <v>0</v>
      </c>
      <c r="G70" s="24" t="s">
        <v>16</v>
      </c>
      <c r="H70" s="1">
        <f t="shared" ref="H70:H76" si="13">IF(B70&lt;&gt;0,C70/B70,0)</f>
        <v>2.4772415077646621E-2</v>
      </c>
      <c r="I70" s="10" t="str">
        <f t="shared" si="3"/>
        <v>High</v>
      </c>
    </row>
    <row r="71" spans="1:9" x14ac:dyDescent="0.2">
      <c r="A71" s="1" t="s">
        <v>70</v>
      </c>
      <c r="B71" s="8">
        <v>32044</v>
      </c>
      <c r="C71" s="30">
        <v>1551</v>
      </c>
      <c r="D71" s="2">
        <f t="shared" si="4"/>
        <v>0.37302973155456215</v>
      </c>
      <c r="E71" s="4">
        <f t="shared" si="10"/>
        <v>1.6E-2</v>
      </c>
      <c r="F71" s="4">
        <f t="shared" si="11"/>
        <v>1775471.0200826686</v>
      </c>
      <c r="G71" s="24" t="str">
        <f t="shared" si="5"/>
        <v>± 1.6%</v>
      </c>
      <c r="H71" s="1">
        <f t="shared" si="13"/>
        <v>4.8402196979153662E-2</v>
      </c>
      <c r="I71" s="10" t="str">
        <f t="shared" ref="I71:I95" si="14">IF(AND(H71&gt;0,H71&lt;=0.2),"High",IF(H71&gt;=0.667,"Low",IF(AND(H71&gt;0.2,H71&lt;0.667),"Moderate","NC")))</f>
        <v>High</v>
      </c>
    </row>
    <row r="72" spans="1:9" x14ac:dyDescent="0.2">
      <c r="A72" s="1" t="s">
        <v>71</v>
      </c>
      <c r="B72" s="8">
        <v>20874</v>
      </c>
      <c r="C72" s="30">
        <v>1539</v>
      </c>
      <c r="D72" s="2">
        <f t="shared" ref="D72:D93" si="15">IF(B72&lt;&gt;0,B72/$B$7,0)</f>
        <v>0.24299783474191519</v>
      </c>
      <c r="E72" s="4">
        <f t="shared" si="10"/>
        <v>1.7000000000000001E-2</v>
      </c>
      <c r="F72" s="4">
        <f t="shared" si="11"/>
        <v>2101129.2184511218</v>
      </c>
      <c r="G72" s="24" t="str">
        <f t="shared" si="5"/>
        <v>± 1.7%</v>
      </c>
      <c r="H72" s="1">
        <f t="shared" si="13"/>
        <v>7.3728082782408735E-2</v>
      </c>
      <c r="I72" s="10" t="str">
        <f t="shared" si="14"/>
        <v>High</v>
      </c>
    </row>
    <row r="73" spans="1:9" x14ac:dyDescent="0.2">
      <c r="A73" s="1" t="s">
        <v>72</v>
      </c>
      <c r="B73" s="8">
        <v>2804</v>
      </c>
      <c r="C73" s="30">
        <v>684</v>
      </c>
      <c r="D73" s="2">
        <f t="shared" si="15"/>
        <v>3.2641847686899025E-2</v>
      </c>
      <c r="E73" s="4">
        <f t="shared" si="10"/>
        <v>8.0000000000000002E-3</v>
      </c>
      <c r="F73" s="4">
        <f t="shared" si="11"/>
        <v>463031.05113371753</v>
      </c>
      <c r="G73" s="24" t="str">
        <f t="shared" ref="G73:G93" si="16">IF(F73&lt;0,"W",IF(B73=0,"± 0.6%",IF((E73*100)&lt;0.01,"± 0.1%","± "&amp; TEXT((E73*100),"#,##0.0")&amp;"%")))</f>
        <v>± 0.8%</v>
      </c>
      <c r="H73" s="1">
        <f t="shared" si="13"/>
        <v>0.24393723252496433</v>
      </c>
      <c r="I73" s="10" t="str">
        <f t="shared" si="14"/>
        <v>Moderate</v>
      </c>
    </row>
    <row r="74" spans="1:9" x14ac:dyDescent="0.2">
      <c r="A74" s="1" t="s">
        <v>73</v>
      </c>
      <c r="B74" s="8">
        <v>33180</v>
      </c>
      <c r="C74" s="30">
        <v>1769</v>
      </c>
      <c r="D74" s="2">
        <f t="shared" si="15"/>
        <v>0.38625410351330586</v>
      </c>
      <c r="E74" s="4">
        <f t="shared" si="10"/>
        <v>1.7999999999999999E-2</v>
      </c>
      <c r="F74" s="4">
        <f t="shared" si="11"/>
        <v>2453761.2815093589</v>
      </c>
      <c r="G74" s="24" t="str">
        <f t="shared" si="16"/>
        <v>± 1.8%</v>
      </c>
      <c r="H74" s="1">
        <f t="shared" si="13"/>
        <v>5.3315250150693189E-2</v>
      </c>
      <c r="I74" s="10" t="str">
        <f t="shared" si="14"/>
        <v>High</v>
      </c>
    </row>
    <row r="75" spans="1:9" x14ac:dyDescent="0.2">
      <c r="A75" s="1" t="s">
        <v>74</v>
      </c>
      <c r="B75" s="8">
        <v>1302</v>
      </c>
      <c r="C75" s="30">
        <v>558</v>
      </c>
      <c r="D75" s="2">
        <f t="shared" si="15"/>
        <v>1.5156806593560104E-2</v>
      </c>
      <c r="E75" s="4">
        <f t="shared" si="10"/>
        <v>6.0000000000000001E-3</v>
      </c>
      <c r="F75" s="4">
        <f t="shared" si="11"/>
        <v>310323.69984061929</v>
      </c>
      <c r="G75" s="24" t="str">
        <f t="shared" si="16"/>
        <v>± 0.6%</v>
      </c>
      <c r="H75" s="1">
        <f t="shared" si="13"/>
        <v>0.42857142857142855</v>
      </c>
      <c r="I75" s="10" t="str">
        <f t="shared" si="14"/>
        <v>Moderate</v>
      </c>
    </row>
    <row r="76" spans="1:9" x14ac:dyDescent="0.2">
      <c r="A76" s="1" t="s">
        <v>75</v>
      </c>
      <c r="B76" s="8">
        <v>1512</v>
      </c>
      <c r="C76" s="30">
        <v>471</v>
      </c>
      <c r="D76" s="2">
        <f t="shared" si="15"/>
        <v>1.760145281832786E-2</v>
      </c>
      <c r="E76" s="4">
        <f t="shared" si="10"/>
        <v>5.0000000000000001E-3</v>
      </c>
      <c r="F76" s="4">
        <f t="shared" si="11"/>
        <v>220438.0561846437</v>
      </c>
      <c r="G76" s="24" t="str">
        <f t="shared" si="16"/>
        <v>± 0.5%</v>
      </c>
      <c r="H76" s="1">
        <f t="shared" si="13"/>
        <v>0.31150793650793651</v>
      </c>
      <c r="I76" s="10" t="str">
        <f t="shared" si="14"/>
        <v>Moderate</v>
      </c>
    </row>
    <row r="77" spans="1:9" x14ac:dyDescent="0.2">
      <c r="A77" s="14" t="s">
        <v>13</v>
      </c>
      <c r="B77" s="19" t="s">
        <v>515</v>
      </c>
      <c r="C77" s="31" t="s">
        <v>515</v>
      </c>
      <c r="D77" s="20"/>
      <c r="E77" s="21"/>
      <c r="F77" s="21"/>
      <c r="G77" s="25"/>
      <c r="H77" s="18"/>
      <c r="I77" s="22"/>
    </row>
    <row r="78" spans="1:9" x14ac:dyDescent="0.2">
      <c r="A78" s="1" t="s">
        <v>7</v>
      </c>
      <c r="B78" s="8">
        <v>85902</v>
      </c>
      <c r="C78" s="30">
        <v>2128</v>
      </c>
      <c r="D78" s="2">
        <f t="shared" si="15"/>
        <v>1</v>
      </c>
      <c r="E78" s="4">
        <f t="shared" si="10"/>
        <v>0</v>
      </c>
      <c r="F78" s="4">
        <f t="shared" si="11"/>
        <v>0</v>
      </c>
      <c r="G78" s="24" t="s">
        <v>16</v>
      </c>
      <c r="H78" s="1">
        <f t="shared" ref="H78:H93" si="17">IF(B78&lt;&gt;0,C78/B78,0)</f>
        <v>2.4772415077646621E-2</v>
      </c>
      <c r="I78" s="10" t="str">
        <f t="shared" si="14"/>
        <v>High</v>
      </c>
    </row>
    <row r="79" spans="1:9" x14ac:dyDescent="0.2">
      <c r="A79" s="1" t="s">
        <v>77</v>
      </c>
      <c r="B79" s="8">
        <v>7359</v>
      </c>
      <c r="C79" s="30">
        <v>1248</v>
      </c>
      <c r="D79" s="2">
        <f t="shared" si="15"/>
        <v>8.5667388419361598E-2</v>
      </c>
      <c r="E79" s="4">
        <f t="shared" si="10"/>
        <v>1.4E-2</v>
      </c>
      <c r="F79" s="4">
        <f t="shared" si="11"/>
        <v>1524270.6361478949</v>
      </c>
      <c r="G79" s="24" t="str">
        <f t="shared" si="16"/>
        <v>± 1.4%</v>
      </c>
      <c r="H79" s="1">
        <f t="shared" si="17"/>
        <v>0.16958825927435792</v>
      </c>
      <c r="I79" s="10" t="str">
        <f t="shared" si="14"/>
        <v>High</v>
      </c>
    </row>
    <row r="80" spans="1:9" x14ac:dyDescent="0.2">
      <c r="A80" s="1" t="s">
        <v>78</v>
      </c>
      <c r="B80" s="8">
        <v>5611</v>
      </c>
      <c r="C80" s="30">
        <v>1183</v>
      </c>
      <c r="D80" s="2">
        <f t="shared" si="15"/>
        <v>6.5318618891294727E-2</v>
      </c>
      <c r="E80" s="4">
        <f t="shared" si="10"/>
        <v>1.4E-2</v>
      </c>
      <c r="F80" s="4">
        <f t="shared" si="11"/>
        <v>1380168.5501578958</v>
      </c>
      <c r="G80" s="24" t="str">
        <f t="shared" si="16"/>
        <v>± 1.4%</v>
      </c>
      <c r="H80" s="1">
        <f t="shared" si="17"/>
        <v>0.21083585813580466</v>
      </c>
      <c r="I80" s="10" t="str">
        <f t="shared" si="14"/>
        <v>Moderate</v>
      </c>
    </row>
    <row r="81" spans="1:9" x14ac:dyDescent="0.2">
      <c r="A81" s="1" t="s">
        <v>79</v>
      </c>
      <c r="B81" s="8">
        <v>177</v>
      </c>
      <c r="C81" s="30">
        <v>109</v>
      </c>
      <c r="D81" s="2">
        <f t="shared" si="15"/>
        <v>2.0604875323042538E-3</v>
      </c>
      <c r="E81" s="4">
        <f t="shared" si="10"/>
        <v>1E-3</v>
      </c>
      <c r="F81" s="4">
        <f t="shared" si="11"/>
        <v>11861.774252719297</v>
      </c>
      <c r="G81" s="24" t="str">
        <f t="shared" si="16"/>
        <v>± 0.1%</v>
      </c>
      <c r="H81" s="1">
        <f t="shared" si="17"/>
        <v>0.61581920903954801</v>
      </c>
      <c r="I81" s="10" t="str">
        <f t="shared" si="14"/>
        <v>Moderate</v>
      </c>
    </row>
    <row r="82" spans="1:9" x14ac:dyDescent="0.2">
      <c r="A82" s="1" t="s">
        <v>80</v>
      </c>
      <c r="B82" s="8">
        <v>89</v>
      </c>
      <c r="C82" s="30">
        <v>83</v>
      </c>
      <c r="D82" s="2">
        <f t="shared" si="15"/>
        <v>1.0360643524015738E-3</v>
      </c>
      <c r="E82" s="4">
        <f t="shared" si="10"/>
        <v>1E-3</v>
      </c>
      <c r="F82" s="4">
        <f t="shared" si="11"/>
        <v>6884.1390997411199</v>
      </c>
      <c r="G82" s="24" t="str">
        <f t="shared" si="16"/>
        <v>± 0.1%</v>
      </c>
      <c r="H82" s="1">
        <f t="shared" si="17"/>
        <v>0.93258426966292129</v>
      </c>
      <c r="I82" s="10" t="str">
        <f t="shared" si="14"/>
        <v>Low</v>
      </c>
    </row>
    <row r="83" spans="1:9" x14ac:dyDescent="0.2">
      <c r="A83" s="1" t="s">
        <v>81</v>
      </c>
      <c r="B83" s="8">
        <v>1482</v>
      </c>
      <c r="C83" s="30">
        <v>517</v>
      </c>
      <c r="D83" s="2">
        <f t="shared" si="15"/>
        <v>1.7252217643361038E-2</v>
      </c>
      <c r="E83" s="4">
        <f t="shared" si="10"/>
        <v>6.0000000000000001E-3</v>
      </c>
      <c r="F83" s="4">
        <f t="shared" si="11"/>
        <v>265941.17625297507</v>
      </c>
      <c r="G83" s="24" t="str">
        <f t="shared" si="16"/>
        <v>± 0.6%</v>
      </c>
      <c r="H83" s="1">
        <f t="shared" si="17"/>
        <v>0.34885290148448045</v>
      </c>
      <c r="I83" s="10" t="str">
        <f t="shared" si="14"/>
        <v>Moderate</v>
      </c>
    </row>
    <row r="84" spans="1:9" x14ac:dyDescent="0.2">
      <c r="A84" s="1" t="s">
        <v>82</v>
      </c>
      <c r="B84" s="8">
        <v>78543</v>
      </c>
      <c r="C84" s="30">
        <v>2023</v>
      </c>
      <c r="D84" s="2">
        <f t="shared" si="15"/>
        <v>0.91433261158063839</v>
      </c>
      <c r="E84" s="4">
        <f t="shared" si="10"/>
        <v>6.0000000000000001E-3</v>
      </c>
      <c r="F84" s="4">
        <f t="shared" si="11"/>
        <v>306781.29822794022</v>
      </c>
      <c r="G84" s="24" t="str">
        <f t="shared" si="16"/>
        <v>± 0.6%</v>
      </c>
      <c r="H84" s="1">
        <f t="shared" si="17"/>
        <v>2.5756591930534867E-2</v>
      </c>
      <c r="I84" s="10" t="str">
        <f t="shared" si="14"/>
        <v>High</v>
      </c>
    </row>
    <row r="85" spans="1:9" x14ac:dyDescent="0.2">
      <c r="A85" s="1" t="s">
        <v>83</v>
      </c>
      <c r="B85" s="8">
        <v>23824</v>
      </c>
      <c r="C85" s="30">
        <v>1086</v>
      </c>
      <c r="D85" s="2">
        <f t="shared" si="15"/>
        <v>0.27733929361365278</v>
      </c>
      <c r="E85" s="4">
        <f t="shared" si="10"/>
        <v>1.0999999999999999E-2</v>
      </c>
      <c r="F85" s="4">
        <f t="shared" si="11"/>
        <v>831085.90847438877</v>
      </c>
      <c r="G85" s="24" t="str">
        <f t="shared" si="16"/>
        <v>± 1.1%</v>
      </c>
      <c r="H85" s="1">
        <f t="shared" si="17"/>
        <v>4.5584284754869038E-2</v>
      </c>
      <c r="I85" s="10" t="str">
        <f t="shared" si="14"/>
        <v>High</v>
      </c>
    </row>
    <row r="86" spans="1:9" x14ac:dyDescent="0.2">
      <c r="A86" s="1" t="s">
        <v>84</v>
      </c>
      <c r="B86" s="8">
        <v>18634</v>
      </c>
      <c r="C86" s="30">
        <v>1495</v>
      </c>
      <c r="D86" s="2">
        <f t="shared" si="15"/>
        <v>0.21692160834439245</v>
      </c>
      <c r="E86" s="4">
        <f t="shared" si="10"/>
        <v>1.7000000000000001E-2</v>
      </c>
      <c r="F86" s="4">
        <f t="shared" si="11"/>
        <v>2021941.962579181</v>
      </c>
      <c r="G86" s="24" t="str">
        <f t="shared" si="16"/>
        <v>± 1.7%</v>
      </c>
      <c r="H86" s="1">
        <f t="shared" si="17"/>
        <v>8.0229687667704191E-2</v>
      </c>
      <c r="I86" s="10" t="str">
        <f t="shared" si="14"/>
        <v>High</v>
      </c>
    </row>
    <row r="87" spans="1:9" x14ac:dyDescent="0.2">
      <c r="A87" s="1" t="s">
        <v>85</v>
      </c>
      <c r="B87" s="8">
        <v>327</v>
      </c>
      <c r="C87" s="30">
        <v>159</v>
      </c>
      <c r="D87" s="2">
        <f t="shared" si="15"/>
        <v>3.8066634071383669E-3</v>
      </c>
      <c r="E87" s="4">
        <f t="shared" si="10"/>
        <v>2E-3</v>
      </c>
      <c r="F87" s="4">
        <f t="shared" si="11"/>
        <v>25215.380608031588</v>
      </c>
      <c r="G87" s="24" t="str">
        <f t="shared" si="16"/>
        <v>± 0.2%</v>
      </c>
      <c r="H87" s="1">
        <f t="shared" si="17"/>
        <v>0.48623853211009177</v>
      </c>
      <c r="I87" s="10" t="str">
        <f t="shared" si="14"/>
        <v>Moderate</v>
      </c>
    </row>
    <row r="88" spans="1:9" x14ac:dyDescent="0.2">
      <c r="A88" s="1" t="s">
        <v>86</v>
      </c>
      <c r="B88" s="8">
        <v>30895</v>
      </c>
      <c r="C88" s="30">
        <v>1752</v>
      </c>
      <c r="D88" s="2">
        <f t="shared" si="15"/>
        <v>0.35965402435333288</v>
      </c>
      <c r="E88" s="4">
        <f t="shared" si="10"/>
        <v>1.7999999999999999E-2</v>
      </c>
      <c r="F88" s="4">
        <f t="shared" si="11"/>
        <v>2483752.9231758779</v>
      </c>
      <c r="G88" s="24" t="str">
        <f t="shared" si="16"/>
        <v>± 1.8%</v>
      </c>
      <c r="H88" s="1">
        <f t="shared" si="17"/>
        <v>5.6708205211199222E-2</v>
      </c>
      <c r="I88" s="10" t="str">
        <f t="shared" si="14"/>
        <v>High</v>
      </c>
    </row>
    <row r="89" spans="1:9" x14ac:dyDescent="0.2">
      <c r="A89" s="1" t="s">
        <v>87</v>
      </c>
      <c r="B89" s="8">
        <v>859</v>
      </c>
      <c r="C89" s="30">
        <v>506</v>
      </c>
      <c r="D89" s="2">
        <f t="shared" si="15"/>
        <v>9.9997671765500225E-3</v>
      </c>
      <c r="E89" s="4">
        <f t="shared" si="10"/>
        <v>6.0000000000000001E-3</v>
      </c>
      <c r="F89" s="4">
        <f t="shared" si="11"/>
        <v>255583.18268603424</v>
      </c>
      <c r="G89" s="24" t="str">
        <f t="shared" si="16"/>
        <v>± 0.6%</v>
      </c>
      <c r="H89" s="1">
        <f t="shared" si="17"/>
        <v>0.58905704307334106</v>
      </c>
      <c r="I89" s="10" t="str">
        <f t="shared" si="14"/>
        <v>Moderate</v>
      </c>
    </row>
    <row r="90" spans="1:9" x14ac:dyDescent="0.2">
      <c r="A90" s="1" t="s">
        <v>88</v>
      </c>
      <c r="B90" s="8">
        <v>36</v>
      </c>
      <c r="C90" s="30">
        <v>70</v>
      </c>
      <c r="D90" s="2">
        <f t="shared" si="15"/>
        <v>4.1908220996018719E-4</v>
      </c>
      <c r="E90" s="4">
        <f t="shared" si="10"/>
        <v>1E-3</v>
      </c>
      <c r="F90" s="4">
        <f t="shared" si="11"/>
        <v>4899.2046803767826</v>
      </c>
      <c r="G90" s="24" t="str">
        <f t="shared" si="16"/>
        <v>± 0.1%</v>
      </c>
      <c r="H90" s="1">
        <f t="shared" si="17"/>
        <v>1.9444444444444444</v>
      </c>
      <c r="I90" s="10" t="str">
        <f t="shared" si="14"/>
        <v>Low</v>
      </c>
    </row>
    <row r="91" spans="1:9" x14ac:dyDescent="0.2">
      <c r="A91" s="1" t="s">
        <v>89</v>
      </c>
      <c r="B91" s="8">
        <v>3968</v>
      </c>
      <c r="C91" s="30">
        <v>595</v>
      </c>
      <c r="D91" s="2">
        <f t="shared" si="15"/>
        <v>4.6192172475611741E-2</v>
      </c>
      <c r="E91" s="4">
        <f t="shared" si="10"/>
        <v>7.0000000000000001E-3</v>
      </c>
      <c r="F91" s="4">
        <f t="shared" si="11"/>
        <v>344362.7109913301</v>
      </c>
      <c r="G91" s="24" t="str">
        <f t="shared" si="16"/>
        <v>± 0.7%</v>
      </c>
      <c r="H91" s="1">
        <f t="shared" si="17"/>
        <v>0.14994959677419356</v>
      </c>
      <c r="I91" s="10" t="str">
        <f t="shared" si="14"/>
        <v>High</v>
      </c>
    </row>
    <row r="92" spans="1:9" x14ac:dyDescent="0.2">
      <c r="A92" s="1" t="s">
        <v>90</v>
      </c>
      <c r="B92" s="8">
        <v>91</v>
      </c>
      <c r="C92" s="30">
        <v>86</v>
      </c>
      <c r="D92" s="2">
        <f t="shared" si="15"/>
        <v>1.0593466973993621E-3</v>
      </c>
      <c r="E92" s="4">
        <f t="shared" si="10"/>
        <v>1E-3</v>
      </c>
      <c r="F92" s="4">
        <f t="shared" si="11"/>
        <v>7390.9181776235591</v>
      </c>
      <c r="G92" s="24" t="str">
        <f t="shared" si="16"/>
        <v>± 0.1%</v>
      </c>
      <c r="H92" s="1">
        <f t="shared" si="17"/>
        <v>0.94505494505494503</v>
      </c>
      <c r="I92" s="10" t="str">
        <f t="shared" si="14"/>
        <v>Low</v>
      </c>
    </row>
    <row r="93" spans="1:9" ht="24" x14ac:dyDescent="0.2">
      <c r="A93" s="26" t="s">
        <v>91</v>
      </c>
      <c r="B93" s="8">
        <v>3877</v>
      </c>
      <c r="C93" s="30">
        <v>591</v>
      </c>
      <c r="D93" s="2">
        <f t="shared" si="15"/>
        <v>4.5132825778212385E-2</v>
      </c>
      <c r="E93" s="4">
        <f t="shared" si="10"/>
        <v>7.0000000000000001E-3</v>
      </c>
      <c r="F93" s="4">
        <f t="shared" si="11"/>
        <v>340056.80875554087</v>
      </c>
      <c r="G93" s="24" t="str">
        <f t="shared" si="16"/>
        <v>± 0.7%</v>
      </c>
      <c r="H93" s="1">
        <f t="shared" si="17"/>
        <v>0.15243745163786432</v>
      </c>
      <c r="I93" s="10" t="str">
        <f t="shared" si="14"/>
        <v>High</v>
      </c>
    </row>
    <row r="94" spans="1:9" x14ac:dyDescent="0.2">
      <c r="A94" s="14" t="s">
        <v>14</v>
      </c>
      <c r="B94" s="19" t="s">
        <v>515</v>
      </c>
      <c r="C94" s="31" t="s">
        <v>515</v>
      </c>
      <c r="D94" s="20"/>
      <c r="E94" s="21"/>
      <c r="F94" s="21"/>
      <c r="G94" s="25"/>
      <c r="H94" s="18"/>
      <c r="I94" s="22"/>
    </row>
    <row r="95" spans="1:9" x14ac:dyDescent="0.2">
      <c r="A95" s="1" t="s">
        <v>76</v>
      </c>
      <c r="B95" s="8">
        <v>33779</v>
      </c>
      <c r="C95" s="30">
        <v>274</v>
      </c>
      <c r="D95" s="2">
        <f>IF(B95&lt;&gt;0,B95/$B$95,0)</f>
        <v>1</v>
      </c>
      <c r="E95" s="4" t="e">
        <f t="shared" si="10"/>
        <v>#NUM!</v>
      </c>
      <c r="F95" s="4">
        <f t="shared" si="11"/>
        <v>-625137.16770667199</v>
      </c>
      <c r="G95" s="24" t="s">
        <v>16</v>
      </c>
      <c r="H95" s="1">
        <f>IF(B95&lt;&gt;0,C95/B95,0)</f>
        <v>8.1115485952810915E-3</v>
      </c>
      <c r="I95" s="10" t="str">
        <f t="shared" si="14"/>
        <v>High</v>
      </c>
    </row>
  </sheetData>
  <mergeCells count="1">
    <mergeCell ref="A4:L4"/>
  </mergeCells>
  <phoneticPr fontId="0" type="noConversion"/>
  <conditionalFormatting sqref="I7:I95">
    <cfRule type="cellIs" priority="1" operator="equal">
      <formula>"no data"</formula>
    </cfRule>
    <cfRule type="containsText" dxfId="2" priority="2" operator="containsText" text="High">
      <formula>NOT(ISERROR(SEARCH("High",I7)))</formula>
    </cfRule>
    <cfRule type="containsText" dxfId="1" priority="3" operator="containsText" text="Moderate">
      <formula>NOT(ISERROR(SEARCH("Moderate",I7)))</formula>
    </cfRule>
    <cfRule type="containsText" dxfId="0" priority="4" operator="containsText" text="Low">
      <formula>NOT(ISERROR(SEARCH("Low",I7)))</formula>
    </cfRule>
  </conditionalFormatting>
  <printOptions gridLines="1"/>
  <pageMargins left="0.5" right="0.5" top="0.75" bottom="0.75" header="0.5" footer="0.5"/>
  <pageSetup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vt:lpstr>
      <vt:lpstr>DP02_Social_Characteristics</vt:lpstr>
      <vt:lpstr>DP03_Economic_Characteristics</vt:lpstr>
      <vt:lpstr>DP04_Housing_Characteristics</vt:lpstr>
      <vt:lpstr>DP05_Demographic_&amp;_Housing</vt:lpstr>
      <vt:lpstr>DP02_Social_Characteristics!Print_Titles</vt:lpstr>
      <vt:lpstr>DP03_Economic_Characteristics!Print_Titles</vt:lpstr>
      <vt:lpstr>DP04_Housing_Characteristics!Print_Titles</vt:lpstr>
      <vt:lpstr>'DP05_Demographic_&amp;_Housing'!Print_Titles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Pettyjohn, Jennifer</cp:lastModifiedBy>
  <cp:lastPrinted>2012-10-29T17:05:59Z</cp:lastPrinted>
  <dcterms:created xsi:type="dcterms:W3CDTF">2012-08-17T18:13:25Z</dcterms:created>
  <dcterms:modified xsi:type="dcterms:W3CDTF">2015-10-16T16:49:21Z</dcterms:modified>
</cp:coreProperties>
</file>