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backupFile="1" defaultThemeVersion="124226"/>
  <bookViews>
    <workbookView xWindow="480" yWindow="30" windowWidth="11355" windowHeight="9210" firstSheet="1" activeTab="4"/>
  </bookViews>
  <sheets>
    <sheet name="Notes" sheetId="3" r:id="rId1"/>
    <sheet name="DP02_Social_Characteristics" sheetId="4" r:id="rId2"/>
    <sheet name="DP03_Economic_Characteristics" sheetId="5" r:id="rId3"/>
    <sheet name="DP04_Housing_Characteristics" sheetId="6" r:id="rId4"/>
    <sheet name="DP05_Demographic_&amp;_Housing" sheetId="1" r:id="rId5"/>
  </sheets>
  <definedNames>
    <definedName name="_01__ACS_DP05_Demographic_and_Housing_Estimates" localSheetId="1">DP02_Social_Characteristics!#REF!</definedName>
    <definedName name="_01__ACS_DP05_Demographic_and_Housing_Estimates">'DP05_Demographic_&amp;_Housing'!#REF!</definedName>
    <definedName name="_01_1__ACS_DP05_Demographic_and_Housing_MOE" localSheetId="1">#REF!</definedName>
    <definedName name="_01_1__ACS_DP05_Demographic_and_Housing_MOE">#REF!</definedName>
    <definedName name="_xlnm.Print_Titles" localSheetId="1">DP02_Social_Characteristics!$1:$5</definedName>
    <definedName name="_xlnm.Print_Titles" localSheetId="2">DP03_Economic_Characteristics!$1:$5</definedName>
    <definedName name="_xlnm.Print_Titles" localSheetId="3">DP04_Housing_Characteristics!$1:$5</definedName>
    <definedName name="_xlnm.Print_Titles" localSheetId="4">'DP05_Demographic_&amp;_Housing'!$1:$5</definedName>
  </definedNames>
  <calcPr calcId="145621"/>
</workbook>
</file>

<file path=xl/calcChain.xml><?xml version="1.0" encoding="utf-8"?>
<calcChain xmlns="http://schemas.openxmlformats.org/spreadsheetml/2006/main">
  <c r="D7" i="1" l="1"/>
  <c r="E7" i="1"/>
  <c r="F7" i="1"/>
  <c r="H7" i="1"/>
  <c r="I7" i="1"/>
  <c r="D7" i="5" l="1"/>
  <c r="E7" i="5"/>
  <c r="F7" i="5"/>
  <c r="H7" i="5"/>
  <c r="I7" i="5"/>
  <c r="D127" i="5"/>
  <c r="D128" i="5"/>
  <c r="D129" i="5"/>
  <c r="D130" i="5"/>
  <c r="D131" i="5"/>
  <c r="D132" i="5"/>
  <c r="D133" i="5"/>
  <c r="D134" i="5"/>
  <c r="H15" i="5"/>
  <c r="E15" i="5"/>
  <c r="H79" i="4"/>
  <c r="H78" i="4"/>
  <c r="H85" i="4"/>
  <c r="I85" i="4" s="1"/>
  <c r="H86" i="4"/>
  <c r="I86" i="4" s="1"/>
  <c r="H87" i="4"/>
  <c r="I87" i="4" s="1"/>
  <c r="H88" i="4"/>
  <c r="H89" i="4"/>
  <c r="I89" i="4" s="1"/>
  <c r="H90" i="4"/>
  <c r="H91" i="4"/>
  <c r="I91" i="4" s="1"/>
  <c r="H93" i="4"/>
  <c r="H94" i="4"/>
  <c r="I94" i="4" s="1"/>
  <c r="H95" i="4"/>
  <c r="I95" i="4" s="1"/>
  <c r="H96" i="4"/>
  <c r="I96" i="4" s="1"/>
  <c r="H97" i="4"/>
  <c r="H98" i="4"/>
  <c r="I98" i="4" s="1"/>
  <c r="H99" i="4"/>
  <c r="I99" i="4" s="1"/>
  <c r="H101" i="4"/>
  <c r="I101" i="4" s="1"/>
  <c r="H102" i="4"/>
  <c r="H103" i="4"/>
  <c r="I103" i="4" s="1"/>
  <c r="H105" i="4"/>
  <c r="I105" i="4" s="1"/>
  <c r="H106" i="4"/>
  <c r="I106" i="4" s="1"/>
  <c r="H107" i="4"/>
  <c r="H108" i="4"/>
  <c r="I108" i="4" s="1"/>
  <c r="H109" i="4"/>
  <c r="H110" i="4"/>
  <c r="I110" i="4" s="1"/>
  <c r="H111" i="4"/>
  <c r="H113" i="4"/>
  <c r="I113" i="4" s="1"/>
  <c r="H114" i="4"/>
  <c r="I114" i="4" s="1"/>
  <c r="H115" i="4"/>
  <c r="I115" i="4" s="1"/>
  <c r="H116" i="4"/>
  <c r="H117" i="4"/>
  <c r="I117" i="4" s="1"/>
  <c r="H118" i="4"/>
  <c r="H119" i="4"/>
  <c r="I119" i="4" s="1"/>
  <c r="H121" i="4"/>
  <c r="H122" i="4"/>
  <c r="I122" i="4" s="1"/>
  <c r="H123" i="4"/>
  <c r="I123" i="4" s="1"/>
  <c r="H124" i="4"/>
  <c r="I124" i="4" s="1"/>
  <c r="H125" i="4"/>
  <c r="H126" i="4"/>
  <c r="I126" i="4" s="1"/>
  <c r="H127" i="4"/>
  <c r="I127" i="4" s="1"/>
  <c r="H128" i="4"/>
  <c r="I128" i="4" s="1"/>
  <c r="H129" i="4"/>
  <c r="H130" i="4"/>
  <c r="I130" i="4" s="1"/>
  <c r="H131" i="4"/>
  <c r="I131" i="4" s="1"/>
  <c r="H132" i="4"/>
  <c r="I132" i="4" s="1"/>
  <c r="H134" i="4"/>
  <c r="H135" i="4"/>
  <c r="I135" i="4" s="1"/>
  <c r="H136" i="4"/>
  <c r="I136" i="4" s="1"/>
  <c r="H137" i="4"/>
  <c r="I137" i="4" s="1"/>
  <c r="H138" i="4"/>
  <c r="H139" i="4"/>
  <c r="I139" i="4" s="1"/>
  <c r="H140" i="4"/>
  <c r="I140" i="4" s="1"/>
  <c r="H141" i="4"/>
  <c r="I141" i="4" s="1"/>
  <c r="H142" i="4"/>
  <c r="H143" i="4"/>
  <c r="I143" i="4" s="1"/>
  <c r="H144" i="4"/>
  <c r="I144" i="4" s="1"/>
  <c r="H145" i="4"/>
  <c r="I145" i="4" s="1"/>
  <c r="H146" i="4"/>
  <c r="H147" i="4"/>
  <c r="I147" i="4" s="1"/>
  <c r="H148" i="4"/>
  <c r="I148" i="4" s="1"/>
  <c r="H149" i="4"/>
  <c r="I149" i="4" s="1"/>
  <c r="H150" i="4"/>
  <c r="H151" i="4"/>
  <c r="I151" i="4" s="1"/>
  <c r="H152" i="4"/>
  <c r="I152" i="4" s="1"/>
  <c r="H153" i="4"/>
  <c r="I153" i="4" s="1"/>
  <c r="H154" i="4"/>
  <c r="H155" i="4"/>
  <c r="I155" i="4" s="1"/>
  <c r="H156" i="4"/>
  <c r="I156" i="4" s="1"/>
  <c r="H157" i="4"/>
  <c r="I157" i="4" s="1"/>
  <c r="H158" i="4"/>
  <c r="H159" i="4"/>
  <c r="I159" i="4" s="1"/>
  <c r="H160" i="4"/>
  <c r="I160" i="4" s="1"/>
  <c r="H161" i="4"/>
  <c r="I161" i="4" s="1"/>
  <c r="I88" i="4"/>
  <c r="I90" i="4"/>
  <c r="I93" i="4"/>
  <c r="I97" i="4"/>
  <c r="I102" i="4"/>
  <c r="I107" i="4"/>
  <c r="I109" i="4"/>
  <c r="I111" i="4"/>
  <c r="I116" i="4"/>
  <c r="I118" i="4"/>
  <c r="I121" i="4"/>
  <c r="I125" i="4"/>
  <c r="I129" i="4"/>
  <c r="I134" i="4"/>
  <c r="I138" i="4"/>
  <c r="I142" i="4"/>
  <c r="I146" i="4"/>
  <c r="I150" i="4"/>
  <c r="I154" i="4"/>
  <c r="I158" i="4"/>
  <c r="D71" i="4"/>
  <c r="D72" i="4"/>
  <c r="D73" i="4"/>
  <c r="D74" i="4"/>
  <c r="D75" i="4"/>
  <c r="D76" i="4"/>
  <c r="D77" i="4"/>
  <c r="D70" i="4"/>
  <c r="E144" i="6"/>
  <c r="D144" i="6"/>
  <c r="F135" i="6"/>
  <c r="E135" i="6"/>
  <c r="D135" i="6"/>
  <c r="D137" i="6"/>
  <c r="E137" i="6"/>
  <c r="G137" i="6" s="1"/>
  <c r="F137" i="6"/>
  <c r="D138" i="6"/>
  <c r="E138" i="6"/>
  <c r="F138" i="6"/>
  <c r="G138" i="6" s="1"/>
  <c r="D139" i="6"/>
  <c r="E139" i="6"/>
  <c r="F139" i="6"/>
  <c r="D140" i="6"/>
  <c r="E140" i="6"/>
  <c r="F140" i="6"/>
  <c r="D141" i="6"/>
  <c r="E141" i="6"/>
  <c r="G141" i="6" s="1"/>
  <c r="F141" i="6"/>
  <c r="D142" i="6"/>
  <c r="E142" i="6"/>
  <c r="F142" i="6"/>
  <c r="G142" i="6" s="1"/>
  <c r="D143" i="6"/>
  <c r="E143" i="6"/>
  <c r="F143" i="6"/>
  <c r="F144" i="6"/>
  <c r="F136" i="6"/>
  <c r="E136" i="6"/>
  <c r="D136" i="6"/>
  <c r="D130" i="6"/>
  <c r="E130" i="6"/>
  <c r="F130" i="6"/>
  <c r="D131" i="6"/>
  <c r="E131" i="6"/>
  <c r="G131" i="6" s="1"/>
  <c r="F131" i="6"/>
  <c r="D132" i="6"/>
  <c r="E132" i="6"/>
  <c r="F132" i="6"/>
  <c r="G132" i="6" s="1"/>
  <c r="D133" i="6"/>
  <c r="E133" i="6"/>
  <c r="F133" i="6"/>
  <c r="D134" i="6"/>
  <c r="E134" i="6"/>
  <c r="F134" i="6"/>
  <c r="F129" i="6"/>
  <c r="E129" i="6"/>
  <c r="D129" i="6"/>
  <c r="D109" i="6"/>
  <c r="E109" i="6"/>
  <c r="F109" i="6"/>
  <c r="G109" i="6" s="1"/>
  <c r="D110" i="6"/>
  <c r="E110" i="6"/>
  <c r="F110" i="6"/>
  <c r="F108" i="6"/>
  <c r="E108" i="6"/>
  <c r="D108" i="6"/>
  <c r="D122" i="6"/>
  <c r="E122" i="6"/>
  <c r="F122" i="6"/>
  <c r="D123" i="6"/>
  <c r="E123" i="6"/>
  <c r="F123" i="6"/>
  <c r="G123" i="6" s="1"/>
  <c r="D124" i="6"/>
  <c r="E124" i="6"/>
  <c r="F124" i="6"/>
  <c r="D125" i="6"/>
  <c r="E125" i="6"/>
  <c r="F125" i="6"/>
  <c r="D126" i="6"/>
  <c r="E126" i="6"/>
  <c r="G126" i="6" s="1"/>
  <c r="F126" i="6"/>
  <c r="F121" i="6"/>
  <c r="E121" i="6"/>
  <c r="D121" i="6"/>
  <c r="D113" i="6"/>
  <c r="E113" i="6"/>
  <c r="F113" i="6"/>
  <c r="D114" i="6"/>
  <c r="E114" i="6"/>
  <c r="F114" i="6"/>
  <c r="D115" i="6"/>
  <c r="E115" i="6"/>
  <c r="G115" i="6" s="1"/>
  <c r="F115" i="6"/>
  <c r="D116" i="6"/>
  <c r="E116" i="6"/>
  <c r="F116" i="6"/>
  <c r="G116" i="6" s="1"/>
  <c r="D117" i="6"/>
  <c r="E117" i="6"/>
  <c r="G117" i="6" s="1"/>
  <c r="F117" i="6"/>
  <c r="D118" i="6"/>
  <c r="E118" i="6"/>
  <c r="F118" i="6"/>
  <c r="D119" i="6"/>
  <c r="E119" i="6"/>
  <c r="G119" i="6" s="1"/>
  <c r="F119" i="6"/>
  <c r="F112" i="6"/>
  <c r="E112" i="6"/>
  <c r="D112" i="6"/>
  <c r="F164" i="6"/>
  <c r="E164" i="6"/>
  <c r="D164" i="6"/>
  <c r="D158" i="6"/>
  <c r="E158" i="6"/>
  <c r="F158" i="6"/>
  <c r="D159" i="6"/>
  <c r="E159" i="6"/>
  <c r="F159" i="6"/>
  <c r="D160" i="6"/>
  <c r="E160" i="6"/>
  <c r="F160" i="6"/>
  <c r="D161" i="6"/>
  <c r="E161" i="6"/>
  <c r="F161" i="6"/>
  <c r="D162" i="6"/>
  <c r="E162" i="6"/>
  <c r="F162" i="6"/>
  <c r="D163" i="6"/>
  <c r="E163" i="6"/>
  <c r="F163" i="6"/>
  <c r="F157" i="6"/>
  <c r="E157" i="6"/>
  <c r="D157" i="6"/>
  <c r="F155" i="6"/>
  <c r="E155" i="6"/>
  <c r="D155" i="6"/>
  <c r="D147" i="6"/>
  <c r="E147" i="6"/>
  <c r="F147" i="6"/>
  <c r="D148" i="6"/>
  <c r="E148" i="6"/>
  <c r="G148" i="6" s="1"/>
  <c r="F148" i="6"/>
  <c r="D149" i="6"/>
  <c r="E149" i="6"/>
  <c r="F149" i="6"/>
  <c r="G149" i="6" s="1"/>
  <c r="D150" i="6"/>
  <c r="E150" i="6"/>
  <c r="F150" i="6"/>
  <c r="D151" i="6"/>
  <c r="E151" i="6"/>
  <c r="F151" i="6"/>
  <c r="D152" i="6"/>
  <c r="E152" i="6"/>
  <c r="G152" i="6" s="1"/>
  <c r="F152" i="6"/>
  <c r="D153" i="6"/>
  <c r="E153" i="6"/>
  <c r="F153" i="6"/>
  <c r="G153" i="6" s="1"/>
  <c r="E154" i="6"/>
  <c r="F154" i="6"/>
  <c r="F146" i="6"/>
  <c r="E146" i="6"/>
  <c r="D146" i="6"/>
  <c r="D98" i="6"/>
  <c r="E98" i="6"/>
  <c r="F98" i="6"/>
  <c r="G98" i="6" s="1"/>
  <c r="D99" i="6"/>
  <c r="E99" i="6"/>
  <c r="G99" i="6" s="1"/>
  <c r="F99" i="6"/>
  <c r="D100" i="6"/>
  <c r="E100" i="6"/>
  <c r="F100" i="6"/>
  <c r="G100" i="6" s="1"/>
  <c r="D101" i="6"/>
  <c r="E101" i="6"/>
  <c r="G101" i="6" s="1"/>
  <c r="F101" i="6"/>
  <c r="D102" i="6"/>
  <c r="E102" i="6"/>
  <c r="F102" i="6"/>
  <c r="G102" i="6" s="1"/>
  <c r="D103" i="6"/>
  <c r="E103" i="6"/>
  <c r="G103" i="6" s="1"/>
  <c r="F103" i="6"/>
  <c r="D104" i="6"/>
  <c r="E104" i="6"/>
  <c r="F104" i="6"/>
  <c r="G104" i="6" s="1"/>
  <c r="D105" i="6"/>
  <c r="E105" i="6"/>
  <c r="G105" i="6" s="1"/>
  <c r="F105" i="6"/>
  <c r="F97" i="6"/>
  <c r="E97" i="6"/>
  <c r="D97" i="6"/>
  <c r="D70" i="6"/>
  <c r="E70" i="6"/>
  <c r="F70" i="6"/>
  <c r="D71" i="6"/>
  <c r="E71" i="6"/>
  <c r="F71" i="6"/>
  <c r="D72" i="6"/>
  <c r="E72" i="6"/>
  <c r="F72" i="6"/>
  <c r="D73" i="6"/>
  <c r="E73" i="6"/>
  <c r="F73" i="6"/>
  <c r="D74" i="6"/>
  <c r="E74" i="6"/>
  <c r="F74" i="6"/>
  <c r="D76" i="6"/>
  <c r="E76" i="6"/>
  <c r="F76" i="6"/>
  <c r="D77" i="6"/>
  <c r="E77" i="6"/>
  <c r="F77" i="6"/>
  <c r="D78" i="6"/>
  <c r="E78" i="6"/>
  <c r="F78" i="6"/>
  <c r="D79" i="6"/>
  <c r="E79" i="6"/>
  <c r="F79" i="6"/>
  <c r="D80" i="6"/>
  <c r="E80" i="6"/>
  <c r="F80" i="6"/>
  <c r="D81" i="6"/>
  <c r="E81" i="6"/>
  <c r="F81" i="6"/>
  <c r="D82" i="6"/>
  <c r="E82" i="6"/>
  <c r="F82" i="6"/>
  <c r="D83" i="6"/>
  <c r="E83" i="6"/>
  <c r="F83" i="6"/>
  <c r="D84" i="6"/>
  <c r="E84" i="6"/>
  <c r="F84" i="6"/>
  <c r="D85" i="6"/>
  <c r="E85" i="6"/>
  <c r="F85" i="6"/>
  <c r="D87" i="6"/>
  <c r="E87" i="6"/>
  <c r="F87" i="6"/>
  <c r="D88" i="6"/>
  <c r="E88" i="6"/>
  <c r="F88" i="6"/>
  <c r="D89" i="6"/>
  <c r="E89" i="6"/>
  <c r="F89" i="6"/>
  <c r="D90" i="6"/>
  <c r="E90" i="6"/>
  <c r="F90" i="6"/>
  <c r="D92" i="6"/>
  <c r="E92" i="6"/>
  <c r="F92" i="6"/>
  <c r="D93" i="6"/>
  <c r="E93" i="6"/>
  <c r="F93" i="6"/>
  <c r="D94" i="6"/>
  <c r="E94" i="6"/>
  <c r="F94" i="6"/>
  <c r="D95" i="6"/>
  <c r="E95" i="6"/>
  <c r="F95" i="6"/>
  <c r="D63" i="6"/>
  <c r="E63" i="6"/>
  <c r="F63" i="6"/>
  <c r="D64" i="6"/>
  <c r="E64" i="6"/>
  <c r="F64" i="6"/>
  <c r="D65" i="6"/>
  <c r="E65" i="6"/>
  <c r="F65" i="6"/>
  <c r="D66" i="6"/>
  <c r="E66" i="6"/>
  <c r="F66" i="6"/>
  <c r="D67" i="6"/>
  <c r="E67" i="6"/>
  <c r="F67" i="6"/>
  <c r="D68" i="6"/>
  <c r="E68" i="6"/>
  <c r="F68" i="6"/>
  <c r="F62" i="6"/>
  <c r="E62" i="6"/>
  <c r="D62" i="6"/>
  <c r="D57" i="6"/>
  <c r="E57" i="6"/>
  <c r="F57" i="6"/>
  <c r="D58" i="6"/>
  <c r="E58" i="6"/>
  <c r="F58" i="6"/>
  <c r="F56" i="6"/>
  <c r="E56" i="6"/>
  <c r="D56" i="6"/>
  <c r="D25" i="6"/>
  <c r="E25" i="6"/>
  <c r="F25" i="6"/>
  <c r="H25" i="6"/>
  <c r="I25" i="6" s="1"/>
  <c r="D26" i="6"/>
  <c r="E26" i="6"/>
  <c r="F26" i="6"/>
  <c r="H26" i="6"/>
  <c r="I26" i="6" s="1"/>
  <c r="D27" i="6"/>
  <c r="E27" i="6"/>
  <c r="F27" i="6"/>
  <c r="H27" i="6"/>
  <c r="I27" i="6" s="1"/>
  <c r="D28" i="6"/>
  <c r="E28" i="6"/>
  <c r="F28" i="6"/>
  <c r="H28" i="6"/>
  <c r="I28" i="6" s="1"/>
  <c r="D29" i="6"/>
  <c r="E29" i="6"/>
  <c r="F29" i="6"/>
  <c r="H29" i="6"/>
  <c r="I29" i="6" s="1"/>
  <c r="D30" i="6"/>
  <c r="E30" i="6"/>
  <c r="F30" i="6"/>
  <c r="H30" i="6"/>
  <c r="I30" i="6" s="1"/>
  <c r="D31" i="6"/>
  <c r="E31" i="6"/>
  <c r="F31" i="6"/>
  <c r="H31" i="6"/>
  <c r="I31" i="6" s="1"/>
  <c r="D32" i="6"/>
  <c r="E32" i="6"/>
  <c r="F32" i="6"/>
  <c r="H32" i="6"/>
  <c r="I32" i="6" s="1"/>
  <c r="D33" i="6"/>
  <c r="E33" i="6"/>
  <c r="F33" i="6"/>
  <c r="H33" i="6"/>
  <c r="I33" i="6" s="1"/>
  <c r="D34" i="6"/>
  <c r="E34" i="6"/>
  <c r="F34" i="6"/>
  <c r="H34" i="6"/>
  <c r="I34" i="6" s="1"/>
  <c r="D36" i="6"/>
  <c r="E36" i="6"/>
  <c r="F36" i="6"/>
  <c r="H36" i="6"/>
  <c r="I36" i="6" s="1"/>
  <c r="D37" i="6"/>
  <c r="E37" i="6"/>
  <c r="F37" i="6"/>
  <c r="H37" i="6"/>
  <c r="I37" i="6" s="1"/>
  <c r="D38" i="6"/>
  <c r="E38" i="6"/>
  <c r="F38" i="6"/>
  <c r="H38" i="6"/>
  <c r="I38" i="6" s="1"/>
  <c r="D39" i="6"/>
  <c r="E39" i="6"/>
  <c r="F39" i="6"/>
  <c r="H39" i="6"/>
  <c r="I39" i="6" s="1"/>
  <c r="D40" i="6"/>
  <c r="E40" i="6"/>
  <c r="F40" i="6"/>
  <c r="H40" i="6"/>
  <c r="I40" i="6" s="1"/>
  <c r="D41" i="6"/>
  <c r="E41" i="6"/>
  <c r="F41" i="6"/>
  <c r="H41" i="6"/>
  <c r="I41" i="6" s="1"/>
  <c r="D42" i="6"/>
  <c r="E42" i="6"/>
  <c r="F42" i="6"/>
  <c r="H42" i="6"/>
  <c r="I42" i="6" s="1"/>
  <c r="D43" i="6"/>
  <c r="E43" i="6"/>
  <c r="F43" i="6"/>
  <c r="H43" i="6"/>
  <c r="I43" i="6" s="1"/>
  <c r="D44" i="6"/>
  <c r="E44" i="6"/>
  <c r="F44" i="6"/>
  <c r="H44" i="6"/>
  <c r="I44" i="6" s="1"/>
  <c r="D45" i="6"/>
  <c r="E45" i="6"/>
  <c r="F45" i="6"/>
  <c r="H45" i="6"/>
  <c r="I45" i="6" s="1"/>
  <c r="E46" i="6"/>
  <c r="F46" i="6"/>
  <c r="H46" i="6"/>
  <c r="I46" i="6" s="1"/>
  <c r="D48" i="6"/>
  <c r="E48" i="6"/>
  <c r="F48" i="6"/>
  <c r="H48" i="6"/>
  <c r="I48" i="6" s="1"/>
  <c r="D49" i="6"/>
  <c r="E49" i="6"/>
  <c r="F49" i="6"/>
  <c r="H49" i="6"/>
  <c r="I49" i="6" s="1"/>
  <c r="D50" i="6"/>
  <c r="E50" i="6"/>
  <c r="F50" i="6"/>
  <c r="H50" i="6"/>
  <c r="I50" i="6" s="1"/>
  <c r="D51" i="6"/>
  <c r="E51" i="6"/>
  <c r="F51" i="6"/>
  <c r="H51" i="6"/>
  <c r="I51" i="6" s="1"/>
  <c r="D52" i="6"/>
  <c r="E52" i="6"/>
  <c r="F52" i="6"/>
  <c r="H52" i="6"/>
  <c r="I52" i="6" s="1"/>
  <c r="D53" i="6"/>
  <c r="E53" i="6"/>
  <c r="F53" i="6"/>
  <c r="H53" i="6"/>
  <c r="I53" i="6" s="1"/>
  <c r="D54" i="6"/>
  <c r="E54" i="6"/>
  <c r="F54" i="6"/>
  <c r="H54" i="6"/>
  <c r="I54" i="6" s="1"/>
  <c r="H56" i="6"/>
  <c r="I56" i="6" s="1"/>
  <c r="H57" i="6"/>
  <c r="I57" i="6" s="1"/>
  <c r="H58" i="6"/>
  <c r="I58" i="6" s="1"/>
  <c r="E59" i="6"/>
  <c r="F59" i="6"/>
  <c r="H59" i="6"/>
  <c r="I59" i="6" s="1"/>
  <c r="E60" i="6"/>
  <c r="F60" i="6"/>
  <c r="H60" i="6"/>
  <c r="I60" i="6" s="1"/>
  <c r="H62" i="6"/>
  <c r="I62" i="6" s="1"/>
  <c r="H63" i="6"/>
  <c r="I63" i="6" s="1"/>
  <c r="H64" i="6"/>
  <c r="I64" i="6" s="1"/>
  <c r="H65" i="6"/>
  <c r="I65" i="6" s="1"/>
  <c r="H66" i="6"/>
  <c r="I66" i="6" s="1"/>
  <c r="H67" i="6"/>
  <c r="I67" i="6" s="1"/>
  <c r="H68" i="6"/>
  <c r="I68" i="6" s="1"/>
  <c r="H70" i="6"/>
  <c r="I70" i="6" s="1"/>
  <c r="H71" i="6"/>
  <c r="I71" i="6" s="1"/>
  <c r="H72" i="6"/>
  <c r="I72" i="6" s="1"/>
  <c r="H73" i="6"/>
  <c r="I73" i="6" s="1"/>
  <c r="H74" i="6"/>
  <c r="I74" i="6" s="1"/>
  <c r="H76" i="6"/>
  <c r="I76" i="6" s="1"/>
  <c r="H77" i="6"/>
  <c r="I77" i="6" s="1"/>
  <c r="H78" i="6"/>
  <c r="I78" i="6" s="1"/>
  <c r="H79" i="6"/>
  <c r="I79" i="6" s="1"/>
  <c r="H80" i="6"/>
  <c r="I80" i="6" s="1"/>
  <c r="H81" i="6"/>
  <c r="I81" i="6" s="1"/>
  <c r="H82" i="6"/>
  <c r="I82" i="6" s="1"/>
  <c r="H83" i="6"/>
  <c r="I83" i="6" s="1"/>
  <c r="H84" i="6"/>
  <c r="I84" i="6" s="1"/>
  <c r="H85" i="6"/>
  <c r="I85" i="6" s="1"/>
  <c r="H87" i="6"/>
  <c r="I87" i="6" s="1"/>
  <c r="H88" i="6"/>
  <c r="I88" i="6" s="1"/>
  <c r="H89" i="6"/>
  <c r="I89" i="6" s="1"/>
  <c r="H90" i="6"/>
  <c r="I90" i="6" s="1"/>
  <c r="H92" i="6"/>
  <c r="I92" i="6" s="1"/>
  <c r="H93" i="6"/>
  <c r="I93" i="6" s="1"/>
  <c r="H94" i="6"/>
  <c r="I94" i="6" s="1"/>
  <c r="H95" i="6"/>
  <c r="I95" i="6" s="1"/>
  <c r="H97" i="6"/>
  <c r="I97" i="6" s="1"/>
  <c r="H98" i="6"/>
  <c r="I98" i="6" s="1"/>
  <c r="H99" i="6"/>
  <c r="I99" i="6" s="1"/>
  <c r="H100" i="6"/>
  <c r="I100" i="6" s="1"/>
  <c r="H101" i="6"/>
  <c r="I101" i="6" s="1"/>
  <c r="H102" i="6"/>
  <c r="I102" i="6" s="1"/>
  <c r="H103" i="6"/>
  <c r="I103" i="6" s="1"/>
  <c r="H104" i="6"/>
  <c r="I104" i="6" s="1"/>
  <c r="H105" i="6"/>
  <c r="I105" i="6" s="1"/>
  <c r="E106" i="6"/>
  <c r="F106" i="6"/>
  <c r="H106" i="6"/>
  <c r="I106" i="6" s="1"/>
  <c r="H108" i="6"/>
  <c r="I108" i="6" s="1"/>
  <c r="H109" i="6"/>
  <c r="I109" i="6" s="1"/>
  <c r="G110" i="6"/>
  <c r="H110" i="6"/>
  <c r="I110" i="6" s="1"/>
  <c r="H112" i="6"/>
  <c r="I112" i="6" s="1"/>
  <c r="G113" i="6"/>
  <c r="H113" i="6"/>
  <c r="I113" i="6" s="1"/>
  <c r="G114" i="6"/>
  <c r="H114" i="6"/>
  <c r="I114" i="6" s="1"/>
  <c r="H115" i="6"/>
  <c r="I115" i="6" s="1"/>
  <c r="H116" i="6"/>
  <c r="I116" i="6" s="1"/>
  <c r="H117" i="6"/>
  <c r="I117" i="6" s="1"/>
  <c r="G118" i="6"/>
  <c r="H118" i="6"/>
  <c r="I118" i="6" s="1"/>
  <c r="H119" i="6"/>
  <c r="I119" i="6" s="1"/>
  <c r="E120" i="6"/>
  <c r="F120" i="6"/>
  <c r="H120" i="6"/>
  <c r="I120" i="6" s="1"/>
  <c r="H121" i="6"/>
  <c r="I121" i="6" s="1"/>
  <c r="G122" i="6"/>
  <c r="H122" i="6"/>
  <c r="I122" i="6" s="1"/>
  <c r="H123" i="6"/>
  <c r="I123" i="6" s="1"/>
  <c r="G124" i="6"/>
  <c r="H124" i="6"/>
  <c r="I124" i="6" s="1"/>
  <c r="G125" i="6"/>
  <c r="H125" i="6"/>
  <c r="I125" i="6" s="1"/>
  <c r="H126" i="6"/>
  <c r="I126" i="6" s="1"/>
  <c r="E127" i="6"/>
  <c r="F127" i="6"/>
  <c r="H127" i="6"/>
  <c r="I127" i="6" s="1"/>
  <c r="H129" i="6"/>
  <c r="I129" i="6" s="1"/>
  <c r="G130" i="6"/>
  <c r="H130" i="6"/>
  <c r="I130" i="6" s="1"/>
  <c r="H131" i="6"/>
  <c r="I131" i="6" s="1"/>
  <c r="H132" i="6"/>
  <c r="I132" i="6" s="1"/>
  <c r="G133" i="6"/>
  <c r="H133" i="6"/>
  <c r="I133" i="6" s="1"/>
  <c r="G134" i="6"/>
  <c r="H134" i="6"/>
  <c r="I134" i="6" s="1"/>
  <c r="H135" i="6"/>
  <c r="I135" i="6" s="1"/>
  <c r="H136" i="6"/>
  <c r="I136" i="6" s="1"/>
  <c r="H137" i="6"/>
  <c r="I137" i="6" s="1"/>
  <c r="H138" i="6"/>
  <c r="I138" i="6" s="1"/>
  <c r="G139" i="6"/>
  <c r="H139" i="6"/>
  <c r="I139" i="6" s="1"/>
  <c r="G140" i="6"/>
  <c r="H140" i="6"/>
  <c r="I140" i="6" s="1"/>
  <c r="H141" i="6"/>
  <c r="I141" i="6" s="1"/>
  <c r="H142" i="6"/>
  <c r="I142" i="6" s="1"/>
  <c r="G143" i="6"/>
  <c r="H143" i="6"/>
  <c r="I143" i="6" s="1"/>
  <c r="H144" i="6"/>
  <c r="I144" i="6" s="1"/>
  <c r="H146" i="6"/>
  <c r="I146" i="6" s="1"/>
  <c r="G147" i="6"/>
  <c r="H147" i="6"/>
  <c r="I147" i="6" s="1"/>
  <c r="H148" i="6"/>
  <c r="I148" i="6" s="1"/>
  <c r="H149" i="6"/>
  <c r="I149" i="6" s="1"/>
  <c r="G150" i="6"/>
  <c r="H150" i="6"/>
  <c r="I150" i="6" s="1"/>
  <c r="G151" i="6"/>
  <c r="H151" i="6"/>
  <c r="I151" i="6" s="1"/>
  <c r="H152" i="6"/>
  <c r="I152" i="6" s="1"/>
  <c r="H153" i="6"/>
  <c r="I153" i="6" s="1"/>
  <c r="H154" i="6"/>
  <c r="I154" i="6" s="1"/>
  <c r="H155" i="6"/>
  <c r="I155" i="6" s="1"/>
  <c r="H157" i="6"/>
  <c r="I157" i="6" s="1"/>
  <c r="G158" i="6"/>
  <c r="H158" i="6"/>
  <c r="I158" i="6" s="1"/>
  <c r="G159" i="6"/>
  <c r="H159" i="6"/>
  <c r="I159" i="6" s="1"/>
  <c r="G160" i="6"/>
  <c r="H160" i="6"/>
  <c r="I160" i="6" s="1"/>
  <c r="G161" i="6"/>
  <c r="H161" i="6"/>
  <c r="I161" i="6" s="1"/>
  <c r="G162" i="6"/>
  <c r="H162" i="6"/>
  <c r="I162" i="6" s="1"/>
  <c r="G163" i="6"/>
  <c r="H163" i="6"/>
  <c r="I163" i="6" s="1"/>
  <c r="H164" i="6"/>
  <c r="I164" i="6" s="1"/>
  <c r="D13" i="6"/>
  <c r="E13" i="6"/>
  <c r="F13" i="6"/>
  <c r="H13" i="6"/>
  <c r="I13" i="6" s="1"/>
  <c r="D15" i="6"/>
  <c r="E15" i="6"/>
  <c r="F15" i="6"/>
  <c r="H15" i="6"/>
  <c r="I15" i="6" s="1"/>
  <c r="D16" i="6"/>
  <c r="E16" i="6"/>
  <c r="F16" i="6"/>
  <c r="H16" i="6"/>
  <c r="I16" i="6" s="1"/>
  <c r="D17" i="6"/>
  <c r="E17" i="6"/>
  <c r="F17" i="6"/>
  <c r="H17" i="6"/>
  <c r="I17" i="6" s="1"/>
  <c r="D18" i="6"/>
  <c r="E18" i="6"/>
  <c r="F18" i="6"/>
  <c r="H18" i="6"/>
  <c r="I18" i="6" s="1"/>
  <c r="D19" i="6"/>
  <c r="E19" i="6"/>
  <c r="F19" i="6"/>
  <c r="H19" i="6"/>
  <c r="I19" i="6" s="1"/>
  <c r="D20" i="6"/>
  <c r="E20" i="6"/>
  <c r="F20" i="6"/>
  <c r="H20" i="6"/>
  <c r="I20" i="6" s="1"/>
  <c r="D21" i="6"/>
  <c r="E21" i="6"/>
  <c r="F21" i="6"/>
  <c r="H21" i="6"/>
  <c r="I21" i="6" s="1"/>
  <c r="D22" i="6"/>
  <c r="E22" i="6"/>
  <c r="F22" i="6"/>
  <c r="H22" i="6"/>
  <c r="I22" i="6" s="1"/>
  <c r="D23" i="6"/>
  <c r="E23" i="6"/>
  <c r="F23" i="6"/>
  <c r="H23" i="6"/>
  <c r="I23" i="6" s="1"/>
  <c r="H14" i="6"/>
  <c r="I14" i="6" s="1"/>
  <c r="F14" i="6"/>
  <c r="E14" i="6"/>
  <c r="D14" i="6"/>
  <c r="D8" i="6"/>
  <c r="E8" i="6"/>
  <c r="F8" i="6"/>
  <c r="H8" i="6"/>
  <c r="I8" i="6" s="1"/>
  <c r="D9" i="6"/>
  <c r="E9" i="6"/>
  <c r="F9" i="6"/>
  <c r="H9" i="6"/>
  <c r="I9" i="6" s="1"/>
  <c r="E10" i="6"/>
  <c r="F10" i="6"/>
  <c r="H10" i="6"/>
  <c r="I10" i="6" s="1"/>
  <c r="E11" i="6"/>
  <c r="F11" i="6"/>
  <c r="H11" i="6"/>
  <c r="I11" i="6" s="1"/>
  <c r="F7" i="6"/>
  <c r="E7" i="6"/>
  <c r="D7" i="6"/>
  <c r="H7" i="6"/>
  <c r="I7" i="6" s="1"/>
  <c r="E76" i="5"/>
  <c r="F76" i="5"/>
  <c r="D77" i="5"/>
  <c r="E77" i="5"/>
  <c r="F77" i="5"/>
  <c r="E78" i="5"/>
  <c r="F78" i="5"/>
  <c r="D79" i="5"/>
  <c r="E79" i="5"/>
  <c r="F79" i="5"/>
  <c r="E80" i="5"/>
  <c r="F80" i="5"/>
  <c r="D81" i="5"/>
  <c r="E81" i="5"/>
  <c r="F81" i="5"/>
  <c r="E82" i="5"/>
  <c r="F82" i="5"/>
  <c r="D83" i="5"/>
  <c r="E83" i="5"/>
  <c r="F83" i="5"/>
  <c r="E84" i="5"/>
  <c r="F84" i="5"/>
  <c r="D85" i="5"/>
  <c r="E85" i="5"/>
  <c r="F85" i="5"/>
  <c r="F75" i="5"/>
  <c r="E75" i="5"/>
  <c r="D75" i="5"/>
  <c r="F100" i="5"/>
  <c r="E100" i="5"/>
  <c r="D100" i="5"/>
  <c r="D87" i="5"/>
  <c r="E87" i="5"/>
  <c r="F87" i="5"/>
  <c r="D88" i="5"/>
  <c r="E88" i="5"/>
  <c r="F88" i="5"/>
  <c r="D89" i="5"/>
  <c r="E89" i="5"/>
  <c r="F89" i="5"/>
  <c r="D90" i="5"/>
  <c r="E90" i="5"/>
  <c r="F90" i="5"/>
  <c r="D91" i="5"/>
  <c r="E91" i="5"/>
  <c r="F91" i="5"/>
  <c r="D92" i="5"/>
  <c r="E92" i="5"/>
  <c r="F92" i="5"/>
  <c r="D93" i="5"/>
  <c r="E93" i="5"/>
  <c r="F93" i="5"/>
  <c r="D94" i="5"/>
  <c r="E94" i="5"/>
  <c r="F94" i="5"/>
  <c r="D95" i="5"/>
  <c r="E95" i="5"/>
  <c r="F95" i="5"/>
  <c r="D96" i="5"/>
  <c r="E96" i="5"/>
  <c r="F96" i="5"/>
  <c r="E86" i="5"/>
  <c r="D86" i="5"/>
  <c r="F86" i="5"/>
  <c r="H73" i="5"/>
  <c r="I73" i="5" s="1"/>
  <c r="H74" i="5"/>
  <c r="I74" i="5" s="1"/>
  <c r="H75" i="5"/>
  <c r="I75" i="5" s="1"/>
  <c r="H76" i="5"/>
  <c r="I76" i="5" s="1"/>
  <c r="H77" i="5"/>
  <c r="I77" i="5" s="1"/>
  <c r="H78" i="5"/>
  <c r="I78" i="5" s="1"/>
  <c r="H79" i="5"/>
  <c r="I79" i="5" s="1"/>
  <c r="H80" i="5"/>
  <c r="I80" i="5" s="1"/>
  <c r="H81" i="5"/>
  <c r="I81" i="5" s="1"/>
  <c r="H82" i="5"/>
  <c r="I82" i="5" s="1"/>
  <c r="H83" i="5"/>
  <c r="I83" i="5" s="1"/>
  <c r="H84" i="5"/>
  <c r="I84" i="5" s="1"/>
  <c r="H85" i="5"/>
  <c r="I85" i="5" s="1"/>
  <c r="H86" i="5"/>
  <c r="I86" i="5" s="1"/>
  <c r="H87" i="5"/>
  <c r="I87" i="5" s="1"/>
  <c r="H88" i="5"/>
  <c r="I88" i="5" s="1"/>
  <c r="H89" i="5"/>
  <c r="I89" i="5" s="1"/>
  <c r="H90" i="5"/>
  <c r="I90" i="5" s="1"/>
  <c r="H91" i="5"/>
  <c r="I91" i="5" s="1"/>
  <c r="H92" i="5"/>
  <c r="I92" i="5" s="1"/>
  <c r="H93" i="5"/>
  <c r="I93" i="5" s="1"/>
  <c r="H94" i="5"/>
  <c r="I94" i="5" s="1"/>
  <c r="H95" i="5"/>
  <c r="I95" i="5" s="1"/>
  <c r="H96" i="5"/>
  <c r="I96" i="5" s="1"/>
  <c r="H97" i="5"/>
  <c r="I97" i="5" s="1"/>
  <c r="H98" i="5"/>
  <c r="I98" i="5" s="1"/>
  <c r="H99" i="5"/>
  <c r="I99" i="5" s="1"/>
  <c r="H100" i="5"/>
  <c r="I100" i="5" s="1"/>
  <c r="H101" i="5"/>
  <c r="I101" i="5" s="1"/>
  <c r="H102" i="5"/>
  <c r="I102" i="5" s="1"/>
  <c r="H103" i="5"/>
  <c r="I103" i="5" s="1"/>
  <c r="H104" i="5"/>
  <c r="I104" i="5" s="1"/>
  <c r="H105" i="5"/>
  <c r="I105" i="5" s="1"/>
  <c r="D63" i="5"/>
  <c r="E63" i="5"/>
  <c r="F63" i="5"/>
  <c r="H63" i="5"/>
  <c r="I63" i="5" s="1"/>
  <c r="D64" i="5"/>
  <c r="E64" i="5"/>
  <c r="F64" i="5"/>
  <c r="H64" i="5"/>
  <c r="I64" i="5" s="1"/>
  <c r="D65" i="5"/>
  <c r="E65" i="5"/>
  <c r="F65" i="5"/>
  <c r="H65" i="5"/>
  <c r="I65" i="5" s="1"/>
  <c r="D66" i="5"/>
  <c r="E66" i="5"/>
  <c r="F66" i="5"/>
  <c r="H66" i="5"/>
  <c r="I66" i="5" s="1"/>
  <c r="D67" i="5"/>
  <c r="E67" i="5"/>
  <c r="F67" i="5"/>
  <c r="H67" i="5"/>
  <c r="I67" i="5" s="1"/>
  <c r="D68" i="5"/>
  <c r="E68" i="5"/>
  <c r="F68" i="5"/>
  <c r="H68" i="5"/>
  <c r="I68" i="5" s="1"/>
  <c r="D69" i="5"/>
  <c r="E69" i="5"/>
  <c r="F69" i="5"/>
  <c r="H69" i="5"/>
  <c r="I69" i="5" s="1"/>
  <c r="D70" i="5"/>
  <c r="E70" i="5"/>
  <c r="F70" i="5"/>
  <c r="H70" i="5"/>
  <c r="I70" i="5" s="1"/>
  <c r="D71" i="5"/>
  <c r="E71" i="5"/>
  <c r="F71" i="5"/>
  <c r="H71" i="5"/>
  <c r="I71" i="5" s="1"/>
  <c r="D72" i="5"/>
  <c r="E72" i="5"/>
  <c r="F72" i="5"/>
  <c r="H72" i="5"/>
  <c r="I72" i="5" s="1"/>
  <c r="F62" i="5"/>
  <c r="E62" i="5"/>
  <c r="D62" i="5"/>
  <c r="H62" i="5"/>
  <c r="I62" i="5" s="1"/>
  <c r="E128" i="5"/>
  <c r="F128" i="5"/>
  <c r="H128" i="5"/>
  <c r="I128" i="5" s="1"/>
  <c r="E129" i="5"/>
  <c r="F129" i="5"/>
  <c r="H129" i="5"/>
  <c r="I129" i="5" s="1"/>
  <c r="E130" i="5"/>
  <c r="F130" i="5"/>
  <c r="H130" i="5"/>
  <c r="I130" i="5" s="1"/>
  <c r="E131" i="5"/>
  <c r="F131" i="5"/>
  <c r="H131" i="5"/>
  <c r="I131" i="5" s="1"/>
  <c r="E132" i="5"/>
  <c r="F132" i="5"/>
  <c r="H132" i="5"/>
  <c r="I132" i="5" s="1"/>
  <c r="E133" i="5"/>
  <c r="F133" i="5"/>
  <c r="H133" i="5"/>
  <c r="I133" i="5" s="1"/>
  <c r="E134" i="5"/>
  <c r="F134" i="5"/>
  <c r="H134" i="5"/>
  <c r="I134" i="5" s="1"/>
  <c r="F127" i="5"/>
  <c r="E127" i="5"/>
  <c r="H127" i="5"/>
  <c r="I127" i="5" s="1"/>
  <c r="H108" i="5"/>
  <c r="I108" i="5" s="1"/>
  <c r="H109" i="5"/>
  <c r="I109" i="5" s="1"/>
  <c r="H110" i="5"/>
  <c r="I110" i="5" s="1"/>
  <c r="H111" i="5"/>
  <c r="I111" i="5" s="1"/>
  <c r="H112" i="5"/>
  <c r="I112" i="5" s="1"/>
  <c r="H113" i="5"/>
  <c r="I113" i="5" s="1"/>
  <c r="H114" i="5"/>
  <c r="I114" i="5" s="1"/>
  <c r="H115" i="5"/>
  <c r="I115" i="5" s="1"/>
  <c r="H116" i="5"/>
  <c r="I116" i="5" s="1"/>
  <c r="H117" i="5"/>
  <c r="I117" i="5" s="1"/>
  <c r="H118" i="5"/>
  <c r="I118" i="5" s="1"/>
  <c r="H119" i="5"/>
  <c r="I119" i="5" s="1"/>
  <c r="H120" i="5"/>
  <c r="I120" i="5" s="1"/>
  <c r="H121" i="5"/>
  <c r="I121" i="5" s="1"/>
  <c r="H122" i="5"/>
  <c r="I122" i="5" s="1"/>
  <c r="H123" i="5"/>
  <c r="I123" i="5" s="1"/>
  <c r="H124" i="5"/>
  <c r="I124" i="5" s="1"/>
  <c r="H125" i="5"/>
  <c r="I125" i="5" s="1"/>
  <c r="H107" i="5"/>
  <c r="I107" i="5" s="1"/>
  <c r="D57" i="5"/>
  <c r="E57" i="5"/>
  <c r="F57" i="5"/>
  <c r="H57" i="5"/>
  <c r="I57" i="5" s="1"/>
  <c r="D58" i="5"/>
  <c r="E58" i="5"/>
  <c r="F58" i="5"/>
  <c r="H58" i="5"/>
  <c r="I58" i="5" s="1"/>
  <c r="D59" i="5"/>
  <c r="E59" i="5"/>
  <c r="F59" i="5"/>
  <c r="H59" i="5"/>
  <c r="I59" i="5" s="1"/>
  <c r="D60" i="5"/>
  <c r="E60" i="5"/>
  <c r="F60" i="5"/>
  <c r="H60" i="5"/>
  <c r="I60" i="5" s="1"/>
  <c r="F56" i="5"/>
  <c r="E56" i="5"/>
  <c r="D56" i="5"/>
  <c r="H56" i="5"/>
  <c r="I56" i="5" s="1"/>
  <c r="D42" i="5"/>
  <c r="E42" i="5"/>
  <c r="F42" i="5"/>
  <c r="H42" i="5"/>
  <c r="I42" i="5" s="1"/>
  <c r="D43" i="5"/>
  <c r="E43" i="5"/>
  <c r="F43" i="5"/>
  <c r="H43" i="5"/>
  <c r="I43" i="5" s="1"/>
  <c r="D44" i="5"/>
  <c r="E44" i="5"/>
  <c r="F44" i="5"/>
  <c r="H44" i="5"/>
  <c r="I44" i="5" s="1"/>
  <c r="D45" i="5"/>
  <c r="E45" i="5"/>
  <c r="F45" i="5"/>
  <c r="H45" i="5"/>
  <c r="I45" i="5" s="1"/>
  <c r="D46" i="5"/>
  <c r="E46" i="5"/>
  <c r="F46" i="5"/>
  <c r="H46" i="5"/>
  <c r="I46" i="5" s="1"/>
  <c r="D47" i="5"/>
  <c r="E47" i="5"/>
  <c r="F47" i="5"/>
  <c r="H47" i="5"/>
  <c r="I47" i="5" s="1"/>
  <c r="D48" i="5"/>
  <c r="E48" i="5"/>
  <c r="F48" i="5"/>
  <c r="H48" i="5"/>
  <c r="I48" i="5" s="1"/>
  <c r="D49" i="5"/>
  <c r="E49" i="5"/>
  <c r="F49" i="5"/>
  <c r="H49" i="5"/>
  <c r="I49" i="5" s="1"/>
  <c r="D50" i="5"/>
  <c r="E50" i="5"/>
  <c r="F50" i="5"/>
  <c r="H50" i="5"/>
  <c r="I50" i="5" s="1"/>
  <c r="D51" i="5"/>
  <c r="E51" i="5"/>
  <c r="F51" i="5"/>
  <c r="H51" i="5"/>
  <c r="I51" i="5" s="1"/>
  <c r="D52" i="5"/>
  <c r="E52" i="5"/>
  <c r="F52" i="5"/>
  <c r="H52" i="5"/>
  <c r="I52" i="5" s="1"/>
  <c r="D53" i="5"/>
  <c r="E53" i="5"/>
  <c r="F53" i="5"/>
  <c r="H53" i="5"/>
  <c r="I53" i="5" s="1"/>
  <c r="D54" i="5"/>
  <c r="E54" i="5"/>
  <c r="F54" i="5"/>
  <c r="H54" i="5"/>
  <c r="I54" i="5" s="1"/>
  <c r="F41" i="5"/>
  <c r="E41" i="5"/>
  <c r="D41" i="5"/>
  <c r="H41" i="5"/>
  <c r="I41" i="5" s="1"/>
  <c r="D35" i="5"/>
  <c r="E35" i="5"/>
  <c r="F35" i="5"/>
  <c r="H35" i="5"/>
  <c r="I35" i="5" s="1"/>
  <c r="D36" i="5"/>
  <c r="E36" i="5"/>
  <c r="F36" i="5"/>
  <c r="H36" i="5"/>
  <c r="I36" i="5" s="1"/>
  <c r="D37" i="5"/>
  <c r="E37" i="5"/>
  <c r="F37" i="5"/>
  <c r="H37" i="5"/>
  <c r="I37" i="5" s="1"/>
  <c r="D38" i="5"/>
  <c r="E38" i="5"/>
  <c r="F38" i="5"/>
  <c r="H38" i="5"/>
  <c r="I38" i="5" s="1"/>
  <c r="D39" i="5"/>
  <c r="E39" i="5"/>
  <c r="F39" i="5"/>
  <c r="H39" i="5"/>
  <c r="I39" i="5" s="1"/>
  <c r="F34" i="5"/>
  <c r="E34" i="5"/>
  <c r="D34" i="5"/>
  <c r="H34" i="5"/>
  <c r="I34" i="5" s="1"/>
  <c r="G64" i="5" l="1"/>
  <c r="G43" i="5"/>
  <c r="G60" i="5"/>
  <c r="G128" i="5"/>
  <c r="G38" i="5"/>
  <c r="G129" i="5"/>
  <c r="G50" i="5"/>
  <c r="G45" i="5"/>
  <c r="G95" i="5"/>
  <c r="G91" i="5"/>
  <c r="G87" i="5"/>
  <c r="G75" i="5"/>
  <c r="G63" i="5"/>
  <c r="G93" i="5"/>
  <c r="G89" i="5"/>
  <c r="G37" i="5"/>
  <c r="G71" i="5"/>
  <c r="G46" i="5"/>
  <c r="G68" i="5"/>
  <c r="G36" i="5"/>
  <c r="G35" i="5"/>
  <c r="G53" i="5"/>
  <c r="G134" i="5"/>
  <c r="G132" i="5"/>
  <c r="G39" i="5"/>
  <c r="G54" i="5"/>
  <c r="G49" i="5"/>
  <c r="G47" i="5"/>
  <c r="G58" i="5"/>
  <c r="G57" i="5"/>
  <c r="G133" i="5"/>
  <c r="G72" i="5"/>
  <c r="G67" i="5"/>
  <c r="G65" i="5"/>
  <c r="G51" i="5"/>
  <c r="G130" i="5"/>
  <c r="G69" i="5"/>
  <c r="G83" i="5"/>
  <c r="G52" i="5"/>
  <c r="G44" i="5"/>
  <c r="G59" i="5"/>
  <c r="G131" i="5"/>
  <c r="G70" i="5"/>
  <c r="G96" i="5"/>
  <c r="G92" i="5"/>
  <c r="G88" i="5"/>
  <c r="G85" i="5"/>
  <c r="G77" i="5"/>
  <c r="G79" i="5"/>
  <c r="G48" i="5"/>
  <c r="G42" i="5"/>
  <c r="G66" i="5"/>
  <c r="G94" i="5"/>
  <c r="G90" i="5"/>
  <c r="G81" i="5"/>
  <c r="G51" i="6"/>
  <c r="G45" i="6"/>
  <c r="G57" i="6"/>
  <c r="G66" i="6"/>
  <c r="G65" i="6"/>
  <c r="G95" i="6"/>
  <c r="G90" i="6"/>
  <c r="G85" i="6"/>
  <c r="G81" i="6"/>
  <c r="G49" i="6"/>
  <c r="G43" i="6"/>
  <c r="G77" i="6"/>
  <c r="G37" i="6"/>
  <c r="G68" i="6"/>
  <c r="G67" i="6"/>
  <c r="G64" i="6"/>
  <c r="G63" i="6"/>
  <c r="G72" i="6"/>
  <c r="G52" i="6"/>
  <c r="G33" i="6"/>
  <c r="G31" i="6"/>
  <c r="G29" i="6"/>
  <c r="G93" i="6"/>
  <c r="G88" i="6"/>
  <c r="G83" i="6"/>
  <c r="G79" i="6"/>
  <c r="G8" i="6"/>
  <c r="G14" i="6"/>
  <c r="G41" i="6"/>
  <c r="G39" i="6"/>
  <c r="G42" i="6"/>
  <c r="G34" i="6"/>
  <c r="G27" i="6"/>
  <c r="G9" i="6"/>
  <c r="G53" i="6"/>
  <c r="G38" i="6"/>
  <c r="G30" i="6"/>
  <c r="G54" i="6"/>
  <c r="G44" i="6"/>
  <c r="G32" i="6"/>
  <c r="G26" i="6"/>
  <c r="G94" i="6"/>
  <c r="G89" i="6"/>
  <c r="G84" i="6"/>
  <c r="G80" i="6"/>
  <c r="G71" i="6"/>
  <c r="G74" i="6"/>
  <c r="G23" i="6"/>
  <c r="G22" i="6"/>
  <c r="G21" i="6"/>
  <c r="G20" i="6"/>
  <c r="G19" i="6"/>
  <c r="G18" i="6"/>
  <c r="G17" i="6"/>
  <c r="G16" i="6"/>
  <c r="G15" i="6"/>
  <c r="G50" i="6"/>
  <c r="G40" i="6"/>
  <c r="G28" i="6"/>
  <c r="G58" i="6"/>
  <c r="G82" i="6"/>
  <c r="G78" i="6"/>
  <c r="G73" i="6"/>
  <c r="E26" i="5"/>
  <c r="F26" i="5"/>
  <c r="E27" i="5"/>
  <c r="F27" i="5"/>
  <c r="E28" i="5"/>
  <c r="F28" i="5"/>
  <c r="E29" i="5"/>
  <c r="F29" i="5"/>
  <c r="E30" i="5"/>
  <c r="F30" i="5"/>
  <c r="E31" i="5"/>
  <c r="F31" i="5"/>
  <c r="F25" i="5"/>
  <c r="E25" i="5"/>
  <c r="D26" i="5"/>
  <c r="D27" i="5"/>
  <c r="D28" i="5"/>
  <c r="D29" i="5"/>
  <c r="D30" i="5"/>
  <c r="D31" i="5"/>
  <c r="D25" i="5"/>
  <c r="H25" i="5"/>
  <c r="I25" i="5" s="1"/>
  <c r="H26" i="5"/>
  <c r="I26" i="5" s="1"/>
  <c r="H27" i="5"/>
  <c r="I27" i="5" s="1"/>
  <c r="H28" i="5"/>
  <c r="I28" i="5" s="1"/>
  <c r="H29" i="5"/>
  <c r="I29" i="5" s="1"/>
  <c r="H30" i="5"/>
  <c r="I30" i="5" s="1"/>
  <c r="H31" i="5"/>
  <c r="I31" i="5" s="1"/>
  <c r="E32" i="5"/>
  <c r="F32" i="5"/>
  <c r="H32" i="5"/>
  <c r="I32" i="5" s="1"/>
  <c r="E23" i="5"/>
  <c r="F23" i="5"/>
  <c r="F22" i="5"/>
  <c r="E22" i="5"/>
  <c r="E21" i="5"/>
  <c r="F21" i="5"/>
  <c r="F20" i="5"/>
  <c r="E20" i="5"/>
  <c r="E17" i="5"/>
  <c r="F17" i="5"/>
  <c r="E18" i="5"/>
  <c r="F18" i="5"/>
  <c r="E19" i="5"/>
  <c r="F19" i="5"/>
  <c r="F16" i="5"/>
  <c r="E16" i="5"/>
  <c r="F14" i="5"/>
  <c r="E14" i="5"/>
  <c r="E8" i="5"/>
  <c r="F8" i="5"/>
  <c r="E9" i="5"/>
  <c r="F9" i="5"/>
  <c r="E10" i="5"/>
  <c r="F10" i="5"/>
  <c r="E11" i="5"/>
  <c r="F11" i="5"/>
  <c r="E12" i="5"/>
  <c r="F12" i="5"/>
  <c r="E13" i="5"/>
  <c r="F13" i="5"/>
  <c r="D21" i="5"/>
  <c r="D20" i="5"/>
  <c r="D17" i="5"/>
  <c r="D18" i="5"/>
  <c r="D19" i="5"/>
  <c r="D16" i="5"/>
  <c r="D23" i="5"/>
  <c r="D22" i="5"/>
  <c r="D14" i="5"/>
  <c r="D8" i="5"/>
  <c r="H8" i="5"/>
  <c r="I8" i="5" s="1"/>
  <c r="D9" i="5"/>
  <c r="H9" i="5"/>
  <c r="I9" i="5" s="1"/>
  <c r="D10" i="5"/>
  <c r="H10" i="5"/>
  <c r="I10" i="5" s="1"/>
  <c r="D11" i="5"/>
  <c r="H11" i="5"/>
  <c r="I11" i="5" s="1"/>
  <c r="D12" i="5"/>
  <c r="H12" i="5"/>
  <c r="I12" i="5" s="1"/>
  <c r="D13" i="5"/>
  <c r="H13" i="5"/>
  <c r="I13" i="5" s="1"/>
  <c r="H14" i="5"/>
  <c r="I14" i="5" s="1"/>
  <c r="F15" i="5"/>
  <c r="I15" i="5"/>
  <c r="H16" i="5"/>
  <c r="I16" i="5" s="1"/>
  <c r="H17" i="5"/>
  <c r="I17" i="5" s="1"/>
  <c r="H18" i="5"/>
  <c r="I18" i="5" s="1"/>
  <c r="H19" i="5"/>
  <c r="I19" i="5" s="1"/>
  <c r="H20" i="5"/>
  <c r="I20" i="5" s="1"/>
  <c r="H21" i="5"/>
  <c r="I21" i="5" s="1"/>
  <c r="H22" i="5"/>
  <c r="I22" i="5" s="1"/>
  <c r="H23" i="5"/>
  <c r="I23" i="5" s="1"/>
  <c r="E122" i="4"/>
  <c r="F122" i="4"/>
  <c r="E123" i="4"/>
  <c r="F123" i="4"/>
  <c r="E124" i="4"/>
  <c r="F124" i="4"/>
  <c r="E125" i="4"/>
  <c r="F125" i="4"/>
  <c r="E126" i="4"/>
  <c r="F126" i="4"/>
  <c r="E127" i="4"/>
  <c r="F127" i="4"/>
  <c r="E128" i="4"/>
  <c r="F128" i="4"/>
  <c r="E129" i="4"/>
  <c r="F129" i="4"/>
  <c r="E130" i="4"/>
  <c r="F130" i="4"/>
  <c r="E131" i="4"/>
  <c r="F131" i="4"/>
  <c r="E132" i="4"/>
  <c r="F132" i="4"/>
  <c r="F121" i="4"/>
  <c r="E121" i="4"/>
  <c r="D122" i="4"/>
  <c r="D123" i="4"/>
  <c r="D124" i="4"/>
  <c r="D125" i="4"/>
  <c r="D126" i="4"/>
  <c r="D127" i="4"/>
  <c r="D128" i="4"/>
  <c r="D129" i="4"/>
  <c r="D130" i="4"/>
  <c r="D131" i="4"/>
  <c r="D132" i="4"/>
  <c r="D121" i="4"/>
  <c r="E114" i="4"/>
  <c r="F114" i="4"/>
  <c r="E115" i="4"/>
  <c r="F115" i="4"/>
  <c r="E116" i="4"/>
  <c r="F116" i="4"/>
  <c r="E117" i="4"/>
  <c r="F117" i="4"/>
  <c r="E118" i="4"/>
  <c r="F118" i="4"/>
  <c r="E119" i="4"/>
  <c r="F119" i="4"/>
  <c r="F113" i="4"/>
  <c r="E113" i="4"/>
  <c r="D114" i="4"/>
  <c r="D115" i="4"/>
  <c r="D116" i="4"/>
  <c r="D117" i="4"/>
  <c r="D118" i="4"/>
  <c r="D119" i="4"/>
  <c r="D113" i="4"/>
  <c r="G27" i="5" l="1"/>
  <c r="G30" i="5"/>
  <c r="G28" i="5"/>
  <c r="G31" i="5"/>
  <c r="G11" i="5"/>
  <c r="G26" i="5"/>
  <c r="G29" i="5"/>
  <c r="G19" i="5"/>
  <c r="G17" i="5"/>
  <c r="G13" i="5"/>
  <c r="G9" i="5"/>
  <c r="G21" i="5"/>
  <c r="G10" i="5"/>
  <c r="G8" i="5"/>
  <c r="G23" i="5"/>
  <c r="G12" i="5"/>
  <c r="G18" i="5"/>
  <c r="E110" i="4"/>
  <c r="F110" i="4"/>
  <c r="E111" i="4"/>
  <c r="F111" i="4"/>
  <c r="F109" i="4"/>
  <c r="E109" i="4"/>
  <c r="E108" i="4"/>
  <c r="F108" i="4"/>
  <c r="E107" i="4"/>
  <c r="F107" i="4"/>
  <c r="F106" i="4"/>
  <c r="E106" i="4"/>
  <c r="F105" i="4"/>
  <c r="E105" i="4"/>
  <c r="D111" i="4"/>
  <c r="D110" i="4"/>
  <c r="D108" i="4"/>
  <c r="D107" i="4"/>
  <c r="D109" i="4"/>
  <c r="D106" i="4"/>
  <c r="D105" i="4"/>
  <c r="E102" i="4"/>
  <c r="F102" i="4"/>
  <c r="E103" i="4"/>
  <c r="F103" i="4"/>
  <c r="F101" i="4"/>
  <c r="E101" i="4"/>
  <c r="D102" i="4"/>
  <c r="D103" i="4"/>
  <c r="D101" i="4"/>
  <c r="E94" i="4"/>
  <c r="F94" i="4"/>
  <c r="E95" i="4"/>
  <c r="F95" i="4"/>
  <c r="E96" i="4"/>
  <c r="F96" i="4"/>
  <c r="E97" i="4"/>
  <c r="F97" i="4"/>
  <c r="E98" i="4"/>
  <c r="F98" i="4"/>
  <c r="E99" i="4"/>
  <c r="F99" i="4"/>
  <c r="F93" i="4"/>
  <c r="E93" i="4"/>
  <c r="D94" i="4"/>
  <c r="D95" i="4"/>
  <c r="D96" i="4"/>
  <c r="D97" i="4"/>
  <c r="D98" i="4"/>
  <c r="D99" i="4"/>
  <c r="D93" i="4"/>
  <c r="E85" i="4"/>
  <c r="F85" i="4"/>
  <c r="E86" i="4"/>
  <c r="F86" i="4"/>
  <c r="E87" i="4"/>
  <c r="F87" i="4"/>
  <c r="E88" i="4"/>
  <c r="F88" i="4"/>
  <c r="E89" i="4"/>
  <c r="F89" i="4"/>
  <c r="E90" i="4"/>
  <c r="F90" i="4"/>
  <c r="E91" i="4"/>
  <c r="F91" i="4"/>
  <c r="F84" i="4"/>
  <c r="E84" i="4"/>
  <c r="D85" i="4"/>
  <c r="D86" i="4"/>
  <c r="D87" i="4"/>
  <c r="D88" i="4"/>
  <c r="D89" i="4"/>
  <c r="D90" i="4"/>
  <c r="D91" i="4"/>
  <c r="D84" i="4"/>
  <c r="E82" i="4"/>
  <c r="F82" i="4"/>
  <c r="F81" i="4"/>
  <c r="E81" i="4"/>
  <c r="D82" i="4"/>
  <c r="D81" i="4"/>
  <c r="E71" i="4"/>
  <c r="F71" i="4"/>
  <c r="E72" i="4"/>
  <c r="F72" i="4"/>
  <c r="E73" i="4"/>
  <c r="F73" i="4"/>
  <c r="E74" i="4"/>
  <c r="F74" i="4"/>
  <c r="E75" i="4"/>
  <c r="F75" i="4"/>
  <c r="E76" i="4"/>
  <c r="F76" i="4"/>
  <c r="E77" i="4"/>
  <c r="F77" i="4"/>
  <c r="E78" i="4"/>
  <c r="F78" i="4"/>
  <c r="E79" i="4"/>
  <c r="F79" i="4"/>
  <c r="F70" i="4"/>
  <c r="E70" i="4"/>
  <c r="E64" i="4"/>
  <c r="F64" i="4"/>
  <c r="E65" i="4"/>
  <c r="F65" i="4"/>
  <c r="E66" i="4"/>
  <c r="F66" i="4"/>
  <c r="E67" i="4"/>
  <c r="F67" i="4"/>
  <c r="E68" i="4"/>
  <c r="F68" i="4"/>
  <c r="F63" i="4"/>
  <c r="E63" i="4"/>
  <c r="D64" i="4"/>
  <c r="D65" i="4"/>
  <c r="D66" i="4"/>
  <c r="D67" i="4"/>
  <c r="D68" i="4"/>
  <c r="D63" i="4"/>
  <c r="E60" i="4"/>
  <c r="F60" i="4"/>
  <c r="E61" i="4"/>
  <c r="F61" i="4"/>
  <c r="F59" i="4"/>
  <c r="E59" i="4"/>
  <c r="E54" i="4"/>
  <c r="F54" i="4"/>
  <c r="E55" i="4"/>
  <c r="F55" i="4"/>
  <c r="E56" i="4"/>
  <c r="F56" i="4"/>
  <c r="E57" i="4"/>
  <c r="F57" i="4"/>
  <c r="E58" i="4"/>
  <c r="F58" i="4"/>
  <c r="F53" i="4"/>
  <c r="E53" i="4"/>
  <c r="H59" i="4"/>
  <c r="I59" i="4" s="1"/>
  <c r="D60" i="4"/>
  <c r="D61" i="4"/>
  <c r="D59" i="4"/>
  <c r="D54" i="4"/>
  <c r="D55" i="4"/>
  <c r="D56" i="4"/>
  <c r="D57" i="4"/>
  <c r="D58" i="4"/>
  <c r="D53" i="4"/>
  <c r="E46" i="4"/>
  <c r="F46" i="4"/>
  <c r="F45" i="4"/>
  <c r="E45" i="4"/>
  <c r="D46" i="4"/>
  <c r="D45" i="4"/>
  <c r="E39" i="4"/>
  <c r="F39" i="4"/>
  <c r="E40" i="4"/>
  <c r="F40" i="4"/>
  <c r="E41" i="4"/>
  <c r="F41" i="4"/>
  <c r="E42" i="4"/>
  <c r="F42" i="4"/>
  <c r="E43" i="4"/>
  <c r="F43" i="4"/>
  <c r="F38" i="4"/>
  <c r="E38" i="4"/>
  <c r="E33" i="4"/>
  <c r="F33" i="4"/>
  <c r="E34" i="4"/>
  <c r="F34" i="4"/>
  <c r="E35" i="4"/>
  <c r="F35" i="4"/>
  <c r="E36" i="4"/>
  <c r="F36" i="4"/>
  <c r="E37" i="4"/>
  <c r="F37" i="4"/>
  <c r="F32" i="4"/>
  <c r="E32" i="4"/>
  <c r="D39" i="4"/>
  <c r="D40" i="4"/>
  <c r="D41" i="4"/>
  <c r="D42" i="4"/>
  <c r="D43" i="4"/>
  <c r="D38" i="4"/>
  <c r="D33" i="4"/>
  <c r="D34" i="4"/>
  <c r="D35" i="4"/>
  <c r="D36" i="4"/>
  <c r="D37" i="4"/>
  <c r="D32" i="4"/>
  <c r="F25" i="4"/>
  <c r="F26" i="4"/>
  <c r="F27" i="4"/>
  <c r="F28" i="4"/>
  <c r="F29" i="4"/>
  <c r="F30" i="4"/>
  <c r="F24" i="4"/>
  <c r="E25" i="4"/>
  <c r="E26" i="4"/>
  <c r="E27" i="4"/>
  <c r="E28" i="4"/>
  <c r="E29" i="4"/>
  <c r="E30" i="4"/>
  <c r="G30" i="4" s="1"/>
  <c r="D25" i="4"/>
  <c r="D26" i="4"/>
  <c r="D27" i="4"/>
  <c r="D28" i="4"/>
  <c r="D29" i="4"/>
  <c r="D30" i="4"/>
  <c r="D24" i="4"/>
  <c r="E24" i="4"/>
  <c r="E21" i="4"/>
  <c r="F21" i="4"/>
  <c r="H21" i="4"/>
  <c r="I21" i="4" s="1"/>
  <c r="E22" i="4"/>
  <c r="F22" i="4"/>
  <c r="H22" i="4"/>
  <c r="I22" i="4" s="1"/>
  <c r="H24" i="4"/>
  <c r="I24" i="4" s="1"/>
  <c r="H25" i="4"/>
  <c r="I25" i="4" s="1"/>
  <c r="H26" i="4"/>
  <c r="I26" i="4" s="1"/>
  <c r="H27" i="4"/>
  <c r="I27" i="4" s="1"/>
  <c r="H28" i="4"/>
  <c r="I28" i="4" s="1"/>
  <c r="H29" i="4"/>
  <c r="I29" i="4" s="1"/>
  <c r="H30" i="4"/>
  <c r="I30" i="4" s="1"/>
  <c r="H32" i="4"/>
  <c r="I32" i="4" s="1"/>
  <c r="H33" i="4"/>
  <c r="I33" i="4" s="1"/>
  <c r="H34" i="4"/>
  <c r="I34" i="4" s="1"/>
  <c r="H35" i="4"/>
  <c r="I35" i="4" s="1"/>
  <c r="H36" i="4"/>
  <c r="I36" i="4" s="1"/>
  <c r="H37" i="4"/>
  <c r="I37" i="4" s="1"/>
  <c r="H38" i="4"/>
  <c r="I38" i="4" s="1"/>
  <c r="H39" i="4"/>
  <c r="I39" i="4" s="1"/>
  <c r="G40" i="4"/>
  <c r="H40" i="4"/>
  <c r="I40" i="4" s="1"/>
  <c r="H41" i="4"/>
  <c r="I41" i="4" s="1"/>
  <c r="H42" i="4"/>
  <c r="I42" i="4" s="1"/>
  <c r="H43" i="4"/>
  <c r="I43" i="4" s="1"/>
  <c r="H45" i="4"/>
  <c r="I45" i="4" s="1"/>
  <c r="H46" i="4"/>
  <c r="I46" i="4" s="1"/>
  <c r="E47" i="4"/>
  <c r="F47" i="4"/>
  <c r="H47" i="4"/>
  <c r="I47" i="4" s="1"/>
  <c r="E48" i="4"/>
  <c r="F48" i="4"/>
  <c r="H48" i="4"/>
  <c r="I48" i="4" s="1"/>
  <c r="E49" i="4"/>
  <c r="F49" i="4"/>
  <c r="H49" i="4"/>
  <c r="I49" i="4" s="1"/>
  <c r="E50" i="4"/>
  <c r="F50" i="4"/>
  <c r="H50" i="4"/>
  <c r="I50" i="4" s="1"/>
  <c r="E51" i="4"/>
  <c r="F51" i="4"/>
  <c r="H51" i="4"/>
  <c r="I51" i="4" s="1"/>
  <c r="H53" i="4"/>
  <c r="I53" i="4" s="1"/>
  <c r="H54" i="4"/>
  <c r="I54" i="4" s="1"/>
  <c r="H55" i="4"/>
  <c r="I55" i="4" s="1"/>
  <c r="H56" i="4"/>
  <c r="I56" i="4" s="1"/>
  <c r="H57" i="4"/>
  <c r="I57" i="4" s="1"/>
  <c r="H58" i="4"/>
  <c r="I58" i="4" s="1"/>
  <c r="H60" i="4"/>
  <c r="I60" i="4" s="1"/>
  <c r="H61" i="4"/>
  <c r="I61" i="4" s="1"/>
  <c r="H63" i="4"/>
  <c r="I63" i="4" s="1"/>
  <c r="H64" i="4"/>
  <c r="I64" i="4" s="1"/>
  <c r="H65" i="4"/>
  <c r="I65" i="4" s="1"/>
  <c r="H66" i="4"/>
  <c r="I66" i="4" s="1"/>
  <c r="H67" i="4"/>
  <c r="I67" i="4" s="1"/>
  <c r="H68" i="4"/>
  <c r="I68" i="4" s="1"/>
  <c r="H70" i="4"/>
  <c r="I70" i="4" s="1"/>
  <c r="H71" i="4"/>
  <c r="I71" i="4" s="1"/>
  <c r="H72" i="4"/>
  <c r="I72" i="4" s="1"/>
  <c r="H73" i="4"/>
  <c r="I73" i="4" s="1"/>
  <c r="G74" i="4"/>
  <c r="H74" i="4"/>
  <c r="I74" i="4" s="1"/>
  <c r="H75" i="4"/>
  <c r="I75" i="4" s="1"/>
  <c r="H76" i="4"/>
  <c r="I76" i="4" s="1"/>
  <c r="H77" i="4"/>
  <c r="I77" i="4" s="1"/>
  <c r="I78" i="4"/>
  <c r="I79" i="4"/>
  <c r="H81" i="4"/>
  <c r="I81" i="4" s="1"/>
  <c r="H82" i="4"/>
  <c r="I82" i="4" s="1"/>
  <c r="H84" i="4"/>
  <c r="I84" i="4" s="1"/>
  <c r="G86" i="4"/>
  <c r="G94" i="4"/>
  <c r="E9" i="4"/>
  <c r="F9" i="4"/>
  <c r="H9" i="4"/>
  <c r="I9" i="4" s="1"/>
  <c r="E10" i="4"/>
  <c r="F10" i="4"/>
  <c r="H10" i="4"/>
  <c r="I10" i="4" s="1"/>
  <c r="E11" i="4"/>
  <c r="F11" i="4"/>
  <c r="H11" i="4"/>
  <c r="I11" i="4" s="1"/>
  <c r="E12" i="4"/>
  <c r="F12" i="4"/>
  <c r="H12" i="4"/>
  <c r="I12" i="4" s="1"/>
  <c r="E13" i="4"/>
  <c r="F13" i="4"/>
  <c r="H13" i="4"/>
  <c r="I13" i="4" s="1"/>
  <c r="E14" i="4"/>
  <c r="F14" i="4"/>
  <c r="H14" i="4"/>
  <c r="I14" i="4" s="1"/>
  <c r="E15" i="4"/>
  <c r="F15" i="4"/>
  <c r="H15" i="4"/>
  <c r="I15" i="4" s="1"/>
  <c r="E16" i="4"/>
  <c r="F16" i="4"/>
  <c r="H16" i="4"/>
  <c r="I16" i="4" s="1"/>
  <c r="E17" i="4"/>
  <c r="F17" i="4"/>
  <c r="H17" i="4"/>
  <c r="I17" i="4" s="1"/>
  <c r="E18" i="4"/>
  <c r="F18" i="4"/>
  <c r="H18" i="4"/>
  <c r="I18" i="4" s="1"/>
  <c r="E19" i="4"/>
  <c r="F19" i="4"/>
  <c r="H19" i="4"/>
  <c r="I19" i="4" s="1"/>
  <c r="E20" i="4"/>
  <c r="F20" i="4"/>
  <c r="H20" i="4"/>
  <c r="I20" i="4" s="1"/>
  <c r="H8" i="4"/>
  <c r="I8" i="4" s="1"/>
  <c r="E8" i="4"/>
  <c r="F8" i="4"/>
  <c r="H7" i="4"/>
  <c r="I7" i="4" s="1"/>
  <c r="F7" i="4"/>
  <c r="E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7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34" i="4"/>
  <c r="E135" i="4"/>
  <c r="F135" i="4"/>
  <c r="E136" i="4"/>
  <c r="F136" i="4"/>
  <c r="E137" i="4"/>
  <c r="F137" i="4"/>
  <c r="E138" i="4"/>
  <c r="F138" i="4"/>
  <c r="E139" i="4"/>
  <c r="F139" i="4"/>
  <c r="E140" i="4"/>
  <c r="F140" i="4"/>
  <c r="E141" i="4"/>
  <c r="F141" i="4"/>
  <c r="E142" i="4"/>
  <c r="F142" i="4"/>
  <c r="E143" i="4"/>
  <c r="F143" i="4"/>
  <c r="E144" i="4"/>
  <c r="F144" i="4"/>
  <c r="E145" i="4"/>
  <c r="F145" i="4"/>
  <c r="E146" i="4"/>
  <c r="F146" i="4"/>
  <c r="E147" i="4"/>
  <c r="F147" i="4"/>
  <c r="E148" i="4"/>
  <c r="F148" i="4"/>
  <c r="E149" i="4"/>
  <c r="F149" i="4"/>
  <c r="E150" i="4"/>
  <c r="F150" i="4"/>
  <c r="E151" i="4"/>
  <c r="F151" i="4"/>
  <c r="E152" i="4"/>
  <c r="F152" i="4"/>
  <c r="E153" i="4"/>
  <c r="F153" i="4"/>
  <c r="E154" i="4"/>
  <c r="F154" i="4"/>
  <c r="E155" i="4"/>
  <c r="F155" i="4"/>
  <c r="E156" i="4"/>
  <c r="F156" i="4"/>
  <c r="E157" i="4"/>
  <c r="F157" i="4"/>
  <c r="E158" i="4"/>
  <c r="F158" i="4"/>
  <c r="E159" i="4"/>
  <c r="F159" i="4"/>
  <c r="E160" i="4"/>
  <c r="F160" i="4"/>
  <c r="E161" i="4"/>
  <c r="F161" i="4"/>
  <c r="F134" i="4"/>
  <c r="E134" i="4"/>
  <c r="F33" i="1"/>
  <c r="F32" i="1"/>
  <c r="E33" i="1"/>
  <c r="E32" i="1"/>
  <c r="F28" i="1"/>
  <c r="F27" i="1"/>
  <c r="E28" i="1"/>
  <c r="E27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5" i="1"/>
  <c r="F95" i="1"/>
  <c r="E29" i="1"/>
  <c r="F29" i="1"/>
  <c r="E30" i="1"/>
  <c r="F30" i="1"/>
  <c r="E31" i="1"/>
  <c r="F31" i="1"/>
  <c r="E23" i="1"/>
  <c r="F23" i="1"/>
  <c r="E24" i="1"/>
  <c r="F24" i="1"/>
  <c r="E25" i="1"/>
  <c r="F25" i="1"/>
  <c r="E26" i="1"/>
  <c r="F26" i="1"/>
  <c r="E19" i="1"/>
  <c r="F19" i="1"/>
  <c r="E20" i="1"/>
  <c r="F20" i="1"/>
  <c r="E21" i="1"/>
  <c r="F21" i="1"/>
  <c r="E22" i="1"/>
  <c r="F22" i="1"/>
  <c r="E17" i="1"/>
  <c r="F17" i="1"/>
  <c r="E18" i="1"/>
  <c r="F18" i="1"/>
  <c r="E15" i="1"/>
  <c r="F15" i="1"/>
  <c r="E16" i="1"/>
  <c r="F16" i="1"/>
  <c r="E14" i="1"/>
  <c r="F14" i="1"/>
  <c r="E13" i="1"/>
  <c r="F13" i="1"/>
  <c r="E12" i="1"/>
  <c r="F12" i="1"/>
  <c r="E11" i="1"/>
  <c r="F11" i="1"/>
  <c r="E10" i="1"/>
  <c r="F10" i="1"/>
  <c r="E9" i="1"/>
  <c r="F9" i="1"/>
  <c r="E8" i="1"/>
  <c r="F8" i="1"/>
  <c r="G42" i="4" l="1"/>
  <c r="G46" i="4"/>
  <c r="G65" i="4"/>
  <c r="G56" i="4"/>
  <c r="G90" i="4"/>
  <c r="G95" i="4"/>
  <c r="G26" i="1"/>
  <c r="G160" i="4"/>
  <c r="G152" i="4"/>
  <c r="G49" i="1"/>
  <c r="G47" i="1"/>
  <c r="G29" i="1"/>
  <c r="G28" i="1"/>
  <c r="G33" i="1"/>
  <c r="G29" i="4"/>
  <c r="G25" i="4"/>
  <c r="G9" i="1"/>
  <c r="G11" i="1"/>
  <c r="G13" i="1"/>
  <c r="G16" i="1"/>
  <c r="G18" i="1"/>
  <c r="G22" i="1"/>
  <c r="G20" i="1"/>
  <c r="G31" i="1"/>
  <c r="G93" i="1"/>
  <c r="G91" i="1"/>
  <c r="G89" i="1"/>
  <c r="G87" i="1"/>
  <c r="G85" i="1"/>
  <c r="G83" i="1"/>
  <c r="G81" i="1"/>
  <c r="G79" i="1"/>
  <c r="G76" i="1"/>
  <c r="G74" i="1"/>
  <c r="G72" i="1"/>
  <c r="G67" i="1"/>
  <c r="G65" i="1"/>
  <c r="G63" i="1"/>
  <c r="G61" i="1"/>
  <c r="G59" i="1"/>
  <c r="G57" i="1"/>
  <c r="G55" i="1"/>
  <c r="G53" i="1"/>
  <c r="G51" i="1"/>
  <c r="G45" i="1"/>
  <c r="G43" i="1"/>
  <c r="G41" i="1"/>
  <c r="G39" i="1"/>
  <c r="G37" i="1"/>
  <c r="G32" i="1"/>
  <c r="G27" i="1"/>
  <c r="G36" i="4"/>
  <c r="G57" i="4"/>
  <c r="G8" i="1"/>
  <c r="G10" i="1"/>
  <c r="G12" i="1"/>
  <c r="G14" i="1"/>
  <c r="G15" i="1"/>
  <c r="G17" i="1"/>
  <c r="G21" i="1"/>
  <c r="G19" i="1"/>
  <c r="G30" i="1"/>
  <c r="G92" i="1"/>
  <c r="G90" i="1"/>
  <c r="G88" i="1"/>
  <c r="G86" i="1"/>
  <c r="G84" i="1"/>
  <c r="G82" i="1"/>
  <c r="G80" i="1"/>
  <c r="G75" i="1"/>
  <c r="G73" i="1"/>
  <c r="G71" i="1"/>
  <c r="G68" i="1"/>
  <c r="G66" i="1"/>
  <c r="G64" i="1"/>
  <c r="G62" i="1"/>
  <c r="G60" i="1"/>
  <c r="G58" i="1"/>
  <c r="G56" i="1"/>
  <c r="G54" i="1"/>
  <c r="G52" i="1"/>
  <c r="G50" i="1"/>
  <c r="G48" i="1"/>
  <c r="G46" i="1"/>
  <c r="G44" i="1"/>
  <c r="G42" i="1"/>
  <c r="G40" i="1"/>
  <c r="G38" i="1"/>
  <c r="G36" i="1"/>
  <c r="G27" i="4"/>
  <c r="G150" i="4"/>
  <c r="G37" i="4"/>
  <c r="G35" i="4"/>
  <c r="G33" i="4"/>
  <c r="G43" i="4"/>
  <c r="G41" i="4"/>
  <c r="G39" i="4"/>
  <c r="G61" i="4"/>
  <c r="G151" i="4"/>
  <c r="G28" i="4"/>
  <c r="G156" i="4"/>
  <c r="G148" i="4"/>
  <c r="G16" i="4"/>
  <c r="G13" i="4"/>
  <c r="G140" i="4"/>
  <c r="G128" i="4"/>
  <c r="G155" i="4"/>
  <c r="G143" i="4"/>
  <c r="G147" i="4"/>
  <c r="G17" i="4"/>
  <c r="G11" i="4"/>
  <c r="G10" i="4"/>
  <c r="G142" i="4"/>
  <c r="G135" i="4"/>
  <c r="G146" i="4"/>
  <c r="G159" i="4"/>
  <c r="G158" i="4"/>
  <c r="G144" i="4"/>
  <c r="G139" i="4"/>
  <c r="G138" i="4"/>
  <c r="G110" i="4"/>
  <c r="G34" i="4"/>
  <c r="G154" i="4"/>
  <c r="G19" i="4"/>
  <c r="G18" i="4"/>
  <c r="G26" i="4"/>
  <c r="G130" i="4"/>
  <c r="G126" i="4"/>
  <c r="G122" i="4"/>
  <c r="G102" i="4"/>
  <c r="G114" i="4"/>
  <c r="G103" i="4"/>
  <c r="G82" i="4"/>
  <c r="G157" i="4"/>
  <c r="G149" i="4"/>
  <c r="G141" i="4"/>
  <c r="G8" i="4"/>
  <c r="G15" i="4"/>
  <c r="G14" i="4"/>
  <c r="G12" i="4"/>
  <c r="G129" i="4"/>
  <c r="G118" i="4"/>
  <c r="G111" i="4"/>
  <c r="G153" i="4"/>
  <c r="G145" i="4"/>
  <c r="G137" i="4"/>
  <c r="G136" i="4"/>
  <c r="G20" i="4"/>
  <c r="G9" i="4"/>
  <c r="G98" i="4"/>
  <c r="G89" i="4"/>
  <c r="G73" i="4"/>
  <c r="G85" i="4"/>
  <c r="G77" i="4"/>
  <c r="G66" i="4"/>
  <c r="G119" i="4"/>
  <c r="G132" i="4"/>
  <c r="G125" i="4"/>
  <c r="G117" i="4"/>
  <c r="G116" i="4"/>
  <c r="G107" i="4"/>
  <c r="G99" i="4"/>
  <c r="G97" i="4"/>
  <c r="G96" i="4"/>
  <c r="G91" i="4"/>
  <c r="G88" i="4"/>
  <c r="G87" i="4"/>
  <c r="G76" i="4"/>
  <c r="G75" i="4"/>
  <c r="G72" i="4"/>
  <c r="G71" i="4"/>
  <c r="G68" i="4"/>
  <c r="G67" i="4"/>
  <c r="G64" i="4"/>
  <c r="G60" i="4"/>
  <c r="G58" i="4"/>
  <c r="G55" i="4"/>
  <c r="G54" i="4"/>
  <c r="G127" i="4"/>
  <c r="G108" i="4"/>
  <c r="G124" i="4"/>
  <c r="G131" i="4"/>
  <c r="G123" i="4"/>
  <c r="G115" i="4"/>
  <c r="G161" i="4"/>
  <c r="D95" i="1"/>
  <c r="D33" i="1"/>
  <c r="D32" i="1"/>
  <c r="D28" i="1"/>
  <c r="D27" i="1"/>
  <c r="D29" i="1"/>
  <c r="D30" i="1"/>
  <c r="D31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70" i="1"/>
  <c r="D71" i="1"/>
  <c r="D72" i="1"/>
  <c r="D73" i="1"/>
  <c r="D74" i="1"/>
  <c r="D75" i="1"/>
  <c r="D76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26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89" i="1"/>
  <c r="I89" i="1" s="1"/>
  <c r="H90" i="1"/>
  <c r="I90" i="1" s="1"/>
  <c r="H91" i="1"/>
  <c r="I91" i="1" s="1"/>
  <c r="H92" i="1"/>
  <c r="I92" i="1" s="1"/>
  <c r="H93" i="1"/>
  <c r="I93" i="1" s="1"/>
  <c r="H95" i="1"/>
  <c r="I95" i="1" s="1"/>
</calcChain>
</file>

<file path=xl/sharedStrings.xml><?xml version="1.0" encoding="utf-8"?>
<sst xmlns="http://schemas.openxmlformats.org/spreadsheetml/2006/main" count="904" uniqueCount="561">
  <si>
    <t>Estimate</t>
  </si>
  <si>
    <t>Percent</t>
  </si>
  <si>
    <t>21 years and over</t>
  </si>
  <si>
    <t>62 years and over</t>
  </si>
  <si>
    <t>DP05 Demographic and Housing Estimates</t>
  </si>
  <si>
    <t>2006-2010 American Community Survey 5-Year Estimates</t>
  </si>
  <si>
    <t>Subject</t>
  </si>
  <si>
    <t>DP02 Selected Social Characteristics</t>
  </si>
  <si>
    <t>Total Population:</t>
  </si>
  <si>
    <t>18 years and over:</t>
  </si>
  <si>
    <t>65 years and over:</t>
  </si>
  <si>
    <t>SEX AND AGE</t>
  </si>
  <si>
    <t>RACE</t>
  </si>
  <si>
    <t>RACES ALONE OR IN COMBINATION WITH ONE OR MORE OTHER RACES</t>
  </si>
  <si>
    <t>HISPANIC OR LATINO AND RACE</t>
  </si>
  <si>
    <t>HOUSING</t>
  </si>
  <si>
    <t>Median Age (years)</t>
  </si>
  <si>
    <t>X</t>
  </si>
  <si>
    <t xml:space="preserve">   Male</t>
  </si>
  <si>
    <t xml:space="preserve">   Female</t>
  </si>
  <si>
    <t xml:space="preserve">   Under 5 years</t>
  </si>
  <si>
    <t xml:space="preserve">   5 to 9 years</t>
  </si>
  <si>
    <t xml:space="preserve">   10 to 14 years</t>
  </si>
  <si>
    <t xml:space="preserve">   15 to 19 years</t>
  </si>
  <si>
    <t xml:space="preserve">   20 to 24 years</t>
  </si>
  <si>
    <t xml:space="preserve">   25 to 34 years</t>
  </si>
  <si>
    <t xml:space="preserve">   35 to 44 years</t>
  </si>
  <si>
    <t xml:space="preserve">   45 to 54 years</t>
  </si>
  <si>
    <t xml:space="preserve">   55 to 59 years</t>
  </si>
  <si>
    <t xml:space="preserve">   60 to 64 years</t>
  </si>
  <si>
    <t xml:space="preserve">   65 to 74 years</t>
  </si>
  <si>
    <t xml:space="preserve">   75 to 84 years</t>
  </si>
  <si>
    <t xml:space="preserve">   85 years and over</t>
  </si>
  <si>
    <t xml:space="preserve">   Male (years)</t>
  </si>
  <si>
    <t xml:space="preserve">     Female (years)</t>
  </si>
  <si>
    <t>Reliability ²</t>
  </si>
  <si>
    <t>Percent Margin of Error ¹</t>
  </si>
  <si>
    <t>Estimate Margin of Error ¹</t>
  </si>
  <si>
    <t xml:space="preserve">   One race</t>
  </si>
  <si>
    <t xml:space="preserve">   Two or More Races</t>
  </si>
  <si>
    <t xml:space="preserve">   One Race:</t>
  </si>
  <si>
    <t xml:space="preserve">      White</t>
  </si>
  <si>
    <t xml:space="preserve">      Black or African American</t>
  </si>
  <si>
    <t xml:space="preserve">      American Indian and Alaska Native:</t>
  </si>
  <si>
    <t xml:space="preserve">         Blackfeet</t>
  </si>
  <si>
    <t xml:space="preserve">         Cherokee</t>
  </si>
  <si>
    <t xml:space="preserve">         Chippewa</t>
  </si>
  <si>
    <t xml:space="preserve">         Navajo</t>
  </si>
  <si>
    <t xml:space="preserve">         Puget Sound Salish</t>
  </si>
  <si>
    <t xml:space="preserve">         Sioux</t>
  </si>
  <si>
    <t xml:space="preserve">         Tlingit-Haida</t>
  </si>
  <si>
    <t xml:space="preserve">         Yakama</t>
  </si>
  <si>
    <t xml:space="preserve">      Asian:</t>
  </si>
  <si>
    <t xml:space="preserve">         Asian Indian</t>
  </si>
  <si>
    <t xml:space="preserve">         Chinese</t>
  </si>
  <si>
    <t xml:space="preserve">         Filipino</t>
  </si>
  <si>
    <t xml:space="preserve">         Japanese</t>
  </si>
  <si>
    <t xml:space="preserve">         Korean</t>
  </si>
  <si>
    <t xml:space="preserve">         Vietnamese</t>
  </si>
  <si>
    <t xml:space="preserve">         Other Asian</t>
  </si>
  <si>
    <t xml:space="preserve">      Native Hawaiian and Other Pacific Islander:</t>
  </si>
  <si>
    <t xml:space="preserve">         Native Hawaiian</t>
  </si>
  <si>
    <t xml:space="preserve">         Guamanian or Chamorro</t>
  </si>
  <si>
    <t xml:space="preserve">         Samoan</t>
  </si>
  <si>
    <t xml:space="preserve">         Other Pacific Islander</t>
  </si>
  <si>
    <t xml:space="preserve">      Some other race</t>
  </si>
  <si>
    <t xml:space="preserve">   Two or more races:</t>
  </si>
  <si>
    <t xml:space="preserve">      White and Black or African American</t>
  </si>
  <si>
    <t xml:space="preserve">      White and American Indian and Alaska Native</t>
  </si>
  <si>
    <t xml:space="preserve">      White and Asian</t>
  </si>
  <si>
    <t xml:space="preserve">      Black or African American and American Indian and Alaska Native</t>
  </si>
  <si>
    <t xml:space="preserve">   White</t>
  </si>
  <si>
    <t xml:space="preserve">   Black or African American</t>
  </si>
  <si>
    <t xml:space="preserve">   American Indian and Alaska Native</t>
  </si>
  <si>
    <t xml:space="preserve">   Asian</t>
  </si>
  <si>
    <t xml:space="preserve">   Native Hawaiian and Other Pacific Islander</t>
  </si>
  <si>
    <t xml:space="preserve">   Some other race</t>
  </si>
  <si>
    <t>Total Housing Units:</t>
  </si>
  <si>
    <t xml:space="preserve">   Hispanic or Latino (of any race):</t>
  </si>
  <si>
    <t xml:space="preserve">      Mexican</t>
  </si>
  <si>
    <t xml:space="preserve">      Puerto Rican</t>
  </si>
  <si>
    <t xml:space="preserve">      Cuban</t>
  </si>
  <si>
    <t xml:space="preserve">      Other Hispanic or Latino</t>
  </si>
  <si>
    <t xml:space="preserve">   Not Hispanic or Latino:</t>
  </si>
  <si>
    <t xml:space="preserve">      White alone</t>
  </si>
  <si>
    <t xml:space="preserve">      Black or African American alone</t>
  </si>
  <si>
    <t xml:space="preserve">      American Indian and Alaska Native alone</t>
  </si>
  <si>
    <t xml:space="preserve">      Asian alone</t>
  </si>
  <si>
    <t xml:space="preserve">      Native Hawaiian and Other Pacific Islander alone</t>
  </si>
  <si>
    <t xml:space="preserve">      Some other race alone</t>
  </si>
  <si>
    <t xml:space="preserve">      Two or more races:</t>
  </si>
  <si>
    <t xml:space="preserve">         Two races including Some other race</t>
  </si>
  <si>
    <t xml:space="preserve">         Two races excluding Some other race, and Three or more races</t>
  </si>
  <si>
    <t>Total Households:</t>
  </si>
  <si>
    <t>Households with one or more people 65 years and over</t>
  </si>
  <si>
    <t>Households with one or more people 18 years and over</t>
  </si>
  <si>
    <t>Average Household Size:</t>
  </si>
  <si>
    <t>Average Family Size:</t>
  </si>
  <si>
    <t>RELATIONSHIP</t>
  </si>
  <si>
    <t>HOUSEHOLDS BY TYPE</t>
  </si>
  <si>
    <t>Population in Households:</t>
  </si>
  <si>
    <t>MARITAL STATUS</t>
  </si>
  <si>
    <t>FERTILITY</t>
  </si>
  <si>
    <t>GRANDPARENTS</t>
  </si>
  <si>
    <t>SCHOOL ENROLLMENT</t>
  </si>
  <si>
    <t>EDUCATIONAL ATTAINMENT</t>
  </si>
  <si>
    <t>VETERAN STATUS</t>
  </si>
  <si>
    <t>RESIDENCE 1 YEAR AGO</t>
  </si>
  <si>
    <t>PLACE OF BIRTH</t>
  </si>
  <si>
    <t>U.S. CITIZENSHIP STATUS</t>
  </si>
  <si>
    <t>YEAR OF ENTRY</t>
  </si>
  <si>
    <t>WORLD REGION OF BIRTH OF FOREIGN BORN</t>
  </si>
  <si>
    <t>LANGUAGE SPOKEN AT HOME</t>
  </si>
  <si>
    <t>ANCESTRY</t>
  </si>
  <si>
    <t xml:space="preserve">   American</t>
  </si>
  <si>
    <t xml:space="preserve">   Arab</t>
  </si>
  <si>
    <t xml:space="preserve">   Czech</t>
  </si>
  <si>
    <t xml:space="preserve">   Danish</t>
  </si>
  <si>
    <t xml:space="preserve">   Dutch</t>
  </si>
  <si>
    <t xml:space="preserve">   English</t>
  </si>
  <si>
    <t xml:space="preserve">   French (except Basque)</t>
  </si>
  <si>
    <t xml:space="preserve">   French Canadian</t>
  </si>
  <si>
    <t xml:space="preserve">   German</t>
  </si>
  <si>
    <t xml:space="preserve">   Greek</t>
  </si>
  <si>
    <t xml:space="preserve">   Hungarian</t>
  </si>
  <si>
    <t xml:space="preserve">   Irish</t>
  </si>
  <si>
    <t xml:space="preserve">   Italian</t>
  </si>
  <si>
    <t xml:space="preserve">   Lithuanian</t>
  </si>
  <si>
    <t xml:space="preserve">   Norwegian</t>
  </si>
  <si>
    <t xml:space="preserve">   Polish</t>
  </si>
  <si>
    <t xml:space="preserve">   Portuguese</t>
  </si>
  <si>
    <t xml:space="preserve">   Russian</t>
  </si>
  <si>
    <t xml:space="preserve">   Scotch Irish</t>
  </si>
  <si>
    <t xml:space="preserve">   Scottish</t>
  </si>
  <si>
    <t xml:space="preserve">   Slovak</t>
  </si>
  <si>
    <t xml:space="preserve">   Subsaharan African</t>
  </si>
  <si>
    <t xml:space="preserve">   Swedish</t>
  </si>
  <si>
    <t xml:space="preserve">   Swiss</t>
  </si>
  <si>
    <t xml:space="preserve">   Ukrainian</t>
  </si>
  <si>
    <t xml:space="preserve">   Welsh</t>
  </si>
  <si>
    <t xml:space="preserve">   West Indian (except Hispanic origin groups)</t>
  </si>
  <si>
    <t xml:space="preserve">   Family Households (families)</t>
  </si>
  <si>
    <t xml:space="preserve">      With Own Children under 18 years</t>
  </si>
  <si>
    <t xml:space="preserve">   Married Couple Family</t>
  </si>
  <si>
    <t xml:space="preserve">   Male householder, no wife present</t>
  </si>
  <si>
    <t xml:space="preserve">   Female householder, no husband present</t>
  </si>
  <si>
    <t xml:space="preserve">   Nonfamily Households</t>
  </si>
  <si>
    <t xml:space="preserve">      Householder Living Alone</t>
  </si>
  <si>
    <t xml:space="preserve">         65 years and over</t>
  </si>
  <si>
    <t xml:space="preserve">      Unmarried Partner</t>
  </si>
  <si>
    <t xml:space="preserve">   Householder</t>
  </si>
  <si>
    <t xml:space="preserve">   Spouse</t>
  </si>
  <si>
    <t xml:space="preserve">   Child</t>
  </si>
  <si>
    <t xml:space="preserve">   Other Relatives</t>
  </si>
  <si>
    <t xml:space="preserve">   Nonrelatives</t>
  </si>
  <si>
    <t>Males 15 and over:</t>
  </si>
  <si>
    <t>Females 15 and over:</t>
  </si>
  <si>
    <t xml:space="preserve">   Never married</t>
  </si>
  <si>
    <t xml:space="preserve">   Now married, except separated</t>
  </si>
  <si>
    <t xml:space="preserve">   Separated</t>
  </si>
  <si>
    <t xml:space="preserve">   Widowed</t>
  </si>
  <si>
    <t xml:space="preserve">   Divorced</t>
  </si>
  <si>
    <t>Number of women 15 to 50 years old who had a birth in the past 12 months:</t>
  </si>
  <si>
    <t xml:space="preserve">   Unmarried women (widowed, divorced, and never married)</t>
  </si>
  <si>
    <t xml:space="preserve">      Per 1,000 unmarried women</t>
  </si>
  <si>
    <t xml:space="preserve">   Per 1,000 women 15 to 50 years old</t>
  </si>
  <si>
    <t xml:space="preserve">   Per 1,000 women 15 to 19 years old</t>
  </si>
  <si>
    <t xml:space="preserve">   Per 1,000 women 20 to 34 years old</t>
  </si>
  <si>
    <t xml:space="preserve">   Per 1,000 women 35 to 50 years old</t>
  </si>
  <si>
    <t>Number of grandparents living with own grandchildren under 18 years:</t>
  </si>
  <si>
    <t xml:space="preserve">   Responsible for grandchildren</t>
  </si>
  <si>
    <t xml:space="preserve">      Responsible less than 1 year</t>
  </si>
  <si>
    <t xml:space="preserve">      Responsible 1 to 2 years</t>
  </si>
  <si>
    <t xml:space="preserve">      Responsible 3 to 4 years</t>
  </si>
  <si>
    <t xml:space="preserve">      Responsible 5 or more years</t>
  </si>
  <si>
    <t>Number of grandparents responsible for own grandchildren under 18 years:</t>
  </si>
  <si>
    <t xml:space="preserve">   Who are female</t>
  </si>
  <si>
    <t xml:space="preserve">   Who are married</t>
  </si>
  <si>
    <t>Population 3 years and over enrolled in school:</t>
  </si>
  <si>
    <t xml:space="preserve">   Nursery school, preschool</t>
  </si>
  <si>
    <t xml:space="preserve">   Kindergarten</t>
  </si>
  <si>
    <t xml:space="preserve">   Elementary school (grades 1-8)</t>
  </si>
  <si>
    <t xml:space="preserve">    High school (grades 9-12)</t>
  </si>
  <si>
    <t xml:space="preserve">   College or graduate school</t>
  </si>
  <si>
    <t>Percent high school graduate or higher:</t>
  </si>
  <si>
    <t>Population 25 years and over:</t>
  </si>
  <si>
    <t xml:space="preserve">   Less than 9th grade</t>
  </si>
  <si>
    <t xml:space="preserve">   9th to 12th grade, no diploma</t>
  </si>
  <si>
    <t xml:space="preserve">   High school graduate (includes equivalency)</t>
  </si>
  <si>
    <t xml:space="preserve">   Some collegem, no degree</t>
  </si>
  <si>
    <t xml:space="preserve">   Associate's degree</t>
  </si>
  <si>
    <t xml:space="preserve">   Bachelor's degree</t>
  </si>
  <si>
    <t xml:space="preserve">   Graduate or professional degree</t>
  </si>
  <si>
    <t>Percent bachelor's degree or higher:</t>
  </si>
  <si>
    <t>Civilian population 18 years and over:</t>
  </si>
  <si>
    <t xml:space="preserve">   Civilian veterans</t>
  </si>
  <si>
    <t>Population 1 year and over:</t>
  </si>
  <si>
    <t xml:space="preserve">   Same house</t>
  </si>
  <si>
    <t xml:space="preserve">   Different house in the U.S.</t>
  </si>
  <si>
    <t xml:space="preserve">   Same county</t>
  </si>
  <si>
    <t xml:space="preserve">   Different county</t>
  </si>
  <si>
    <t xml:space="preserve">      Same state</t>
  </si>
  <si>
    <t xml:space="preserve">      Different state</t>
  </si>
  <si>
    <t xml:space="preserve">   Abroad</t>
  </si>
  <si>
    <t xml:space="preserve">   Native</t>
  </si>
  <si>
    <t xml:space="preserve">      Born in the U.S.</t>
  </si>
  <si>
    <t xml:space="preserve">   Foreign born</t>
  </si>
  <si>
    <t xml:space="preserve">   Born in Puerto Rico, U.S. Island areas, or born abroad to American parents</t>
  </si>
  <si>
    <t xml:space="preserve">         State of residence</t>
  </si>
  <si>
    <t xml:space="preserve">         Different state</t>
  </si>
  <si>
    <t>Foreign-born population:</t>
  </si>
  <si>
    <t xml:space="preserve">   Naturalized U.S. citizen</t>
  </si>
  <si>
    <t xml:space="preserve">   Not a U.S. citizen</t>
  </si>
  <si>
    <t>Population born outside the U.S.:</t>
  </si>
  <si>
    <t xml:space="preserve">   Native:</t>
  </si>
  <si>
    <t xml:space="preserve">      Entered 2000 or later</t>
  </si>
  <si>
    <t xml:space="preserve">      Entered before 2000</t>
  </si>
  <si>
    <t xml:space="preserve">   Foreign born population:</t>
  </si>
  <si>
    <t xml:space="preserve">      Entered 2000 or ater</t>
  </si>
  <si>
    <t>Foreign-born, excluding born at sea:</t>
  </si>
  <si>
    <t xml:space="preserve">   Europe</t>
  </si>
  <si>
    <t xml:space="preserve">   Asia</t>
  </si>
  <si>
    <t xml:space="preserve">   Africa</t>
  </si>
  <si>
    <t xml:space="preserve">   Oceania</t>
  </si>
  <si>
    <t xml:space="preserve">   Latin America</t>
  </si>
  <si>
    <t xml:space="preserve">   Northern America</t>
  </si>
  <si>
    <t>Population 5 years and over:</t>
  </si>
  <si>
    <t xml:space="preserve">   English only</t>
  </si>
  <si>
    <t xml:space="preserve">   Language other than English</t>
  </si>
  <si>
    <t xml:space="preserve">      Speak English less than "very well"</t>
  </si>
  <si>
    <t xml:space="preserve">   Spanish</t>
  </si>
  <si>
    <t xml:space="preserve">   Other Indo-European lanugages</t>
  </si>
  <si>
    <t xml:space="preserve">   Asian and Pacific Islander languages</t>
  </si>
  <si>
    <t xml:space="preserve">   Other languages</t>
  </si>
  <si>
    <t>DP03 Selected Economic Characteristics</t>
  </si>
  <si>
    <t>EMPLOYMENT STATUS</t>
  </si>
  <si>
    <t>Population 16 years and over:</t>
  </si>
  <si>
    <t xml:space="preserve">Median household income </t>
  </si>
  <si>
    <t>All people</t>
  </si>
  <si>
    <t>Under 18 years</t>
  </si>
  <si>
    <t>18 to 64 years</t>
  </si>
  <si>
    <t>Civilian labor force</t>
  </si>
  <si>
    <t>Females 16 years and over:</t>
  </si>
  <si>
    <t>Workers 16 years and over:</t>
  </si>
  <si>
    <t>Mean travel time to work (minutes)</t>
  </si>
  <si>
    <t>Civilian employed population 16 years and over:</t>
  </si>
  <si>
    <t>Mean household income (dollars)</t>
  </si>
  <si>
    <t>Total families:</t>
  </si>
  <si>
    <t>Median family income (dollars)</t>
  </si>
  <si>
    <t>Mean family income (dollars)</t>
  </si>
  <si>
    <t>Per capita income (dollars)</t>
  </si>
  <si>
    <t>Nonfamily households:</t>
  </si>
  <si>
    <t>Median nonfamily income (dollars)</t>
  </si>
  <si>
    <t>Mean nonfamily income (dollars)</t>
  </si>
  <si>
    <t>Median earnings for workers (dollars)</t>
  </si>
  <si>
    <t>Median earnings for male full-time, year-round workers (dollars)</t>
  </si>
  <si>
    <t>Median earnings for female full-time, year-round workers (dollars)</t>
  </si>
  <si>
    <t>All families:</t>
  </si>
  <si>
    <t>With related children under 18 years</t>
  </si>
  <si>
    <t>With related children under 5 years only</t>
  </si>
  <si>
    <t>Married couple families</t>
  </si>
  <si>
    <t>Families with female householder, no husband present</t>
  </si>
  <si>
    <t>Related children under 18 years</t>
  </si>
  <si>
    <t>Related children under 5 years</t>
  </si>
  <si>
    <t>Related children 5 to 17 years</t>
  </si>
  <si>
    <t>18 years and over</t>
  </si>
  <si>
    <t>65 years and over</t>
  </si>
  <si>
    <t>People in families</t>
  </si>
  <si>
    <t>Unrelated individuals 15 years and over</t>
  </si>
  <si>
    <t>Total population for whom poverty status is determined:</t>
  </si>
  <si>
    <t>COMMUTING TO WORK</t>
  </si>
  <si>
    <t>OCCUPATION</t>
  </si>
  <si>
    <t>INDUSTRY</t>
  </si>
  <si>
    <t>CLASS OF WORKER</t>
  </si>
  <si>
    <t>INCOME AND BENEFITS (IN 2010 INFLATION-ADJUSTED DOLLARS</t>
  </si>
  <si>
    <t>PERCENTAGE OF FAMILIES AND PEOPLE WHOSE INCOME IN THE PAST 12 MONTHS IS BELOW POVERTY</t>
  </si>
  <si>
    <t>RATIO OF INCOME TO POVERTY</t>
  </si>
  <si>
    <t xml:space="preserve">   In labor force</t>
  </si>
  <si>
    <t xml:space="preserve">      Civilian labor </t>
  </si>
  <si>
    <t xml:space="preserve">         Employed</t>
  </si>
  <si>
    <t xml:space="preserve">         Unemployed</t>
  </si>
  <si>
    <t xml:space="preserve">      Armed Forces</t>
  </si>
  <si>
    <t xml:space="preserve">   Not in labor force</t>
  </si>
  <si>
    <t xml:space="preserve">   Percent Unemployed</t>
  </si>
  <si>
    <t xml:space="preserve">      Civilian labor force</t>
  </si>
  <si>
    <t xml:space="preserve">   All parents in family in labor force</t>
  </si>
  <si>
    <t>Own children 6 to 17 years:</t>
  </si>
  <si>
    <t>Own children under 6 years:</t>
  </si>
  <si>
    <t xml:space="preserve">   Car, truck, or van -- drove alone</t>
  </si>
  <si>
    <t xml:space="preserve">   Car, truck, or van -- carpooled</t>
  </si>
  <si>
    <t xml:space="preserve">   Public transportation (excluding taxicab)</t>
  </si>
  <si>
    <t xml:space="preserve">   Walked</t>
  </si>
  <si>
    <t xml:space="preserve">   Other means</t>
  </si>
  <si>
    <t xml:space="preserve">   Worked at home</t>
  </si>
  <si>
    <t xml:space="preserve">   Management, business, science, and arts</t>
  </si>
  <si>
    <t xml:space="preserve">   Service</t>
  </si>
  <si>
    <t xml:space="preserve">   Natural resources, construction, and maintenance</t>
  </si>
  <si>
    <t xml:space="preserve">   Sales and office</t>
  </si>
  <si>
    <t xml:space="preserve">   Production, transportation, and material moving</t>
  </si>
  <si>
    <t xml:space="preserve">   Agriculture, forestry, fishing and hunting, and mining</t>
  </si>
  <si>
    <t xml:space="preserve">   Construction</t>
  </si>
  <si>
    <t xml:space="preserve">   Manufacturing</t>
  </si>
  <si>
    <t xml:space="preserve">   Wholesale trade</t>
  </si>
  <si>
    <t xml:space="preserve">   Retail trade</t>
  </si>
  <si>
    <t xml:space="preserve">   Transportation and warehousing, and utilities</t>
  </si>
  <si>
    <t xml:space="preserve">   Information</t>
  </si>
  <si>
    <t xml:space="preserve">   Finance and insurance, and real estate and rental leasing</t>
  </si>
  <si>
    <t xml:space="preserve">   Professional, scientific, and management, and administrative and waste management services</t>
  </si>
  <si>
    <t xml:space="preserve">   Educational services, and health care and social assistance</t>
  </si>
  <si>
    <t xml:space="preserve">   Arts, entertainment, and recreation, and accommodation and food services</t>
  </si>
  <si>
    <t xml:space="preserve">   Other services, except public administration</t>
  </si>
  <si>
    <t xml:space="preserve">   Public administration</t>
  </si>
  <si>
    <t xml:space="preserve">   Private wage and salary workers</t>
  </si>
  <si>
    <t xml:space="preserve">   Government workers</t>
  </si>
  <si>
    <t xml:space="preserve">   Self employed in own not incorporated business workers</t>
  </si>
  <si>
    <t xml:space="preserve">   Unpaid family workers</t>
  </si>
  <si>
    <t xml:space="preserve">  Under .50</t>
  </si>
  <si>
    <t xml:space="preserve">  .50 to .99</t>
  </si>
  <si>
    <t xml:space="preserve">  1.00 to 1.24</t>
  </si>
  <si>
    <t xml:space="preserve">  1.25 to 1.49</t>
  </si>
  <si>
    <t xml:space="preserve">  1.50 to 1.84</t>
  </si>
  <si>
    <t xml:space="preserve">  1.85 to 1.99</t>
  </si>
  <si>
    <t xml:space="preserve">  2.00 and over</t>
  </si>
  <si>
    <t xml:space="preserve">   Less than $10,000</t>
  </si>
  <si>
    <t xml:space="preserve">   $10,000 to $14,999</t>
  </si>
  <si>
    <t xml:space="preserve">   $15,000 to $24,999</t>
  </si>
  <si>
    <t xml:space="preserve">   $25,000 to $34,999</t>
  </si>
  <si>
    <t xml:space="preserve">   $35,000 to $49,999</t>
  </si>
  <si>
    <t xml:space="preserve">   $50,000 to $74,999</t>
  </si>
  <si>
    <t xml:space="preserve">   $75,000 to $99,999</t>
  </si>
  <si>
    <t xml:space="preserve">   $100,000 to $149,999</t>
  </si>
  <si>
    <t xml:space="preserve">   $150,000 to $199,999</t>
  </si>
  <si>
    <t xml:space="preserve">   $200,000 or more</t>
  </si>
  <si>
    <t xml:space="preserve">   With earnings</t>
  </si>
  <si>
    <t xml:space="preserve">      Mean earnings (dollars)</t>
  </si>
  <si>
    <t xml:space="preserve">   With Social Security</t>
  </si>
  <si>
    <t xml:space="preserve">      Mean Social Security income (dollars)</t>
  </si>
  <si>
    <t xml:space="preserve">   With retirement income</t>
  </si>
  <si>
    <t xml:space="preserve">      Mean retirement income (dollars)</t>
  </si>
  <si>
    <t xml:space="preserve">   With Supplemental Security income</t>
  </si>
  <si>
    <t xml:space="preserve">      Mean Supplemental Security Income (dollars)</t>
  </si>
  <si>
    <t xml:space="preserve">   With cash public assitance income</t>
  </si>
  <si>
    <t xml:space="preserve">      Mean cash public assitance income (dollars)</t>
  </si>
  <si>
    <t xml:space="preserve">   With Food Stamps/SNAP benefits in the past 12 months</t>
  </si>
  <si>
    <t>DP04 Selected Housing Characteristics</t>
  </si>
  <si>
    <t>Total housing units:</t>
  </si>
  <si>
    <t>Homeowner vacancy rate</t>
  </si>
  <si>
    <t>Rental vacancy rate</t>
  </si>
  <si>
    <t>Median  rooms</t>
  </si>
  <si>
    <t>Occupied housing units:</t>
  </si>
  <si>
    <t>Average household size of owner-occupied unit</t>
  </si>
  <si>
    <t>Average household size of renter-occupied unit</t>
  </si>
  <si>
    <t>Owner-occupied units:</t>
  </si>
  <si>
    <t>Median value (dollars)</t>
  </si>
  <si>
    <t>Housing units with a mortgage:</t>
  </si>
  <si>
    <t>Median (dollars)</t>
  </si>
  <si>
    <t>Housing unit without a mortgage:</t>
  </si>
  <si>
    <t>Housing units with a mortgage (excluding units where SMOCAPI cannot be computed):</t>
  </si>
  <si>
    <t>Not computed</t>
  </si>
  <si>
    <t>Housing units without a mortgage (excluding units where SMOCAPI cannot be computed):</t>
  </si>
  <si>
    <t>Occupied units paying rent:</t>
  </si>
  <si>
    <t>Median gross rent (dollars)</t>
  </si>
  <si>
    <t>No cash rent paid:</t>
  </si>
  <si>
    <t>Occupied units paying rent (excluding units where GRAPI cannot be computed):</t>
  </si>
  <si>
    <t xml:space="preserve">   Occupied housing units</t>
  </si>
  <si>
    <t xml:space="preserve">   Vacant housing units</t>
  </si>
  <si>
    <t xml:space="preserve">   1-unit, detached</t>
  </si>
  <si>
    <t xml:space="preserve">   1-unit, attached</t>
  </si>
  <si>
    <t xml:space="preserve">   2 units</t>
  </si>
  <si>
    <t xml:space="preserve">   3 or 4 units</t>
  </si>
  <si>
    <t xml:space="preserve">   5 to 9 units</t>
  </si>
  <si>
    <t xml:space="preserve">   10 to 19 units</t>
  </si>
  <si>
    <t xml:space="preserve">   20 to 49 units</t>
  </si>
  <si>
    <t xml:space="preserve">   50 or more units</t>
  </si>
  <si>
    <t xml:space="preserve">   Mobile home</t>
  </si>
  <si>
    <t xml:space="preserve">   Boat, RV, van, etc.</t>
  </si>
  <si>
    <t xml:space="preserve">   Built 2005 or later</t>
  </si>
  <si>
    <t xml:space="preserve">   Built 2000 to 2004</t>
  </si>
  <si>
    <t xml:space="preserve">   Built 1990 to 1999</t>
  </si>
  <si>
    <t xml:space="preserve">   Built 1980 to 1989</t>
  </si>
  <si>
    <t xml:space="preserve">   Built 1970 to 1979</t>
  </si>
  <si>
    <t xml:space="preserve">   Built 1960 to 1969</t>
  </si>
  <si>
    <t xml:space="preserve">   Built 1950 to 1959</t>
  </si>
  <si>
    <t xml:space="preserve">   Built 1940 to 1949</t>
  </si>
  <si>
    <t xml:space="preserve">   Built 1939 or earlier</t>
  </si>
  <si>
    <t xml:space="preserve">   1 room</t>
  </si>
  <si>
    <t xml:space="preserve">   2 rooms</t>
  </si>
  <si>
    <t xml:space="preserve">   3 rooms</t>
  </si>
  <si>
    <t xml:space="preserve">   4 rooms</t>
  </si>
  <si>
    <t xml:space="preserve">   5 rooms</t>
  </si>
  <si>
    <t xml:space="preserve">   6 rooms</t>
  </si>
  <si>
    <t xml:space="preserve">   7 rooms</t>
  </si>
  <si>
    <t xml:space="preserve">   8 rooms</t>
  </si>
  <si>
    <t xml:space="preserve">   9 or more rooms</t>
  </si>
  <si>
    <t xml:space="preserve">   No bedroom</t>
  </si>
  <si>
    <t xml:space="preserve">   1 bedrooms</t>
  </si>
  <si>
    <t xml:space="preserve">   3 bedrooms</t>
  </si>
  <si>
    <t xml:space="preserve">   2 bedrooms</t>
  </si>
  <si>
    <t xml:space="preserve">   4 bedrooms</t>
  </si>
  <si>
    <t xml:space="preserve">   5 or more bedrooms</t>
  </si>
  <si>
    <t xml:space="preserve">   Owner-occupied</t>
  </si>
  <si>
    <t xml:space="preserve">   Renter-occupied</t>
  </si>
  <si>
    <t xml:space="preserve">   Moved in 2005 or later</t>
  </si>
  <si>
    <t xml:space="preserve">   Moved in 2000 to 2004</t>
  </si>
  <si>
    <t xml:space="preserve">   Moved in 1990 to 1999</t>
  </si>
  <si>
    <t xml:space="preserve">   Moved in 1980 to 1989</t>
  </si>
  <si>
    <t xml:space="preserve">   Moved in 1970 to 1979</t>
  </si>
  <si>
    <t xml:space="preserve">   Moved in 1969 or earlier</t>
  </si>
  <si>
    <t xml:space="preserve">   No vehicles available</t>
  </si>
  <si>
    <t xml:space="preserve">   1 vehicle available</t>
  </si>
  <si>
    <t xml:space="preserve">   2 vehicle available</t>
  </si>
  <si>
    <t xml:space="preserve">   3 or more vehicle available</t>
  </si>
  <si>
    <t xml:space="preserve">   Utility gas</t>
  </si>
  <si>
    <t xml:space="preserve">   Bottled, tank, or LP gas</t>
  </si>
  <si>
    <t xml:space="preserve">   Electricity</t>
  </si>
  <si>
    <t xml:space="preserve">   Fuel oil, kerosene, etc.</t>
  </si>
  <si>
    <t xml:space="preserve">   Coal or coke</t>
  </si>
  <si>
    <t xml:space="preserve">   Wood</t>
  </si>
  <si>
    <t xml:space="preserve">   Solar energy</t>
  </si>
  <si>
    <t xml:space="preserve">   No fuel used</t>
  </si>
  <si>
    <t xml:space="preserve">   Other fuel</t>
  </si>
  <si>
    <t xml:space="preserve">   Lacking complete plumbing facilities</t>
  </si>
  <si>
    <t xml:space="preserve">   Lacking complete kitchen facilities</t>
  </si>
  <si>
    <t xml:space="preserve">   No telephone service </t>
  </si>
  <si>
    <t xml:space="preserve">   1.00 or less</t>
  </si>
  <si>
    <t xml:space="preserve">   1.00 to 1.50</t>
  </si>
  <si>
    <t xml:space="preserve">   1.51 or more</t>
  </si>
  <si>
    <t xml:space="preserve">   Less than $50,000</t>
  </si>
  <si>
    <t xml:space="preserve">   $50,000 to $99,999</t>
  </si>
  <si>
    <t xml:space="preserve">   $200,000 to $299,999</t>
  </si>
  <si>
    <t xml:space="preserve">   $300,000 to $499,999</t>
  </si>
  <si>
    <t xml:space="preserve">   $500,000 to $999,999</t>
  </si>
  <si>
    <t xml:space="preserve">   $1,000,000 or more</t>
  </si>
  <si>
    <t xml:space="preserve">   Housing units with a mortgage</t>
  </si>
  <si>
    <t xml:space="preserve">   Housing unit without a mortgage</t>
  </si>
  <si>
    <t xml:space="preserve">   Less than $300</t>
  </si>
  <si>
    <t xml:space="preserve">   $300 to $499</t>
  </si>
  <si>
    <t xml:space="preserve">   $500 to $699</t>
  </si>
  <si>
    <t xml:space="preserve">   $700 to $999</t>
  </si>
  <si>
    <t xml:space="preserve">   $1,000 to $1,499</t>
  </si>
  <si>
    <t xml:space="preserve">   $1,500 to $1,999</t>
  </si>
  <si>
    <t xml:space="preserve">   $2,000 or more</t>
  </si>
  <si>
    <t xml:space="preserve">   Less than $100</t>
  </si>
  <si>
    <t xml:space="preserve">   $100 to $199</t>
  </si>
  <si>
    <t xml:space="preserve">   $200 to $299</t>
  </si>
  <si>
    <t xml:space="preserve">   $300 to $399</t>
  </si>
  <si>
    <t xml:space="preserve">   $400 or more</t>
  </si>
  <si>
    <t xml:space="preserve">   Less than 20.0 percent</t>
  </si>
  <si>
    <t xml:space="preserve">   20.0 to 24.9 percent</t>
  </si>
  <si>
    <t xml:space="preserve">   25.0 to 29.9 percent</t>
  </si>
  <si>
    <t xml:space="preserve">   30.0 to 34.9 percent</t>
  </si>
  <si>
    <t xml:space="preserve">   35.0 percent or more</t>
  </si>
  <si>
    <t xml:space="preserve">   Less than 10.0 percent</t>
  </si>
  <si>
    <t xml:space="preserve">   10.0 to 14.9 percent</t>
  </si>
  <si>
    <t xml:space="preserve">   15.0 to 19.9 percent</t>
  </si>
  <si>
    <t xml:space="preserve">   Less than $200</t>
  </si>
  <si>
    <t xml:space="preserve">   $500 to $749</t>
  </si>
  <si>
    <t xml:space="preserve">   $750 to $999</t>
  </si>
  <si>
    <t xml:space="preserve">   $1,500 or more</t>
  </si>
  <si>
    <t xml:space="preserve">   Less than 15.0 percent</t>
  </si>
  <si>
    <t>HOUSING OCCUPANCY</t>
  </si>
  <si>
    <t>UNITS IN STRUCTURE</t>
  </si>
  <si>
    <t>YEAR STRUCTURE BUILT</t>
  </si>
  <si>
    <t>ROOMS</t>
  </si>
  <si>
    <t>BEDROOMS</t>
  </si>
  <si>
    <t>HOUSING TENURE</t>
  </si>
  <si>
    <t>YEAR HOUSEHOLDER MOVED INTO UNIT</t>
  </si>
  <si>
    <t>VEHICLES AVAILABLE</t>
  </si>
  <si>
    <t>HOUSE HEATING FUEL</t>
  </si>
  <si>
    <t>SELECTED CHARACTERISTICS</t>
  </si>
  <si>
    <t>OCCUPANTS PER ROOM</t>
  </si>
  <si>
    <t>VALUE</t>
  </si>
  <si>
    <t>MORTGAGE STATUS</t>
  </si>
  <si>
    <t>SELECTED MONTHLY OWNER COSTS (SMOC)</t>
  </si>
  <si>
    <t>SELECTED MONTHLYS OWNER COSTS AS A PERCENTAGE OF HOUSEHOLD INCOME (SMOCAPI)</t>
  </si>
  <si>
    <t>GROSS RENT</t>
  </si>
  <si>
    <t>GROSS RENT AS A PERCENTAGE OF HOUSEHOLD INCOME (GRAPI)</t>
  </si>
  <si>
    <r>
      <t>Source:</t>
    </r>
    <r>
      <rPr>
        <sz val="7"/>
        <color rgb="FF000000"/>
        <rFont val="Arial"/>
        <family val="2"/>
      </rPr>
      <t xml:space="preserve">  U.S. Census Bureau, 2006-2010 American Community Survey (ACS), 5-Year estimates</t>
    </r>
  </si>
  <si>
    <r>
      <t xml:space="preserve">Produced by:  </t>
    </r>
    <r>
      <rPr>
        <sz val="7"/>
        <color rgb="FF000000"/>
        <rFont val="Arial"/>
        <family val="2"/>
      </rPr>
      <t>City of Seattle, Department of Planning and Development (DPD)</t>
    </r>
  </si>
  <si>
    <t>On the Web at: http://www.seattle.gov/dpd/Research/Population_Demographics/Overview/</t>
  </si>
  <si>
    <t>Notes:</t>
  </si>
  <si>
    <t xml:space="preserve">This is one of four reports that have been adapted from the ACS "Data Profile" (DP) Series.  The four DP tables published by the Census Bureau are: </t>
  </si>
  <si>
    <t>DP02 Selected Social Characteristics; DP03 Selected Economic Characteristics; DP04 Selected Housing Characteristics; DP05 Demographic and Housing Estimates.</t>
  </si>
  <si>
    <t xml:space="preserve">DPD has adapted these DP tables for reporting ACS estimates for locally-defined geographies.  The locally defined areas covered in these reports are made up of </t>
  </si>
  <si>
    <t xml:space="preserve">multiple census tracts (except for a few Community Reporting Areas that are made up of only one Census Tract each), therefore estimates shown for these </t>
  </si>
  <si>
    <t>geographies are based on aggregating estimates for multiple census tracts.  For ease of calculation, medians are the average of the medians.</t>
  </si>
  <si>
    <t>¹The ACS is a sample survey and as such, estimates carry sampling error.  Margins of error (MOEs) provide a measure of sampling error</t>
  </si>
  <si>
    <t xml:space="preserve">The MOEs displayed for the aggregated estimates in these reports could only be approximated using the formulas provided by the Census Bureau. These formulas do </t>
  </si>
  <si>
    <t xml:space="preserve">not account for “covariance” (or inter-relationship) between the aggregated estimates, and can understate or—more commonly—overstate the margins of error.  In some </t>
  </si>
  <si>
    <t>cases, actual MOEs may be much different than approximated.</t>
  </si>
  <si>
    <t xml:space="preserve"> </t>
  </si>
  <si>
    <t>MOEs of +/- 0.1 and below are displayed as +/- 0.1 based on Census Bureau convention.</t>
  </si>
  <si>
    <t>² The reliability indicator of High, Moderate, or Low is meant to provide a general sense of an estimate's reliability. Data users will need to use discretion in identifying the</t>
  </si>
  <si>
    <t xml:space="preserve"> level of reliability appropriate for their purposes. </t>
  </si>
  <si>
    <t>“High” reliability: MOE is less than or equal to 20% of the estimate.  Indicates that sampling error is small relative to the size of the estimate. Flagged green.</t>
  </si>
  <si>
    <t>"Moderate” reliability: MOE is between 20% and 66.7% of the estimate.  Flagged yellow to indicate that the estimate should be used with caution.</t>
  </si>
  <si>
    <t>"Low” reliability: MOE is over 66.7% of the estimate. Flagged red to warn that sampling error is large relative to the estimate and that the estimate is very unreliable.</t>
  </si>
  <si>
    <t>"NC": Estimate is 0.  Reliability cannot be calculated.</t>
  </si>
  <si>
    <t xml:space="preserve">Percent Margin of Error "W" value indicates the standard formula for estimating the percent MOE could not be applied (due to negative value under square root).  </t>
  </si>
  <si>
    <t>For more about MOEs, see Census Bureau notes below.  For formulas, see “American Community Survey Multiyear Accuracy of the Data (3-year 2008-2010 and 5-year</t>
  </si>
  <si>
    <t xml:space="preserve">2006-2010),” http://www.census.gov/acs/www/Downloads/data_documentation/Accuracy/MultiyearACSAccuracyofData2010.pdf.) </t>
  </si>
  <si>
    <t>Census Bureau notes:</t>
  </si>
  <si>
    <t xml:space="preserve">Supporting documentation on code lists, subject definitions, data accuracy, and statistical testing can be found on the American Community Survey website in the Data </t>
  </si>
  <si>
    <t>and Documentation section.</t>
  </si>
  <si>
    <t xml:space="preserve">Sample size and data quality measures (including coverage rates, allocation rates, and response rates) can be found on the American Community Survey website in the </t>
  </si>
  <si>
    <t>Methodology section.</t>
  </si>
  <si>
    <t xml:space="preserve">Although the American Community Survey (ACS) produces population, demographic and housing unit estimates, for 2010, the 2010 Census provides the official counts </t>
  </si>
  <si>
    <t>of the population and housing units for the nation, states, counties, cities and towns. For 2006 to 2009, the Population Estimates Program provides intercensal estimates</t>
  </si>
  <si>
    <t>of the population for the nation, states, and counties.</t>
  </si>
  <si>
    <t xml:space="preserve">Data are based on a sample and are subject to sampling variability. The degree of uncertainty for an estimate arising from sampling variability is represented through </t>
  </si>
  <si>
    <t xml:space="preserve">the use of a margin of error. The value shown here is the 90 percent margin of error. The margin of error can be interpreted roughly as providing a 90 percent probability </t>
  </si>
  <si>
    <t xml:space="preserve">that the interval defined by the estimate minus the margin of error and the estimate plus the margin of error (the lower and upper confidence bounds) contains the true </t>
  </si>
  <si>
    <t xml:space="preserve">value. In addition to sampling variability, the ACS estimates are subject to nonsampling error (for a discussion of nonsampling variability, see Accuracy of the Data). </t>
  </si>
  <si>
    <t>The effect of nonsampling error is not represented in these tables.</t>
  </si>
  <si>
    <t>While the 2006-2010 American Community Survey (ACS) data generally reflect the December 2009 Office of Management and Budget (OMB) definitions of metropolitan</t>
  </si>
  <si>
    <t xml:space="preserve"> and micropolitan statistical areas; in certain instances the names, codes, and boundaries of the principal cities shown in ACS tables may differ from the OMB </t>
  </si>
  <si>
    <t>definitions due to differences in the effective dates of the geographic entities.</t>
  </si>
  <si>
    <t xml:space="preserve">Estimates of urban and rural population, housing units, and characteristics reflect boundaries of urban areas defined based on Census 2000 data.  Boundaries for urban </t>
  </si>
  <si>
    <t>areas have not been updated since Census 2000. As a result, data for urban and rural areas from the ACS do not necessarily reflect the results of ongoing urbanization.</t>
  </si>
  <si>
    <t>Explanation of Symbols:</t>
  </si>
  <si>
    <t>1. An '**' entry in the margin of error column indicates that either no sample observations or too few sample observations were available to compute a standard error and</t>
  </si>
  <si>
    <t xml:space="preserve"> thus the margin of error. A statistical test is not appropriate.</t>
  </si>
  <si>
    <t xml:space="preserve">2. An '-' entry in the estimate column indicates that either no sample observations or too few sample observations were available to compute an estimate, or a ratio of </t>
  </si>
  <si>
    <t>medians cannot be calculated because one or both of the median estimates falls in the lowest interval or upper interval of an open-ended distribution.</t>
  </si>
  <si>
    <t>3. An '-' following a median estimate means the median falls in the lowest interval of an open-ended distribution.</t>
  </si>
  <si>
    <t>4. An '+' following a median estimate means the median falls in the upper interval of an open-ended distribution.</t>
  </si>
  <si>
    <t xml:space="preserve">5. An '***' entry in the margin of error column indicates that the median falls in the lowest interval or upper interval of an open-ended distribution. A statistical test is not </t>
  </si>
  <si>
    <t>appropriate.</t>
  </si>
  <si>
    <t>6. An '*****' entry in the margin of error column indicates that the estimate is controlled. A statistical test for sampling variability is not appropriate.</t>
  </si>
  <si>
    <t xml:space="preserve">7. An 'N' entry in the estimate and margin of error columns indicates that data for this geographic area cannot be displayed because the number of sample cases is too </t>
  </si>
  <si>
    <t>small.</t>
  </si>
  <si>
    <t>8. An '(X)' means that the estimate is not applicable or not available."</t>
  </si>
  <si>
    <t xml:space="preserve">"There were changes in the edit between 2009 and 2010 regarding Supplemental Security Income (SSI) and Social Security. The changes in the edit loosened restrictions </t>
  </si>
  <si>
    <t xml:space="preserve">on disability requirements for receipt of SSI resulting in an increase in the total number of SSI recipients in the American Community Survey. The changes also </t>
  </si>
  <si>
    <t xml:space="preserve">loosened restrictions on possible reported monthly amounts in Social Security income resulting in higher Social Security aggregate amounts. These results more closely </t>
  </si>
  <si>
    <t>match administrative counts compiled by the Social Security Administration.</t>
  </si>
  <si>
    <t>Workers include members of the Armed Forces and civilians who were at work last week.</t>
  </si>
  <si>
    <t xml:space="preserve">Industry codes are 4-digit codes and are based on the North American Industry Classification System 2007. The Industry categories adhere to the guidelines issued in </t>
  </si>
  <si>
    <t>Clarification Memorandum No. 2, "NAICS Alternate Aggregation Structure for Use By U.S. Statistical Agencies," issued by the Office of Management and Budget.</t>
  </si>
  <si>
    <t xml:space="preserve">Occupation codes are 4-digit codes and are based on the Standard Occupational Classification (SOC) 2010. The 2010 Census occupation codes were updated in </t>
  </si>
  <si>
    <t>accordance with the 2010 revision of the SOC. To allow for the creation of 2006-2010 and 2008-2010 tables, occupation data in the multiyear files (2006-2010 and 2008-</t>
  </si>
  <si>
    <t xml:space="preserve">2010) were recoded to 2010 Census occupation codes. We recommend using caution when comparing data coded using 2010 Census occupation codes with data coded </t>
  </si>
  <si>
    <t xml:space="preserve">using previous Census occupation codes. For more information on the Census occupation code changes, please visit our website at </t>
  </si>
  <si>
    <t>http://www.census.gov/hhes/www/ioindex/.</t>
  </si>
  <si>
    <t>Census Bureau notes for DP03:</t>
  </si>
  <si>
    <t>"The median gross rent excludes no cash renters.</t>
  </si>
  <si>
    <t xml:space="preserve">In prior years, the universe included all owner-occupied units with/without a mortgage. It is now restricted to include only those units where SMOCAPI is computed, that </t>
  </si>
  <si>
    <t>is, SMOC and household income are valid values.</t>
  </si>
  <si>
    <t xml:space="preserve">In prior years, the universe included all renter-occupied units. It is now restricted to include only those units where GRAPI is computed, that is, gross rent and household </t>
  </si>
  <si>
    <t>Income are valid values.</t>
  </si>
  <si>
    <t>Census Bureau notes for DP04:</t>
  </si>
  <si>
    <t xml:space="preserve">"For more information on understanding race and Hispanic origin data, please see the Census 2010 Brief entitled, Overview of Race and Hispanic Origin: 2010, issued </t>
  </si>
  <si>
    <t>March 2011. (pdf format)</t>
  </si>
  <si>
    <t xml:space="preserve">The ACS questions on Hispanic origin and race were revised in 2008 to make them consistent with the Census 2010 question wording. Any changes in estimates for </t>
  </si>
  <si>
    <t xml:space="preserve">2008 and beyond may be due to demographic changes, as well as factors including questionnaire changes, differences in ACS population controls, and methodological </t>
  </si>
  <si>
    <t xml:space="preserve">differences in the population estimates, and therefore should be used with caution. For a summary of questionnaire changes see </t>
  </si>
  <si>
    <t xml:space="preserve">http://www.census.gov/acs/www/methodology/questionnaire_changes/. For more information about changes in the estimates see </t>
  </si>
  <si>
    <t>http://www.census.gov/population/www/socdemo/hispanic/reports.html.</t>
  </si>
  <si>
    <t>Census Bureau notes for DP05:</t>
  </si>
  <si>
    <t/>
  </si>
  <si>
    <t>Council District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</si>
</sst>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%"/>
    <numFmt numFmtId="165" formatCode="0.000"/>
    <numFmt numFmtId="166" formatCode="#,##0.0"/>
    <numFmt numFmtId="167" formatCode="0.0"/>
    <numFmt numFmtId="168" formatCode="\±\ #,##0"/>
    <numFmt numFmtId="169" formatCode="\±\ 0.00"/>
    <numFmt numFmtId="170" formatCode="\±\ 0.0"/>
    <numFmt numFmtId="171" formatCode="\±\ #,##0.0"/>
  </numFmts>
  <fonts count="15" x14ac:knownFonts="1">
    <font>
      <sz val="10"/>
      <name val="MS Sans Serif"/>
    </font>
    <font>
      <sz val="9"/>
      <name val="Arial"/>
      <family val="2"/>
    </font>
    <font>
      <b/>
      <sz val="9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rgb="FF000000"/>
      <name val="Calibri"/>
      <family val="2"/>
    </font>
    <font>
      <sz val="9"/>
      <color rgb="FF000000"/>
      <name val="Arial"/>
      <family val="2"/>
    </font>
    <font>
      <sz val="10"/>
      <color indexed="8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7.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7" fillId="0" borderId="0"/>
    <xf numFmtId="0" fontId="11" fillId="0" borderId="0"/>
  </cellStyleXfs>
  <cellXfs count="57">
    <xf numFmtId="0" fontId="0" fillId="0" borderId="0" xfId="0"/>
    <xf numFmtId="0" fontId="1" fillId="0" borderId="0" xfId="0" applyFont="1"/>
    <xf numFmtId="164" fontId="1" fillId="0" borderId="0" xfId="0" applyNumberFormat="1" applyFont="1"/>
    <xf numFmtId="2" fontId="1" fillId="0" borderId="0" xfId="0" applyNumberFormat="1" applyFont="1"/>
    <xf numFmtId="165" fontId="1" fillId="0" borderId="0" xfId="0" applyNumberFormat="1" applyFont="1"/>
    <xf numFmtId="0" fontId="2" fillId="0" borderId="0" xfId="0" applyFont="1"/>
    <xf numFmtId="164" fontId="2" fillId="0" borderId="0" xfId="0" applyNumberFormat="1" applyFont="1" applyAlignment="1">
      <alignment horizontal="center" wrapText="1"/>
    </xf>
    <xf numFmtId="165" fontId="2" fillId="0" borderId="0" xfId="0" applyNumberFormat="1" applyFont="1" applyAlignment="1">
      <alignment horizontal="center" wrapText="1"/>
    </xf>
    <xf numFmtId="3" fontId="1" fillId="0" borderId="0" xfId="0" applyNumberFormat="1" applyFont="1"/>
    <xf numFmtId="3" fontId="2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0" xfId="0" applyFont="1"/>
    <xf numFmtId="166" fontId="1" fillId="0" borderId="0" xfId="0" applyNumberFormat="1" applyFont="1"/>
    <xf numFmtId="0" fontId="6" fillId="0" borderId="0" xfId="0" applyFont="1"/>
    <xf numFmtId="0" fontId="2" fillId="3" borderId="0" xfId="0" applyFont="1" applyFill="1"/>
    <xf numFmtId="3" fontId="2" fillId="3" borderId="0" xfId="0" applyNumberFormat="1" applyFont="1" applyFill="1" applyAlignment="1">
      <alignment horizontal="center" wrapText="1"/>
    </xf>
    <xf numFmtId="164" fontId="2" fillId="3" borderId="0" xfId="0" applyNumberFormat="1" applyFont="1" applyFill="1" applyAlignment="1">
      <alignment horizontal="center" wrapText="1"/>
    </xf>
    <xf numFmtId="165" fontId="2" fillId="3" borderId="0" xfId="0" applyNumberFormat="1" applyFont="1" applyFill="1" applyAlignment="1">
      <alignment horizontal="center" wrapText="1"/>
    </xf>
    <xf numFmtId="0" fontId="1" fillId="3" borderId="0" xfId="0" applyFont="1" applyFill="1"/>
    <xf numFmtId="3" fontId="1" fillId="3" borderId="0" xfId="0" applyNumberFormat="1" applyFont="1" applyFill="1"/>
    <xf numFmtId="164" fontId="1" fillId="3" borderId="0" xfId="0" applyNumberFormat="1" applyFont="1" applyFill="1"/>
    <xf numFmtId="165" fontId="1" fillId="3" borderId="0" xfId="0" applyNumberFormat="1" applyFont="1" applyFill="1"/>
    <xf numFmtId="0" fontId="1" fillId="3" borderId="0" xfId="0" applyFont="1" applyFill="1" applyAlignment="1">
      <alignment horizontal="center"/>
    </xf>
    <xf numFmtId="164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2" fontId="1" fillId="3" borderId="0" xfId="0" applyNumberFormat="1" applyFont="1" applyFill="1" applyAlignment="1">
      <alignment horizontal="right"/>
    </xf>
    <xf numFmtId="0" fontId="1" fillId="0" borderId="0" xfId="0" applyFont="1" applyAlignment="1">
      <alignment wrapText="1"/>
    </xf>
    <xf numFmtId="2" fontId="1" fillId="3" borderId="0" xfId="0" applyNumberFormat="1" applyFont="1" applyFill="1"/>
    <xf numFmtId="4" fontId="1" fillId="0" borderId="0" xfId="0" applyNumberFormat="1" applyFont="1"/>
    <xf numFmtId="167" fontId="1" fillId="0" borderId="0" xfId="0" applyNumberFormat="1" applyFont="1" applyAlignment="1">
      <alignment horizontal="right"/>
    </xf>
    <xf numFmtId="168" fontId="1" fillId="0" borderId="0" xfId="0" applyNumberFormat="1" applyFont="1"/>
    <xf numFmtId="168" fontId="1" fillId="3" borderId="0" xfId="0" applyNumberFormat="1" applyFont="1" applyFill="1"/>
    <xf numFmtId="169" fontId="1" fillId="0" borderId="0" xfId="0" applyNumberFormat="1" applyFont="1"/>
    <xf numFmtId="170" fontId="1" fillId="0" borderId="0" xfId="0" applyNumberFormat="1" applyFont="1"/>
    <xf numFmtId="3" fontId="8" fillId="0" borderId="0" xfId="1" applyNumberFormat="1" applyFont="1" applyFill="1" applyBorder="1" applyAlignment="1">
      <alignment horizontal="right" wrapText="1"/>
    </xf>
    <xf numFmtId="168" fontId="8" fillId="0" borderId="0" xfId="1" applyNumberFormat="1" applyFont="1" applyFill="1" applyBorder="1" applyAlignment="1">
      <alignment horizontal="right" wrapText="1"/>
    </xf>
    <xf numFmtId="0" fontId="9" fillId="0" borderId="0" xfId="0" applyFont="1"/>
    <xf numFmtId="0" fontId="10" fillId="0" borderId="0" xfId="0" applyFont="1"/>
    <xf numFmtId="0" fontId="1" fillId="0" borderId="0" xfId="0" applyFont="1" applyAlignment="1">
      <alignment horizontal="right"/>
    </xf>
    <xf numFmtId="170" fontId="8" fillId="0" borderId="0" xfId="1" applyNumberFormat="1" applyFont="1" applyFill="1" applyBorder="1" applyAlignment="1">
      <alignment horizontal="right" wrapText="1"/>
    </xf>
    <xf numFmtId="170" fontId="1" fillId="0" borderId="0" xfId="0" applyNumberFormat="1" applyFont="1" applyAlignment="1">
      <alignment horizontal="right"/>
    </xf>
    <xf numFmtId="0" fontId="8" fillId="0" borderId="0" xfId="1" applyNumberFormat="1" applyFont="1" applyFill="1" applyBorder="1" applyAlignment="1">
      <alignment horizontal="right" wrapText="1"/>
    </xf>
    <xf numFmtId="166" fontId="8" fillId="0" borderId="0" xfId="1" applyNumberFormat="1" applyFont="1" applyFill="1" applyBorder="1" applyAlignment="1">
      <alignment horizontal="right" wrapText="1"/>
    </xf>
    <xf numFmtId="171" fontId="8" fillId="0" borderId="0" xfId="1" applyNumberFormat="1" applyFont="1" applyFill="1" applyBorder="1" applyAlignment="1">
      <alignment horizontal="right" wrapText="1"/>
    </xf>
    <xf numFmtId="0" fontId="10" fillId="0" borderId="0" xfId="0" applyFont="1" applyAlignment="1">
      <alignment wrapText="1"/>
    </xf>
    <xf numFmtId="4" fontId="8" fillId="0" borderId="1" xfId="2" applyNumberFormat="1" applyFont="1" applyFill="1" applyBorder="1" applyAlignment="1">
      <alignment horizontal="right" wrapText="1"/>
    </xf>
    <xf numFmtId="3" fontId="8" fillId="0" borderId="1" xfId="2" applyNumberFormat="1" applyFont="1" applyFill="1" applyBorder="1" applyAlignment="1">
      <alignment horizontal="right" wrapText="1"/>
    </xf>
    <xf numFmtId="168" fontId="8" fillId="0" borderId="1" xfId="2" applyNumberFormat="1" applyFont="1" applyFill="1" applyBorder="1" applyAlignment="1">
      <alignment horizontal="right" wrapText="1"/>
    </xf>
    <xf numFmtId="166" fontId="8" fillId="0" borderId="1" xfId="2" applyNumberFormat="1" applyFont="1" applyFill="1" applyBorder="1" applyAlignment="1">
      <alignment horizontal="right" wrapText="1"/>
    </xf>
    <xf numFmtId="170" fontId="8" fillId="0" borderId="1" xfId="2" applyNumberFormat="1" applyFont="1" applyFill="1" applyBorder="1" applyAlignment="1">
      <alignment horizontal="right" wrapText="1"/>
    </xf>
    <xf numFmtId="169" fontId="8" fillId="0" borderId="1" xfId="2" applyNumberFormat="1" applyFont="1" applyFill="1" applyBorder="1" applyAlignment="1">
      <alignment horizontal="right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167" fontId="8" fillId="0" borderId="0" xfId="1" applyNumberFormat="1" applyFont="1" applyFill="1" applyBorder="1" applyAlignment="1">
      <alignment horizontal="right" wrapText="1"/>
    </xf>
    <xf numFmtId="3" fontId="3" fillId="2" borderId="0" xfId="0" applyNumberFormat="1" applyFont="1" applyFill="1" applyAlignment="1"/>
    <xf numFmtId="0" fontId="4" fillId="2" borderId="0" xfId="0" applyFont="1" applyFill="1" applyAlignment="1"/>
  </cellXfs>
  <cellStyles count="3">
    <cellStyle name="Normal" xfId="0" builtinId="0"/>
    <cellStyle name="Normal_Sheet1" xfId="1"/>
    <cellStyle name="Normal_Sheet2" xfId="2"/>
  </cellStyles>
  <dxfs count="21">
    <dxf>
      <font>
        <color theme="0"/>
      </font>
      <fill>
        <patternFill>
          <bgColor rgb="FFF57373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57373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57373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57373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57373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57373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57373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0"/>
      </font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51A0C7"/>
      <color rgb="FFF5737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5"/>
  <sheetViews>
    <sheetView workbookViewId="0">
      <selection activeCell="H87" sqref="H87"/>
    </sheetView>
  </sheetViews>
  <sheetFormatPr defaultRowHeight="12.75" x14ac:dyDescent="0.2"/>
  <sheetData>
    <row r="1" spans="1:1" x14ac:dyDescent="0.2">
      <c r="A1" s="51" t="s">
        <v>477</v>
      </c>
    </row>
    <row r="2" spans="1:1" x14ac:dyDescent="0.2">
      <c r="A2" s="51" t="s">
        <v>478</v>
      </c>
    </row>
    <row r="3" spans="1:1" x14ac:dyDescent="0.2">
      <c r="A3" s="52" t="s">
        <v>479</v>
      </c>
    </row>
    <row r="4" spans="1:1" x14ac:dyDescent="0.2">
      <c r="A4" s="51" t="s">
        <v>480</v>
      </c>
    </row>
    <row r="5" spans="1:1" x14ac:dyDescent="0.2">
      <c r="A5" s="52" t="s">
        <v>481</v>
      </c>
    </row>
    <row r="6" spans="1:1" x14ac:dyDescent="0.2">
      <c r="A6" s="52" t="s">
        <v>482</v>
      </c>
    </row>
    <row r="7" spans="1:1" x14ac:dyDescent="0.2">
      <c r="A7" s="53"/>
    </row>
    <row r="8" spans="1:1" x14ac:dyDescent="0.2">
      <c r="A8" s="52" t="s">
        <v>483</v>
      </c>
    </row>
    <row r="9" spans="1:1" x14ac:dyDescent="0.2">
      <c r="A9" s="52" t="s">
        <v>484</v>
      </c>
    </row>
    <row r="10" spans="1:1" x14ac:dyDescent="0.2">
      <c r="A10" s="52" t="s">
        <v>485</v>
      </c>
    </row>
    <row r="11" spans="1:1" x14ac:dyDescent="0.2">
      <c r="A11" s="52" t="s">
        <v>486</v>
      </c>
    </row>
    <row r="12" spans="1:1" x14ac:dyDescent="0.2">
      <c r="A12" s="53"/>
    </row>
    <row r="13" spans="1:1" x14ac:dyDescent="0.2">
      <c r="A13" s="52" t="s">
        <v>487</v>
      </c>
    </row>
    <row r="14" spans="1:1" x14ac:dyDescent="0.2">
      <c r="A14" s="52" t="s">
        <v>488</v>
      </c>
    </row>
    <row r="15" spans="1:1" x14ac:dyDescent="0.2">
      <c r="A15" s="52" t="s">
        <v>489</v>
      </c>
    </row>
    <row r="16" spans="1:1" x14ac:dyDescent="0.2">
      <c r="A16" s="52" t="s">
        <v>490</v>
      </c>
    </row>
    <row r="17" spans="1:1" x14ac:dyDescent="0.2">
      <c r="A17" s="52" t="s">
        <v>491</v>
      </c>
    </row>
    <row r="18" spans="1:1" x14ac:dyDescent="0.2">
      <c r="A18" s="53"/>
    </row>
    <row r="19" spans="1:1" x14ac:dyDescent="0.2">
      <c r="A19" s="52" t="s">
        <v>492</v>
      </c>
    </row>
    <row r="20" spans="1:1" x14ac:dyDescent="0.2">
      <c r="A20" s="52" t="s">
        <v>493</v>
      </c>
    </row>
    <row r="21" spans="1:1" x14ac:dyDescent="0.2">
      <c r="A21" s="53"/>
    </row>
    <row r="22" spans="1:1" x14ac:dyDescent="0.2">
      <c r="A22" s="52" t="s">
        <v>494</v>
      </c>
    </row>
    <row r="23" spans="1:1" x14ac:dyDescent="0.2">
      <c r="A23" s="52" t="s">
        <v>495</v>
      </c>
    </row>
    <row r="24" spans="1:1" x14ac:dyDescent="0.2">
      <c r="A24" s="52" t="s">
        <v>496</v>
      </c>
    </row>
    <row r="25" spans="1:1" x14ac:dyDescent="0.2">
      <c r="A25" s="52" t="s">
        <v>497</v>
      </c>
    </row>
    <row r="26" spans="1:1" x14ac:dyDescent="0.2">
      <c r="A26" s="53"/>
    </row>
    <row r="27" spans="1:1" x14ac:dyDescent="0.2">
      <c r="A27" s="52" t="s">
        <v>498</v>
      </c>
    </row>
    <row r="28" spans="1:1" x14ac:dyDescent="0.2">
      <c r="A28" s="53"/>
    </row>
    <row r="29" spans="1:1" x14ac:dyDescent="0.2">
      <c r="A29" s="52" t="s">
        <v>499</v>
      </c>
    </row>
    <row r="30" spans="1:1" x14ac:dyDescent="0.2">
      <c r="A30" s="52" t="s">
        <v>500</v>
      </c>
    </row>
    <row r="31" spans="1:1" x14ac:dyDescent="0.2">
      <c r="A31" s="52"/>
    </row>
    <row r="32" spans="1:1" x14ac:dyDescent="0.2">
      <c r="A32" s="51" t="s">
        <v>501</v>
      </c>
    </row>
    <row r="33" spans="1:1" x14ac:dyDescent="0.2">
      <c r="A33" s="52" t="s">
        <v>502</v>
      </c>
    </row>
    <row r="34" spans="1:1" x14ac:dyDescent="0.2">
      <c r="A34" s="52" t="s">
        <v>503</v>
      </c>
    </row>
    <row r="35" spans="1:1" x14ac:dyDescent="0.2">
      <c r="A35" s="53"/>
    </row>
    <row r="36" spans="1:1" x14ac:dyDescent="0.2">
      <c r="A36" s="52" t="s">
        <v>504</v>
      </c>
    </row>
    <row r="37" spans="1:1" x14ac:dyDescent="0.2">
      <c r="A37" s="52" t="s">
        <v>505</v>
      </c>
    </row>
    <row r="38" spans="1:1" x14ac:dyDescent="0.2">
      <c r="A38" s="53"/>
    </row>
    <row r="39" spans="1:1" x14ac:dyDescent="0.2">
      <c r="A39" s="52" t="s">
        <v>506</v>
      </c>
    </row>
    <row r="40" spans="1:1" x14ac:dyDescent="0.2">
      <c r="A40" s="52" t="s">
        <v>507</v>
      </c>
    </row>
    <row r="41" spans="1:1" x14ac:dyDescent="0.2">
      <c r="A41" s="52" t="s">
        <v>508</v>
      </c>
    </row>
    <row r="42" spans="1:1" x14ac:dyDescent="0.2">
      <c r="A42" s="53"/>
    </row>
    <row r="43" spans="1:1" x14ac:dyDescent="0.2">
      <c r="A43" s="52" t="s">
        <v>509</v>
      </c>
    </row>
    <row r="44" spans="1:1" x14ac:dyDescent="0.2">
      <c r="A44" s="52" t="s">
        <v>510</v>
      </c>
    </row>
    <row r="45" spans="1:1" x14ac:dyDescent="0.2">
      <c r="A45" s="52" t="s">
        <v>511</v>
      </c>
    </row>
    <row r="46" spans="1:1" x14ac:dyDescent="0.2">
      <c r="A46" s="52" t="s">
        <v>512</v>
      </c>
    </row>
    <row r="47" spans="1:1" x14ac:dyDescent="0.2">
      <c r="A47" s="52" t="s">
        <v>513</v>
      </c>
    </row>
    <row r="48" spans="1:1" x14ac:dyDescent="0.2">
      <c r="A48" s="52" t="s">
        <v>514</v>
      </c>
    </row>
    <row r="49" spans="1:1" x14ac:dyDescent="0.2">
      <c r="A49" s="52" t="s">
        <v>515</v>
      </c>
    </row>
    <row r="50" spans="1:1" x14ac:dyDescent="0.2">
      <c r="A50" s="52" t="s">
        <v>516</v>
      </c>
    </row>
    <row r="51" spans="1:1" x14ac:dyDescent="0.2">
      <c r="A51" s="53"/>
    </row>
    <row r="52" spans="1:1" x14ac:dyDescent="0.2">
      <c r="A52" s="52" t="s">
        <v>517</v>
      </c>
    </row>
    <row r="53" spans="1:1" x14ac:dyDescent="0.2">
      <c r="A53" s="52" t="s">
        <v>518</v>
      </c>
    </row>
    <row r="54" spans="1:1" x14ac:dyDescent="0.2">
      <c r="A54" s="52" t="s">
        <v>519</v>
      </c>
    </row>
    <row r="55" spans="1:1" x14ac:dyDescent="0.2">
      <c r="A55" s="52" t="s">
        <v>520</v>
      </c>
    </row>
    <row r="56" spans="1:1" x14ac:dyDescent="0.2">
      <c r="A56" s="52" t="s">
        <v>521</v>
      </c>
    </row>
    <row r="57" spans="1:1" x14ac:dyDescent="0.2">
      <c r="A57" s="52" t="s">
        <v>522</v>
      </c>
    </row>
    <row r="58" spans="1:1" x14ac:dyDescent="0.2">
      <c r="A58" s="52" t="s">
        <v>523</v>
      </c>
    </row>
    <row r="59" spans="1:1" x14ac:dyDescent="0.2">
      <c r="A59" s="52" t="s">
        <v>524</v>
      </c>
    </row>
    <row r="60" spans="1:1" x14ac:dyDescent="0.2">
      <c r="A60" s="52" t="s">
        <v>525</v>
      </c>
    </row>
    <row r="61" spans="1:1" x14ac:dyDescent="0.2">
      <c r="A61" s="52" t="s">
        <v>526</v>
      </c>
    </row>
    <row r="62" spans="1:1" x14ac:dyDescent="0.2">
      <c r="A62" s="52" t="s">
        <v>527</v>
      </c>
    </row>
    <row r="63" spans="1:1" x14ac:dyDescent="0.2">
      <c r="A63" s="52" t="s">
        <v>528</v>
      </c>
    </row>
    <row r="64" spans="1:1" x14ac:dyDescent="0.2">
      <c r="A64" s="52" t="s">
        <v>529</v>
      </c>
    </row>
    <row r="65" spans="1:1" x14ac:dyDescent="0.2">
      <c r="A65" s="52" t="s">
        <v>530</v>
      </c>
    </row>
    <row r="66" spans="1:1" x14ac:dyDescent="0.2">
      <c r="A66" s="52" t="s">
        <v>531</v>
      </c>
    </row>
    <row r="69" spans="1:1" x14ac:dyDescent="0.2">
      <c r="A69" s="51" t="s">
        <v>544</v>
      </c>
    </row>
    <row r="70" spans="1:1" x14ac:dyDescent="0.2">
      <c r="A70" s="52" t="s">
        <v>532</v>
      </c>
    </row>
    <row r="71" spans="1:1" x14ac:dyDescent="0.2">
      <c r="A71" s="52" t="s">
        <v>533</v>
      </c>
    </row>
    <row r="72" spans="1:1" x14ac:dyDescent="0.2">
      <c r="A72" s="52" t="s">
        <v>534</v>
      </c>
    </row>
    <row r="73" spans="1:1" x14ac:dyDescent="0.2">
      <c r="A73" s="52" t="s">
        <v>535</v>
      </c>
    </row>
    <row r="74" spans="1:1" x14ac:dyDescent="0.2">
      <c r="A74" s="53"/>
    </row>
    <row r="75" spans="1:1" x14ac:dyDescent="0.2">
      <c r="A75" s="52" t="s">
        <v>536</v>
      </c>
    </row>
    <row r="76" spans="1:1" x14ac:dyDescent="0.2">
      <c r="A76" s="53"/>
    </row>
    <row r="77" spans="1:1" x14ac:dyDescent="0.2">
      <c r="A77" s="52" t="s">
        <v>537</v>
      </c>
    </row>
    <row r="78" spans="1:1" x14ac:dyDescent="0.2">
      <c r="A78" s="52" t="s">
        <v>538</v>
      </c>
    </row>
    <row r="79" spans="1:1" x14ac:dyDescent="0.2">
      <c r="A79" s="53"/>
    </row>
    <row r="80" spans="1:1" x14ac:dyDescent="0.2">
      <c r="A80" s="52" t="s">
        <v>539</v>
      </c>
    </row>
    <row r="81" spans="1:1" x14ac:dyDescent="0.2">
      <c r="A81" s="52" t="s">
        <v>540</v>
      </c>
    </row>
    <row r="82" spans="1:1" x14ac:dyDescent="0.2">
      <c r="A82" s="52" t="s">
        <v>541</v>
      </c>
    </row>
    <row r="83" spans="1:1" x14ac:dyDescent="0.2">
      <c r="A83" s="52" t="s">
        <v>542</v>
      </c>
    </row>
    <row r="84" spans="1:1" x14ac:dyDescent="0.2">
      <c r="A84" s="52" t="s">
        <v>543</v>
      </c>
    </row>
    <row r="87" spans="1:1" x14ac:dyDescent="0.2">
      <c r="A87" s="51" t="s">
        <v>550</v>
      </c>
    </row>
    <row r="88" spans="1:1" x14ac:dyDescent="0.2">
      <c r="A88" s="52" t="s">
        <v>545</v>
      </c>
    </row>
    <row r="89" spans="1:1" x14ac:dyDescent="0.2">
      <c r="A89" s="53"/>
    </row>
    <row r="90" spans="1:1" x14ac:dyDescent="0.2">
      <c r="A90" s="52" t="s">
        <v>546</v>
      </c>
    </row>
    <row r="91" spans="1:1" x14ac:dyDescent="0.2">
      <c r="A91" s="52" t="s">
        <v>547</v>
      </c>
    </row>
    <row r="92" spans="1:1" x14ac:dyDescent="0.2">
      <c r="A92" s="53"/>
    </row>
    <row r="93" spans="1:1" x14ac:dyDescent="0.2">
      <c r="A93" s="52" t="s">
        <v>548</v>
      </c>
    </row>
    <row r="94" spans="1:1" x14ac:dyDescent="0.2">
      <c r="A94" s="52" t="s">
        <v>549</v>
      </c>
    </row>
    <row r="97" spans="1:1" x14ac:dyDescent="0.2">
      <c r="A97" s="51" t="s">
        <v>558</v>
      </c>
    </row>
    <row r="98" spans="1:1" x14ac:dyDescent="0.2">
      <c r="A98" s="52" t="s">
        <v>551</v>
      </c>
    </row>
    <row r="99" spans="1:1" x14ac:dyDescent="0.2">
      <c r="A99" s="52" t="s">
        <v>552</v>
      </c>
    </row>
    <row r="100" spans="1:1" x14ac:dyDescent="0.2">
      <c r="A100" s="53"/>
    </row>
    <row r="101" spans="1:1" x14ac:dyDescent="0.2">
      <c r="A101" s="52" t="s">
        <v>553</v>
      </c>
    </row>
    <row r="102" spans="1:1" x14ac:dyDescent="0.2">
      <c r="A102" s="52" t="s">
        <v>554</v>
      </c>
    </row>
    <row r="103" spans="1:1" x14ac:dyDescent="0.2">
      <c r="A103" s="52" t="s">
        <v>555</v>
      </c>
    </row>
    <row r="104" spans="1:1" x14ac:dyDescent="0.2">
      <c r="A104" s="52" t="s">
        <v>556</v>
      </c>
    </row>
    <row r="105" spans="1:1" x14ac:dyDescent="0.2">
      <c r="A105" s="52" t="s">
        <v>557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1"/>
  <sheetViews>
    <sheetView workbookViewId="0">
      <selection activeCell="A4" sqref="A4:I4"/>
    </sheetView>
  </sheetViews>
  <sheetFormatPr defaultColWidth="8.85546875" defaultRowHeight="12" x14ac:dyDescent="0.2"/>
  <cols>
    <col min="1" max="1" width="41.28515625" style="1" customWidth="1"/>
    <col min="2" max="2" width="8.5703125" style="8" customWidth="1"/>
    <col min="3" max="3" width="8.28515625" style="8" bestFit="1" customWidth="1"/>
    <col min="4" max="4" width="7.140625" style="2" bestFit="1" customWidth="1"/>
    <col min="5" max="6" width="18.42578125" style="4" hidden="1" customWidth="1"/>
    <col min="7" max="7" width="10.85546875" style="3" customWidth="1"/>
    <col min="8" max="8" width="9.28515625" style="1" hidden="1" customWidth="1"/>
    <col min="9" max="9" width="9.7109375" style="1" bestFit="1" customWidth="1"/>
    <col min="10" max="16384" width="8.85546875" style="1"/>
  </cols>
  <sheetData>
    <row r="1" spans="1:9" ht="15.75" x14ac:dyDescent="0.25">
      <c r="A1" s="13" t="s">
        <v>7</v>
      </c>
    </row>
    <row r="2" spans="1:9" ht="12.75" x14ac:dyDescent="0.2">
      <c r="A2" s="11" t="s">
        <v>5</v>
      </c>
    </row>
    <row r="3" spans="1:9" x14ac:dyDescent="0.2">
      <c r="B3" s="1"/>
    </row>
    <row r="4" spans="1:9" ht="20.25" x14ac:dyDescent="0.3">
      <c r="A4" s="55" t="s">
        <v>560</v>
      </c>
      <c r="B4" s="56"/>
      <c r="C4" s="56"/>
      <c r="D4" s="56"/>
      <c r="E4" s="56"/>
      <c r="F4" s="56"/>
      <c r="G4" s="56"/>
      <c r="H4" s="56"/>
      <c r="I4" s="56"/>
    </row>
    <row r="5" spans="1:9" s="5" customFormat="1" ht="36" x14ac:dyDescent="0.2">
      <c r="A5" s="5" t="s">
        <v>6</v>
      </c>
      <c r="B5" s="9" t="s">
        <v>0</v>
      </c>
      <c r="C5" s="9" t="s">
        <v>37</v>
      </c>
      <c r="D5" s="6" t="s">
        <v>1</v>
      </c>
      <c r="E5" s="7"/>
      <c r="F5" s="7"/>
      <c r="G5" s="7" t="s">
        <v>36</v>
      </c>
      <c r="I5" s="5" t="s">
        <v>35</v>
      </c>
    </row>
    <row r="6" spans="1:9" s="5" customFormat="1" x14ac:dyDescent="0.2">
      <c r="A6" s="14" t="s">
        <v>99</v>
      </c>
      <c r="B6" s="15"/>
      <c r="C6" s="15"/>
      <c r="D6" s="16"/>
      <c r="E6" s="17"/>
      <c r="F6" s="17"/>
      <c r="G6" s="17"/>
      <c r="H6" s="14"/>
      <c r="I6" s="14"/>
    </row>
    <row r="7" spans="1:9" x14ac:dyDescent="0.2">
      <c r="A7" s="1" t="s">
        <v>93</v>
      </c>
      <c r="B7" s="8">
        <v>41023</v>
      </c>
      <c r="C7" s="30">
        <v>515</v>
      </c>
      <c r="D7" s="2">
        <f>IF(B7&lt;&gt;0,B7/$B$7,0)</f>
        <v>1</v>
      </c>
      <c r="E7" s="4">
        <f>IF(B7&lt;&gt;0,ROUND(((SQRT(POWER(C7,2)-(POWER((B7/$B$7),2)*POWER($C$7,2))))/$B$7),3),0)</f>
        <v>0</v>
      </c>
      <c r="F7" s="4">
        <f>IF(B7=0,0,POWER(C7,2)-(POWER((B7/$B$7),2)*POWER(C$7,2)))</f>
        <v>0</v>
      </c>
      <c r="G7" s="24" t="s">
        <v>17</v>
      </c>
      <c r="H7" s="1">
        <f t="shared" ref="H7:H8" si="0">IF(B7&lt;&gt;0,C7/B7,0)</f>
        <v>1.2553933159447139E-2</v>
      </c>
      <c r="I7" s="10" t="str">
        <f t="shared" ref="I7:I70" si="1">IF(AND(H7&gt;0,H7&lt;=0.2),"High",IF(H7&gt;=0.667,"Low",IF(AND(H7&gt;0.2,H7&lt;0.667),"Moderate","NC")))</f>
        <v>High</v>
      </c>
    </row>
    <row r="8" spans="1:9" x14ac:dyDescent="0.2">
      <c r="A8" s="1" t="s">
        <v>141</v>
      </c>
      <c r="B8" s="8">
        <v>18796</v>
      </c>
      <c r="C8" s="30">
        <v>603</v>
      </c>
      <c r="D8" s="2">
        <f t="shared" ref="D8:D20" si="2">IF(B8&lt;&gt;0,B8/$B$7,0)</f>
        <v>0.45818199546595811</v>
      </c>
      <c r="E8" s="4">
        <f>IF(B8&lt;&gt;0,ROUND(((SQRT(POWER(C8,2)-(POWER((B8/$B$7),2)*POWER($C$7,2))))/$B$7),3),0)</f>
        <v>1.4E-2</v>
      </c>
      <c r="F8" s="4">
        <f>IF(B8=0,0,POWER(C8,2)-(POWER((B8/$B$7),2)*POWER(C$7,2)))</f>
        <v>307930.1192264526</v>
      </c>
      <c r="G8" s="24" t="str">
        <f>IF(F8&lt;0,"W",IF(B8=0,"± 0.6%",IF((E8*100)&lt;0.01,"± 0.1%","± "&amp; TEXT((E8*100),"#,##0.0")&amp;"%")))</f>
        <v>± 1.4%</v>
      </c>
      <c r="H8" s="1">
        <f t="shared" si="0"/>
        <v>3.2081293892317515E-2</v>
      </c>
      <c r="I8" s="10" t="str">
        <f t="shared" si="1"/>
        <v>High</v>
      </c>
    </row>
    <row r="9" spans="1:9" x14ac:dyDescent="0.2">
      <c r="A9" s="1" t="s">
        <v>142</v>
      </c>
      <c r="B9" s="8">
        <v>7871</v>
      </c>
      <c r="C9" s="30">
        <v>358</v>
      </c>
      <c r="D9" s="2">
        <f t="shared" si="2"/>
        <v>0.19186797650098725</v>
      </c>
      <c r="E9" s="4">
        <f t="shared" ref="E9:E20" si="3">IF(B9&lt;&gt;0,ROUND(((SQRT(POWER(C9,2)-(POWER((B9/$B$7),2)*POWER($C$7,2))))/$B$7),3),0)</f>
        <v>8.0000000000000002E-3</v>
      </c>
      <c r="F9" s="4">
        <f t="shared" ref="F9:F20" si="4">IF(B9=0,0,POWER(C9,2)-(POWER((B9/$B$7),2)*POWER(C$7,2)))</f>
        <v>118400.18709516391</v>
      </c>
      <c r="G9" s="24" t="str">
        <f t="shared" ref="G9:G20" si="5">IF(F9&lt;0,"W",IF(B9=0,"± 0.6%",IF((E9*100)&lt;0.01,"± 0.1%","± "&amp; TEXT((E9*100),"#,##0.0")&amp;"%")))</f>
        <v>± 0.8%</v>
      </c>
      <c r="H9" s="1">
        <f t="shared" ref="H9:H20" si="6">IF(B9&lt;&gt;0,C9/B9,0)</f>
        <v>4.5483420149917415E-2</v>
      </c>
      <c r="I9" s="10" t="str">
        <f t="shared" si="1"/>
        <v>High</v>
      </c>
    </row>
    <row r="10" spans="1:9" x14ac:dyDescent="0.2">
      <c r="A10" s="1" t="s">
        <v>143</v>
      </c>
      <c r="B10" s="8">
        <v>15394</v>
      </c>
      <c r="C10" s="30">
        <v>574</v>
      </c>
      <c r="D10" s="2">
        <f t="shared" si="2"/>
        <v>0.37525290690588209</v>
      </c>
      <c r="E10" s="4">
        <f t="shared" si="3"/>
        <v>1.2999999999999999E-2</v>
      </c>
      <c r="F10" s="4">
        <f t="shared" si="4"/>
        <v>292128.40948511986</v>
      </c>
      <c r="G10" s="24" t="str">
        <f t="shared" si="5"/>
        <v>± 1.3%</v>
      </c>
      <c r="H10" s="1">
        <f t="shared" si="6"/>
        <v>3.7287254774587504E-2</v>
      </c>
      <c r="I10" s="10" t="str">
        <f t="shared" si="1"/>
        <v>High</v>
      </c>
    </row>
    <row r="11" spans="1:9" x14ac:dyDescent="0.2">
      <c r="A11" s="1" t="s">
        <v>142</v>
      </c>
      <c r="B11" s="8">
        <v>6249</v>
      </c>
      <c r="C11" s="30">
        <v>307</v>
      </c>
      <c r="D11" s="2">
        <f t="shared" si="2"/>
        <v>0.15232918119103916</v>
      </c>
      <c r="E11" s="4">
        <f t="shared" si="3"/>
        <v>7.0000000000000001E-3</v>
      </c>
      <c r="F11" s="4">
        <f t="shared" si="4"/>
        <v>88094.671507407373</v>
      </c>
      <c r="G11" s="24" t="str">
        <f t="shared" si="5"/>
        <v>± 0.7%</v>
      </c>
      <c r="H11" s="1">
        <f t="shared" si="6"/>
        <v>4.9127860457673228E-2</v>
      </c>
      <c r="I11" s="10" t="str">
        <f t="shared" si="1"/>
        <v>High</v>
      </c>
    </row>
    <row r="12" spans="1:9" x14ac:dyDescent="0.2">
      <c r="A12" s="1" t="s">
        <v>144</v>
      </c>
      <c r="B12" s="8">
        <v>857</v>
      </c>
      <c r="C12" s="30">
        <v>208</v>
      </c>
      <c r="D12" s="2">
        <f t="shared" si="2"/>
        <v>2.0890719840089705E-2</v>
      </c>
      <c r="E12" s="4">
        <f t="shared" si="3"/>
        <v>5.0000000000000001E-3</v>
      </c>
      <c r="F12" s="4">
        <f t="shared" si="4"/>
        <v>43148.24992851969</v>
      </c>
      <c r="G12" s="24" t="str">
        <f t="shared" si="5"/>
        <v>± 0.5%</v>
      </c>
      <c r="H12" s="1">
        <f t="shared" si="6"/>
        <v>0.2427071178529755</v>
      </c>
      <c r="I12" s="10" t="str">
        <f t="shared" si="1"/>
        <v>Moderate</v>
      </c>
    </row>
    <row r="13" spans="1:9" x14ac:dyDescent="0.2">
      <c r="A13" s="1" t="s">
        <v>142</v>
      </c>
      <c r="B13" s="8">
        <v>412</v>
      </c>
      <c r="C13" s="30">
        <v>133</v>
      </c>
      <c r="D13" s="2">
        <f t="shared" si="2"/>
        <v>1.0043146527557712E-2</v>
      </c>
      <c r="E13" s="4">
        <f t="shared" si="3"/>
        <v>3.0000000000000001E-3</v>
      </c>
      <c r="F13" s="4">
        <f t="shared" si="4"/>
        <v>17662.248135495651</v>
      </c>
      <c r="G13" s="24" t="str">
        <f t="shared" si="5"/>
        <v>± 0.3%</v>
      </c>
      <c r="H13" s="1">
        <f t="shared" si="6"/>
        <v>0.32281553398058255</v>
      </c>
      <c r="I13" s="10" t="str">
        <f t="shared" si="1"/>
        <v>Moderate</v>
      </c>
    </row>
    <row r="14" spans="1:9" x14ac:dyDescent="0.2">
      <c r="A14" s="1" t="s">
        <v>145</v>
      </c>
      <c r="B14" s="8">
        <v>2545</v>
      </c>
      <c r="C14" s="30">
        <v>341</v>
      </c>
      <c r="D14" s="2">
        <f t="shared" si="2"/>
        <v>6.2038368719986352E-2</v>
      </c>
      <c r="E14" s="4">
        <f t="shared" si="3"/>
        <v>8.0000000000000002E-3</v>
      </c>
      <c r="F14" s="4">
        <f t="shared" si="4"/>
        <v>115260.21284292068</v>
      </c>
      <c r="G14" s="24" t="str">
        <f t="shared" si="5"/>
        <v>± 0.8%</v>
      </c>
      <c r="H14" s="1">
        <f t="shared" si="6"/>
        <v>0.13398821218074655</v>
      </c>
      <c r="I14" s="10" t="str">
        <f t="shared" si="1"/>
        <v>High</v>
      </c>
    </row>
    <row r="15" spans="1:9" x14ac:dyDescent="0.2">
      <c r="A15" s="1" t="s">
        <v>142</v>
      </c>
      <c r="B15" s="8">
        <v>1210</v>
      </c>
      <c r="C15" s="30">
        <v>234</v>
      </c>
      <c r="D15" s="2">
        <f t="shared" si="2"/>
        <v>2.9495648782390367E-2</v>
      </c>
      <c r="E15" s="4">
        <f t="shared" si="3"/>
        <v>6.0000000000000001E-3</v>
      </c>
      <c r="F15" s="4">
        <f t="shared" si="4"/>
        <v>54525.25602777821</v>
      </c>
      <c r="G15" s="24" t="str">
        <f t="shared" si="5"/>
        <v>± 0.6%</v>
      </c>
      <c r="H15" s="1">
        <f t="shared" si="6"/>
        <v>0.1933884297520661</v>
      </c>
      <c r="I15" s="10" t="str">
        <f t="shared" si="1"/>
        <v>High</v>
      </c>
    </row>
    <row r="16" spans="1:9" x14ac:dyDescent="0.2">
      <c r="A16" s="1" t="s">
        <v>146</v>
      </c>
      <c r="B16" s="8">
        <v>22227</v>
      </c>
      <c r="C16" s="30">
        <v>685</v>
      </c>
      <c r="D16" s="2">
        <f t="shared" si="2"/>
        <v>0.54181800453404183</v>
      </c>
      <c r="E16" s="4">
        <f t="shared" si="3"/>
        <v>1.4999999999999999E-2</v>
      </c>
      <c r="F16" s="4">
        <f t="shared" si="4"/>
        <v>391363.75872137013</v>
      </c>
      <c r="G16" s="24" t="str">
        <f t="shared" si="5"/>
        <v>± 1.5%</v>
      </c>
      <c r="H16" s="1">
        <f t="shared" si="6"/>
        <v>3.081837404957934E-2</v>
      </c>
      <c r="I16" s="10" t="str">
        <f t="shared" si="1"/>
        <v>High</v>
      </c>
    </row>
    <row r="17" spans="1:9" x14ac:dyDescent="0.2">
      <c r="A17" s="1" t="s">
        <v>147</v>
      </c>
      <c r="B17" s="8">
        <v>15910</v>
      </c>
      <c r="C17" s="30">
        <v>651</v>
      </c>
      <c r="D17" s="2">
        <f t="shared" si="2"/>
        <v>0.38783121663457087</v>
      </c>
      <c r="E17" s="4">
        <f t="shared" si="3"/>
        <v>1.4999999999999999E-2</v>
      </c>
      <c r="F17" s="4">
        <f t="shared" si="4"/>
        <v>383907.69812515919</v>
      </c>
      <c r="G17" s="24" t="str">
        <f t="shared" si="5"/>
        <v>± 1.5%</v>
      </c>
      <c r="H17" s="1">
        <f t="shared" si="6"/>
        <v>4.0917661847894408E-2</v>
      </c>
      <c r="I17" s="10" t="str">
        <f t="shared" si="1"/>
        <v>High</v>
      </c>
    </row>
    <row r="18" spans="1:9" x14ac:dyDescent="0.2">
      <c r="A18" s="1" t="s">
        <v>148</v>
      </c>
      <c r="B18" s="8">
        <v>3262</v>
      </c>
      <c r="C18" s="30">
        <v>332</v>
      </c>
      <c r="D18" s="2">
        <f t="shared" si="2"/>
        <v>7.951636886624576E-2</v>
      </c>
      <c r="E18" s="4">
        <f t="shared" si="3"/>
        <v>8.0000000000000002E-3</v>
      </c>
      <c r="F18" s="4">
        <f t="shared" si="4"/>
        <v>108547.02133491021</v>
      </c>
      <c r="G18" s="24" t="str">
        <f t="shared" si="5"/>
        <v>± 0.8%</v>
      </c>
      <c r="H18" s="1">
        <f t="shared" si="6"/>
        <v>0.10177805027590435</v>
      </c>
      <c r="I18" s="10" t="str">
        <f t="shared" si="1"/>
        <v>High</v>
      </c>
    </row>
    <row r="19" spans="1:9" x14ac:dyDescent="0.2">
      <c r="A19" s="1" t="s">
        <v>95</v>
      </c>
      <c r="B19" s="8">
        <v>8125</v>
      </c>
      <c r="C19" s="30">
        <v>361</v>
      </c>
      <c r="D19" s="2">
        <f t="shared" si="2"/>
        <v>0.19805962508836505</v>
      </c>
      <c r="E19" s="4">
        <f t="shared" si="3"/>
        <v>8.0000000000000002E-3</v>
      </c>
      <c r="F19" s="4">
        <f t="shared" si="4"/>
        <v>119916.85578771663</v>
      </c>
      <c r="G19" s="24" t="str">
        <f t="shared" si="5"/>
        <v>± 0.8%</v>
      </c>
      <c r="H19" s="1">
        <f t="shared" si="6"/>
        <v>4.4430769230769232E-2</v>
      </c>
      <c r="I19" s="10" t="str">
        <f t="shared" si="1"/>
        <v>High</v>
      </c>
    </row>
    <row r="20" spans="1:9" x14ac:dyDescent="0.2">
      <c r="A20" s="1" t="s">
        <v>94</v>
      </c>
      <c r="B20" s="8">
        <v>5979</v>
      </c>
      <c r="C20" s="30">
        <v>306</v>
      </c>
      <c r="D20" s="2">
        <f t="shared" si="2"/>
        <v>0.14574750749579504</v>
      </c>
      <c r="E20" s="4">
        <f t="shared" si="3"/>
        <v>7.0000000000000001E-3</v>
      </c>
      <c r="F20" s="4">
        <f t="shared" si="4"/>
        <v>88002.001449985459</v>
      </c>
      <c r="G20" s="24" t="str">
        <f t="shared" si="5"/>
        <v>± 0.7%</v>
      </c>
      <c r="H20" s="1">
        <f t="shared" si="6"/>
        <v>5.117912694430507E-2</v>
      </c>
      <c r="I20" s="10" t="str">
        <f t="shared" si="1"/>
        <v>High</v>
      </c>
    </row>
    <row r="21" spans="1:9" x14ac:dyDescent="0.2">
      <c r="A21" s="1" t="s">
        <v>96</v>
      </c>
      <c r="B21" s="28">
        <v>2.0299999999999998</v>
      </c>
      <c r="C21" s="32">
        <v>0.03</v>
      </c>
      <c r="D21" s="23" t="s">
        <v>17</v>
      </c>
      <c r="E21" s="4">
        <f t="shared" ref="E21:E51" si="7">IF(B21&lt;&gt;0,ROUND(((SQRT(POWER(C21,2)-(POWER((B21/$B$7),2)*POWER($C$7,2))))/$B$7),3),0)</f>
        <v>0</v>
      </c>
      <c r="F21" s="4">
        <f t="shared" ref="F21:F51" si="8">IF(B21=0,0,POWER(C21,2)-(POWER((B21/$B$7),2)*POWER(C$7,2)))</f>
        <v>2.5054105926591581E-4</v>
      </c>
      <c r="G21" s="24" t="s">
        <v>17</v>
      </c>
      <c r="H21" s="1">
        <f t="shared" ref="H21:H85" si="9">IF(B21&lt;&gt;0,C21/B21,0)</f>
        <v>1.477832512315271E-2</v>
      </c>
      <c r="I21" s="10" t="str">
        <f t="shared" si="1"/>
        <v>High</v>
      </c>
    </row>
    <row r="22" spans="1:9" x14ac:dyDescent="0.2">
      <c r="A22" s="1" t="s">
        <v>97</v>
      </c>
      <c r="B22" s="28">
        <v>2.7</v>
      </c>
      <c r="C22" s="32">
        <v>0.04</v>
      </c>
      <c r="D22" s="23" t="s">
        <v>17</v>
      </c>
      <c r="E22" s="4">
        <f t="shared" si="7"/>
        <v>0</v>
      </c>
      <c r="F22" s="4">
        <f t="shared" si="8"/>
        <v>4.5108697664309372E-4</v>
      </c>
      <c r="G22" s="24" t="s">
        <v>17</v>
      </c>
      <c r="H22" s="1">
        <f t="shared" si="9"/>
        <v>1.4814814814814814E-2</v>
      </c>
      <c r="I22" s="10" t="str">
        <f t="shared" si="1"/>
        <v>High</v>
      </c>
    </row>
    <row r="23" spans="1:9" x14ac:dyDescent="0.2">
      <c r="A23" s="14" t="s">
        <v>98</v>
      </c>
      <c r="B23" s="19" t="s">
        <v>559</v>
      </c>
      <c r="C23" s="31" t="s">
        <v>559</v>
      </c>
      <c r="D23" s="20"/>
      <c r="E23" s="21"/>
      <c r="F23" s="21"/>
      <c r="G23" s="25"/>
      <c r="H23" s="18"/>
      <c r="I23" s="22"/>
    </row>
    <row r="24" spans="1:9" x14ac:dyDescent="0.2">
      <c r="A24" s="1" t="s">
        <v>100</v>
      </c>
      <c r="B24" s="8">
        <v>83191</v>
      </c>
      <c r="C24" s="30">
        <v>1455</v>
      </c>
      <c r="D24" s="2">
        <f>IF(B24&lt;&gt;0,B24/$B$24,0)</f>
        <v>1</v>
      </c>
      <c r="E24" s="4">
        <f>IF(B24&lt;&gt;0,ROUND(((SQRT(POWER(C24,2)-(POWER((B24/$B$24),2)*POWER($C$24,2))))/$B$24),3),0)</f>
        <v>0</v>
      </c>
      <c r="F24" s="4">
        <f>IF(B24=0,0,POWER(C24,2)-(POWER((B24/$B$24),2)*POWER(C$24,2)))</f>
        <v>0</v>
      </c>
      <c r="G24" s="24" t="s">
        <v>17</v>
      </c>
      <c r="H24" s="1">
        <f t="shared" si="9"/>
        <v>1.7489872702576001E-2</v>
      </c>
      <c r="I24" s="10" t="str">
        <f t="shared" si="1"/>
        <v>High</v>
      </c>
    </row>
    <row r="25" spans="1:9" x14ac:dyDescent="0.2">
      <c r="A25" s="1" t="s">
        <v>150</v>
      </c>
      <c r="B25" s="8">
        <v>41023</v>
      </c>
      <c r="C25" s="30">
        <v>515</v>
      </c>
      <c r="D25" s="2">
        <f t="shared" ref="D25:D30" si="10">IF(B25&lt;&gt;0,B25/$B$24,0)</f>
        <v>0.49311824596410669</v>
      </c>
      <c r="E25" s="4" t="e">
        <f t="shared" ref="E25:E30" si="11">IF(B25&lt;&gt;0,ROUND(((SQRT(POWER(C25,2)-(POWER((B25/$B$24),2)*POWER($C$24,2))))/$B$24),3),0)</f>
        <v>#NUM!</v>
      </c>
      <c r="F25" s="4">
        <f t="shared" ref="F25:F30" si="12">IF(B25=0,0,POWER(C25,2)-(POWER((B25/$B$24),2)*POWER(C$24,2)))</f>
        <v>-249562.66387236497</v>
      </c>
      <c r="G25" s="24" t="str">
        <f t="shared" ref="G25:G85" si="13">IF(F25&lt;0,"W",IF(B25=0,"± 0.6%",IF((E25*100)&lt;0.01,"± 0.1%","± "&amp; TEXT((E25*100),"#,##0.0")&amp;"%")))</f>
        <v>W</v>
      </c>
      <c r="H25" s="1">
        <f t="shared" si="9"/>
        <v>1.2553933159447139E-2</v>
      </c>
      <c r="I25" s="10" t="str">
        <f t="shared" si="1"/>
        <v>High</v>
      </c>
    </row>
    <row r="26" spans="1:9" x14ac:dyDescent="0.2">
      <c r="A26" s="1" t="s">
        <v>151</v>
      </c>
      <c r="B26" s="8">
        <v>15396</v>
      </c>
      <c r="C26" s="30">
        <v>573</v>
      </c>
      <c r="D26" s="2">
        <f t="shared" si="10"/>
        <v>0.18506809630849491</v>
      </c>
      <c r="E26" s="4">
        <f t="shared" si="11"/>
        <v>6.0000000000000001E-3</v>
      </c>
      <c r="F26" s="4">
        <f t="shared" si="12"/>
        <v>255820.46977075623</v>
      </c>
      <c r="G26" s="24" t="str">
        <f t="shared" si="13"/>
        <v>± 0.6%</v>
      </c>
      <c r="H26" s="1">
        <f t="shared" si="9"/>
        <v>3.7217459080280589E-2</v>
      </c>
      <c r="I26" s="10" t="str">
        <f t="shared" si="1"/>
        <v>High</v>
      </c>
    </row>
    <row r="27" spans="1:9" x14ac:dyDescent="0.2">
      <c r="A27" s="1" t="s">
        <v>152</v>
      </c>
      <c r="B27" s="8">
        <v>14770</v>
      </c>
      <c r="C27" s="30">
        <v>734</v>
      </c>
      <c r="D27" s="2">
        <f t="shared" si="10"/>
        <v>0.17754324386051376</v>
      </c>
      <c r="E27" s="4">
        <f t="shared" si="11"/>
        <v>8.0000000000000002E-3</v>
      </c>
      <c r="F27" s="4">
        <f t="shared" si="12"/>
        <v>472023.97747634613</v>
      </c>
      <c r="G27" s="24" t="str">
        <f t="shared" si="13"/>
        <v>± 0.8%</v>
      </c>
      <c r="H27" s="1">
        <f t="shared" si="9"/>
        <v>4.9695328368314147E-2</v>
      </c>
      <c r="I27" s="10" t="str">
        <f t="shared" si="1"/>
        <v>High</v>
      </c>
    </row>
    <row r="28" spans="1:9" x14ac:dyDescent="0.2">
      <c r="A28" s="1" t="s">
        <v>153</v>
      </c>
      <c r="B28" s="8">
        <v>1859</v>
      </c>
      <c r="C28" s="30">
        <v>347</v>
      </c>
      <c r="D28" s="2">
        <f t="shared" si="10"/>
        <v>2.2346167253669266E-2</v>
      </c>
      <c r="E28" s="4">
        <f t="shared" si="11"/>
        <v>4.0000000000000001E-3</v>
      </c>
      <c r="F28" s="4">
        <f t="shared" si="12"/>
        <v>119351.86104502362</v>
      </c>
      <c r="G28" s="24" t="str">
        <f t="shared" si="13"/>
        <v>± 0.4%</v>
      </c>
      <c r="H28" s="1">
        <f t="shared" si="9"/>
        <v>0.18665949435180204</v>
      </c>
      <c r="I28" s="10" t="str">
        <f t="shared" si="1"/>
        <v>High</v>
      </c>
    </row>
    <row r="29" spans="1:9" x14ac:dyDescent="0.2">
      <c r="A29" s="1" t="s">
        <v>154</v>
      </c>
      <c r="B29" s="8">
        <v>10143</v>
      </c>
      <c r="C29" s="30">
        <v>810</v>
      </c>
      <c r="D29" s="2">
        <f t="shared" si="10"/>
        <v>0.12192424661321537</v>
      </c>
      <c r="E29" s="4">
        <f t="shared" si="11"/>
        <v>0.01</v>
      </c>
      <c r="F29" s="4">
        <f t="shared" si="12"/>
        <v>624629.31847382442</v>
      </c>
      <c r="G29" s="24" t="str">
        <f t="shared" si="13"/>
        <v>± 1.0%</v>
      </c>
      <c r="H29" s="1">
        <f t="shared" si="9"/>
        <v>7.9858030168589181E-2</v>
      </c>
      <c r="I29" s="10" t="str">
        <f t="shared" si="1"/>
        <v>High</v>
      </c>
    </row>
    <row r="30" spans="1:9" x14ac:dyDescent="0.2">
      <c r="A30" s="1" t="s">
        <v>149</v>
      </c>
      <c r="B30" s="8">
        <v>3808</v>
      </c>
      <c r="C30" s="30">
        <v>400</v>
      </c>
      <c r="D30" s="2">
        <f t="shared" si="10"/>
        <v>4.5774182303374163E-2</v>
      </c>
      <c r="E30" s="4">
        <f t="shared" si="11"/>
        <v>5.0000000000000001E-3</v>
      </c>
      <c r="F30" s="4">
        <f t="shared" si="12"/>
        <v>155564.24882245233</v>
      </c>
      <c r="G30" s="24" t="str">
        <f t="shared" si="13"/>
        <v>± 0.5%</v>
      </c>
      <c r="H30" s="1">
        <f t="shared" si="9"/>
        <v>0.10504201680672269</v>
      </c>
      <c r="I30" s="10" t="str">
        <f t="shared" si="1"/>
        <v>High</v>
      </c>
    </row>
    <row r="31" spans="1:9" x14ac:dyDescent="0.2">
      <c r="A31" s="14" t="s">
        <v>101</v>
      </c>
      <c r="B31" s="19" t="s">
        <v>559</v>
      </c>
      <c r="C31" s="31" t="s">
        <v>559</v>
      </c>
      <c r="D31" s="20"/>
      <c r="E31" s="21"/>
      <c r="F31" s="21"/>
      <c r="G31" s="25"/>
      <c r="H31" s="18"/>
      <c r="I31" s="22"/>
    </row>
    <row r="32" spans="1:9" x14ac:dyDescent="0.2">
      <c r="A32" s="1" t="s">
        <v>155</v>
      </c>
      <c r="B32" s="8">
        <v>36143</v>
      </c>
      <c r="C32" s="30">
        <v>995</v>
      </c>
      <c r="D32" s="2">
        <f>IF(B32&lt;&gt;0,B32/$B$32,0)</f>
        <v>1</v>
      </c>
      <c r="E32" s="4">
        <f>IF(B32&lt;&gt;0,ROUND(((SQRT(POWER(C32,2)-(POWER((B32/$B$32),2)*POWER($C$32,2))))/$B$32),3),0)</f>
        <v>0</v>
      </c>
      <c r="F32" s="4">
        <f>IF(B32=0,0,POWER(C32,2)-(POWER((B32/$B$32),2)*POWER(C$32,2)))</f>
        <v>0</v>
      </c>
      <c r="G32" s="24" t="s">
        <v>17</v>
      </c>
      <c r="H32" s="1">
        <f t="shared" si="9"/>
        <v>2.7529535456381597E-2</v>
      </c>
      <c r="I32" s="10" t="str">
        <f t="shared" si="1"/>
        <v>High</v>
      </c>
    </row>
    <row r="33" spans="1:9" x14ac:dyDescent="0.2">
      <c r="A33" s="1" t="s">
        <v>157</v>
      </c>
      <c r="B33" s="8">
        <v>15563</v>
      </c>
      <c r="C33" s="30">
        <v>928</v>
      </c>
      <c r="D33" s="2">
        <f t="shared" ref="D33:D37" si="14">IF(B33&lt;&gt;0,B33/$B$32,0)</f>
        <v>0.43059513598760479</v>
      </c>
      <c r="E33" s="4">
        <f t="shared" ref="E33:E37" si="15">IF(B33&lt;&gt;0,ROUND(((SQRT(POWER(C33,2)-(POWER((B33/$B$32),2)*POWER($C$32,2))))/$B$32),3),0)</f>
        <v>2.3E-2</v>
      </c>
      <c r="F33" s="4">
        <f t="shared" ref="F33:F37" si="16">IF(B33=0,0,POWER(C33,2)-(POWER((B33/$B$32),2)*POWER(C$32,2)))</f>
        <v>677621.31527089956</v>
      </c>
      <c r="G33" s="24" t="str">
        <f t="shared" si="13"/>
        <v>± 2.3%</v>
      </c>
      <c r="H33" s="1">
        <f t="shared" si="9"/>
        <v>5.9628606309837434E-2</v>
      </c>
      <c r="I33" s="10" t="str">
        <f t="shared" si="1"/>
        <v>High</v>
      </c>
    </row>
    <row r="34" spans="1:9" x14ac:dyDescent="0.2">
      <c r="A34" s="1" t="s">
        <v>158</v>
      </c>
      <c r="B34" s="8">
        <v>16193</v>
      </c>
      <c r="C34" s="30">
        <v>598</v>
      </c>
      <c r="D34" s="2">
        <f t="shared" si="14"/>
        <v>0.4480258971308414</v>
      </c>
      <c r="E34" s="4">
        <f t="shared" si="15"/>
        <v>1.0999999999999999E-2</v>
      </c>
      <c r="F34" s="4">
        <f t="shared" si="16"/>
        <v>158879.04936499117</v>
      </c>
      <c r="G34" s="24" t="str">
        <f t="shared" si="13"/>
        <v>± 1.1%</v>
      </c>
      <c r="H34" s="1">
        <f t="shared" si="9"/>
        <v>3.6929537454455631E-2</v>
      </c>
      <c r="I34" s="10" t="str">
        <f t="shared" si="1"/>
        <v>High</v>
      </c>
    </row>
    <row r="35" spans="1:9" x14ac:dyDescent="0.2">
      <c r="A35" s="1" t="s">
        <v>159</v>
      </c>
      <c r="B35" s="8">
        <v>335</v>
      </c>
      <c r="C35" s="30">
        <v>135</v>
      </c>
      <c r="D35" s="2">
        <f t="shared" si="14"/>
        <v>9.2687380682289801E-3</v>
      </c>
      <c r="E35" s="4">
        <f t="shared" si="15"/>
        <v>4.0000000000000001E-3</v>
      </c>
      <c r="F35" s="4">
        <f t="shared" si="16"/>
        <v>18139.947441938704</v>
      </c>
      <c r="G35" s="24" t="str">
        <f t="shared" si="13"/>
        <v>± 0.4%</v>
      </c>
      <c r="H35" s="1">
        <f t="shared" si="9"/>
        <v>0.40298507462686567</v>
      </c>
      <c r="I35" s="10" t="str">
        <f t="shared" si="1"/>
        <v>Moderate</v>
      </c>
    </row>
    <row r="36" spans="1:9" x14ac:dyDescent="0.2">
      <c r="A36" s="1" t="s">
        <v>160</v>
      </c>
      <c r="B36" s="8">
        <v>567</v>
      </c>
      <c r="C36" s="30">
        <v>165</v>
      </c>
      <c r="D36" s="2">
        <f t="shared" si="14"/>
        <v>1.5687685028912931E-2</v>
      </c>
      <c r="E36" s="4">
        <f t="shared" si="15"/>
        <v>5.0000000000000001E-3</v>
      </c>
      <c r="F36" s="4">
        <f t="shared" si="16"/>
        <v>26981.351420462746</v>
      </c>
      <c r="G36" s="24" t="str">
        <f t="shared" si="13"/>
        <v>± 0.5%</v>
      </c>
      <c r="H36" s="1">
        <f t="shared" si="9"/>
        <v>0.29100529100529099</v>
      </c>
      <c r="I36" s="10" t="str">
        <f t="shared" si="1"/>
        <v>Moderate</v>
      </c>
    </row>
    <row r="37" spans="1:9" x14ac:dyDescent="0.2">
      <c r="A37" s="1" t="s">
        <v>161</v>
      </c>
      <c r="B37" s="8">
        <v>3485</v>
      </c>
      <c r="C37" s="30">
        <v>409</v>
      </c>
      <c r="D37" s="2">
        <f t="shared" si="14"/>
        <v>9.6422543784411924E-2</v>
      </c>
      <c r="E37" s="4">
        <f t="shared" si="15"/>
        <v>1.0999999999999999E-2</v>
      </c>
      <c r="F37" s="4">
        <f t="shared" si="16"/>
        <v>158076.433686968</v>
      </c>
      <c r="G37" s="24" t="str">
        <f t="shared" si="13"/>
        <v>± 1.1%</v>
      </c>
      <c r="H37" s="1">
        <f t="shared" si="9"/>
        <v>0.11736011477761836</v>
      </c>
      <c r="I37" s="10" t="str">
        <f t="shared" si="1"/>
        <v>High</v>
      </c>
    </row>
    <row r="38" spans="1:9" x14ac:dyDescent="0.2">
      <c r="A38" s="1" t="s">
        <v>156</v>
      </c>
      <c r="B38" s="8">
        <v>36904</v>
      </c>
      <c r="C38" s="30">
        <v>894</v>
      </c>
      <c r="D38" s="2">
        <f>IF(B38&lt;&gt;0,B38/$B$38,0)</f>
        <v>1</v>
      </c>
      <c r="E38" s="4">
        <f>IF(B38&lt;&gt;0,ROUND(((SQRT(POWER(C38,2)-(POWER((B38/$B$38),2)*POWER($C$38,2))))/$B$38),3),0)</f>
        <v>0</v>
      </c>
      <c r="F38" s="4">
        <f>IF(B38=0,0,POWER(C38,2)-(POWER((B38/$B$38),2)*POWER(C$38,2)))</f>
        <v>0</v>
      </c>
      <c r="G38" s="24" t="s">
        <v>17</v>
      </c>
      <c r="H38" s="1">
        <f t="shared" si="9"/>
        <v>2.4225016258400175E-2</v>
      </c>
      <c r="I38" s="10" t="str">
        <f t="shared" si="1"/>
        <v>High</v>
      </c>
    </row>
    <row r="39" spans="1:9" x14ac:dyDescent="0.2">
      <c r="A39" s="1" t="s">
        <v>157</v>
      </c>
      <c r="B39" s="8">
        <v>13472</v>
      </c>
      <c r="C39" s="30">
        <v>779</v>
      </c>
      <c r="D39" s="2">
        <f t="shared" ref="D39:D43" si="17">IF(B39&lt;&gt;0,B39/$B$38,0)</f>
        <v>0.36505527856058961</v>
      </c>
      <c r="E39" s="4">
        <f t="shared" ref="E39:E43" si="18">IF(B39&lt;&gt;0,ROUND(((SQRT(POWER(C39,2)-(POWER((B39/$B$38),2)*POWER($C$38,2))))/$B$38),3),0)</f>
        <v>1.9E-2</v>
      </c>
      <c r="F39" s="4">
        <f t="shared" ref="F39:F43" si="19">IF(B39=0,0,POWER(C39,2)-(POWER((B39/$B$38),2)*POWER(C$38,2)))</f>
        <v>500330.5296083336</v>
      </c>
      <c r="G39" s="24" t="str">
        <f t="shared" si="13"/>
        <v>± 1.9%</v>
      </c>
      <c r="H39" s="1">
        <f t="shared" si="9"/>
        <v>5.7823634204275533E-2</v>
      </c>
      <c r="I39" s="10" t="str">
        <f t="shared" si="1"/>
        <v>High</v>
      </c>
    </row>
    <row r="40" spans="1:9" x14ac:dyDescent="0.2">
      <c r="A40" s="1" t="s">
        <v>158</v>
      </c>
      <c r="B40" s="8">
        <v>16153</v>
      </c>
      <c r="C40" s="30">
        <v>615</v>
      </c>
      <c r="D40" s="2">
        <f t="shared" si="17"/>
        <v>0.43770323000216776</v>
      </c>
      <c r="E40" s="4">
        <f t="shared" si="18"/>
        <v>1.2999999999999999E-2</v>
      </c>
      <c r="F40" s="4">
        <f t="shared" si="19"/>
        <v>225104.07622234704</v>
      </c>
      <c r="G40" s="24" t="str">
        <f t="shared" si="13"/>
        <v>± 1.3%</v>
      </c>
      <c r="H40" s="1">
        <f t="shared" si="9"/>
        <v>3.8073422893580143E-2</v>
      </c>
      <c r="I40" s="10" t="str">
        <f t="shared" si="1"/>
        <v>High</v>
      </c>
    </row>
    <row r="41" spans="1:9" x14ac:dyDescent="0.2">
      <c r="A41" s="1" t="s">
        <v>159</v>
      </c>
      <c r="B41" s="8">
        <v>343</v>
      </c>
      <c r="C41" s="30">
        <v>146</v>
      </c>
      <c r="D41" s="2">
        <f t="shared" si="17"/>
        <v>9.2943854324734447E-3</v>
      </c>
      <c r="E41" s="4">
        <f t="shared" si="18"/>
        <v>4.0000000000000001E-3</v>
      </c>
      <c r="F41" s="4">
        <f t="shared" si="19"/>
        <v>21246.957518144933</v>
      </c>
      <c r="G41" s="24" t="str">
        <f t="shared" si="13"/>
        <v>± 0.4%</v>
      </c>
      <c r="H41" s="1">
        <f t="shared" si="9"/>
        <v>0.42565597667638483</v>
      </c>
      <c r="I41" s="10" t="str">
        <f t="shared" si="1"/>
        <v>Moderate</v>
      </c>
    </row>
    <row r="42" spans="1:9" x14ac:dyDescent="0.2">
      <c r="A42" s="1" t="s">
        <v>160</v>
      </c>
      <c r="B42" s="8">
        <v>2268</v>
      </c>
      <c r="C42" s="30">
        <v>323</v>
      </c>
      <c r="D42" s="2">
        <f t="shared" si="17"/>
        <v>6.1456752655538696E-2</v>
      </c>
      <c r="E42" s="4">
        <f t="shared" si="18"/>
        <v>8.9999999999999993E-3</v>
      </c>
      <c r="F42" s="4">
        <f t="shared" si="19"/>
        <v>101310.33961881822</v>
      </c>
      <c r="G42" s="24" t="str">
        <f t="shared" si="13"/>
        <v>± 0.9%</v>
      </c>
      <c r="H42" s="1">
        <f t="shared" si="9"/>
        <v>0.14241622574955909</v>
      </c>
      <c r="I42" s="10" t="str">
        <f t="shared" si="1"/>
        <v>High</v>
      </c>
    </row>
    <row r="43" spans="1:9" x14ac:dyDescent="0.2">
      <c r="A43" s="1" t="s">
        <v>161</v>
      </c>
      <c r="B43" s="8">
        <v>4668</v>
      </c>
      <c r="C43" s="30">
        <v>435</v>
      </c>
      <c r="D43" s="2">
        <f t="shared" si="17"/>
        <v>0.12649035334923042</v>
      </c>
      <c r="E43" s="4">
        <f t="shared" si="18"/>
        <v>1.0999999999999999E-2</v>
      </c>
      <c r="F43" s="4">
        <f t="shared" si="19"/>
        <v>176437.37626212015</v>
      </c>
      <c r="G43" s="24" t="str">
        <f t="shared" si="13"/>
        <v>± 1.1%</v>
      </c>
      <c r="H43" s="1">
        <f t="shared" si="9"/>
        <v>9.3187660668380468E-2</v>
      </c>
      <c r="I43" s="10" t="str">
        <f t="shared" si="1"/>
        <v>High</v>
      </c>
    </row>
    <row r="44" spans="1:9" x14ac:dyDescent="0.2">
      <c r="A44" s="14" t="s">
        <v>102</v>
      </c>
      <c r="B44" s="19" t="s">
        <v>559</v>
      </c>
      <c r="C44" s="31" t="s">
        <v>559</v>
      </c>
      <c r="D44" s="20"/>
      <c r="E44" s="21"/>
      <c r="F44" s="21"/>
      <c r="G44" s="25"/>
      <c r="H44" s="18"/>
      <c r="I44" s="22"/>
    </row>
    <row r="45" spans="1:9" ht="24" x14ac:dyDescent="0.2">
      <c r="A45" s="26" t="s">
        <v>162</v>
      </c>
      <c r="B45" s="8">
        <v>1015</v>
      </c>
      <c r="C45" s="30">
        <v>231</v>
      </c>
      <c r="D45" s="2">
        <f>IF(B45&lt;&gt;0,B45/$B$45,0)</f>
        <v>1</v>
      </c>
      <c r="E45" s="4">
        <f>IF(B45&lt;&gt;0,ROUND(((SQRT(POWER(C45,2)-(POWER((B45/$B$45),2)*POWER($C$45,2))))/$B$45),3),0)</f>
        <v>0</v>
      </c>
      <c r="F45" s="4">
        <f>IF(B45=0,0,POWER(C45,2)-(POWER((B45/$B$45),2)*POWER(C$45,2)))</f>
        <v>0</v>
      </c>
      <c r="G45" s="24" t="s">
        <v>17</v>
      </c>
      <c r="H45" s="1">
        <f t="shared" si="9"/>
        <v>0.22758620689655173</v>
      </c>
      <c r="I45" s="10" t="str">
        <f t="shared" si="1"/>
        <v>Moderate</v>
      </c>
    </row>
    <row r="46" spans="1:9" ht="24" x14ac:dyDescent="0.2">
      <c r="A46" s="26" t="s">
        <v>163</v>
      </c>
      <c r="B46" s="8">
        <v>148</v>
      </c>
      <c r="C46" s="30">
        <v>105</v>
      </c>
      <c r="D46" s="2">
        <f>IF(B46&lt;&gt;0,B46/$B$45,0)</f>
        <v>0.14581280788177339</v>
      </c>
      <c r="E46" s="4">
        <f>IF(B46&lt;&gt;0,ROUND(((SQRT(POWER(C46,2)-(POWER((B46/$B$45),2)*POWER($C$45,2))))/$B$45),3),0)</f>
        <v>9.8000000000000004E-2</v>
      </c>
      <c r="F46" s="4">
        <f>IF(B46=0,0,POWER(C46,2)-(POWER((B46/$B$45),2)*POWER(C$45,2)))</f>
        <v>9890.4717717003568</v>
      </c>
      <c r="G46" s="24" t="str">
        <f t="shared" si="13"/>
        <v>± 9.8%</v>
      </c>
      <c r="H46" s="1">
        <f t="shared" si="9"/>
        <v>0.70945945945945943</v>
      </c>
      <c r="I46" s="10" t="str">
        <f t="shared" si="1"/>
        <v>Low</v>
      </c>
    </row>
    <row r="47" spans="1:9" x14ac:dyDescent="0.2">
      <c r="A47" s="1" t="s">
        <v>164</v>
      </c>
      <c r="B47" s="8">
        <v>11</v>
      </c>
      <c r="C47" s="30">
        <v>244</v>
      </c>
      <c r="D47" s="23" t="s">
        <v>17</v>
      </c>
      <c r="E47" s="4">
        <f t="shared" si="7"/>
        <v>6.0000000000000001E-3</v>
      </c>
      <c r="F47" s="4">
        <f t="shared" si="8"/>
        <v>59535.980930250233</v>
      </c>
      <c r="G47" s="24" t="s">
        <v>17</v>
      </c>
      <c r="H47" s="1">
        <f t="shared" si="9"/>
        <v>22.181818181818183</v>
      </c>
      <c r="I47" s="10" t="str">
        <f t="shared" si="1"/>
        <v>Low</v>
      </c>
    </row>
    <row r="48" spans="1:9" x14ac:dyDescent="0.2">
      <c r="A48" s="1" t="s">
        <v>165</v>
      </c>
      <c r="B48" s="8">
        <v>40</v>
      </c>
      <c r="C48" s="30">
        <v>156</v>
      </c>
      <c r="D48" s="23" t="s">
        <v>17</v>
      </c>
      <c r="E48" s="4">
        <f t="shared" si="7"/>
        <v>4.0000000000000001E-3</v>
      </c>
      <c r="F48" s="4">
        <f t="shared" si="8"/>
        <v>24335.747838019564</v>
      </c>
      <c r="G48" s="24" t="s">
        <v>17</v>
      </c>
      <c r="H48" s="1">
        <f t="shared" si="9"/>
        <v>3.9</v>
      </c>
      <c r="I48" s="10" t="str">
        <f t="shared" si="1"/>
        <v>Low</v>
      </c>
    </row>
    <row r="49" spans="1:9" x14ac:dyDescent="0.2">
      <c r="A49" s="1" t="s">
        <v>166</v>
      </c>
      <c r="B49" s="8">
        <v>0</v>
      </c>
      <c r="C49" s="30">
        <v>2015</v>
      </c>
      <c r="D49" s="23" t="s">
        <v>17</v>
      </c>
      <c r="E49" s="4">
        <f t="shared" si="7"/>
        <v>0</v>
      </c>
      <c r="F49" s="4">
        <f t="shared" si="8"/>
        <v>0</v>
      </c>
      <c r="G49" s="24" t="s">
        <v>17</v>
      </c>
      <c r="H49" s="1">
        <f t="shared" si="9"/>
        <v>0</v>
      </c>
      <c r="I49" s="10" t="str">
        <f t="shared" si="1"/>
        <v>NC</v>
      </c>
    </row>
    <row r="50" spans="1:9" x14ac:dyDescent="0.2">
      <c r="A50" s="1" t="s">
        <v>167</v>
      </c>
      <c r="B50" s="8">
        <v>56</v>
      </c>
      <c r="C50" s="30">
        <v>384</v>
      </c>
      <c r="D50" s="23" t="s">
        <v>17</v>
      </c>
      <c r="E50" s="4">
        <f t="shared" si="7"/>
        <v>8.9999999999999993E-3</v>
      </c>
      <c r="F50" s="4">
        <f t="shared" si="8"/>
        <v>147455.50576251835</v>
      </c>
      <c r="G50" s="24" t="s">
        <v>17</v>
      </c>
      <c r="H50" s="1">
        <f t="shared" si="9"/>
        <v>6.8571428571428568</v>
      </c>
      <c r="I50" s="10" t="str">
        <f t="shared" si="1"/>
        <v>Low</v>
      </c>
    </row>
    <row r="51" spans="1:9" x14ac:dyDescent="0.2">
      <c r="A51" s="1" t="s">
        <v>168</v>
      </c>
      <c r="B51" s="8">
        <v>29</v>
      </c>
      <c r="C51" s="30">
        <v>213</v>
      </c>
      <c r="D51" s="23" t="s">
        <v>17</v>
      </c>
      <c r="E51" s="4">
        <f t="shared" si="7"/>
        <v>5.0000000000000001E-3</v>
      </c>
      <c r="F51" s="4">
        <f t="shared" si="8"/>
        <v>45368.867457359032</v>
      </c>
      <c r="G51" s="24" t="s">
        <v>17</v>
      </c>
      <c r="H51" s="1">
        <f t="shared" si="9"/>
        <v>7.3448275862068968</v>
      </c>
      <c r="I51" s="10" t="str">
        <f t="shared" si="1"/>
        <v>Low</v>
      </c>
    </row>
    <row r="52" spans="1:9" x14ac:dyDescent="0.2">
      <c r="A52" s="14" t="s">
        <v>103</v>
      </c>
      <c r="B52" s="19" t="s">
        <v>559</v>
      </c>
      <c r="C52" s="31" t="s">
        <v>559</v>
      </c>
      <c r="D52" s="20"/>
      <c r="E52" s="21"/>
      <c r="F52" s="21"/>
      <c r="G52" s="25"/>
      <c r="H52" s="18"/>
      <c r="I52" s="22"/>
    </row>
    <row r="53" spans="1:9" ht="24" x14ac:dyDescent="0.2">
      <c r="A53" s="26" t="s">
        <v>169</v>
      </c>
      <c r="B53" s="8">
        <v>501</v>
      </c>
      <c r="C53" s="30">
        <v>166</v>
      </c>
      <c r="D53" s="2">
        <f>IF(B53&lt;&gt;0,B53/$B$53,0)</f>
        <v>1</v>
      </c>
      <c r="E53" s="4">
        <f>IF(B53&lt;&gt;0,ROUND(((SQRT(POWER(C53,2)-(POWER((B53/$B$53),2)*POWER($C$53,2))))/$B$53),3),0)</f>
        <v>0</v>
      </c>
      <c r="F53" s="4">
        <f>IF(B53=0,0,POWER(C53,2)-(POWER((B53/$B$53),2)*POWER(C$53,2)))</f>
        <v>0</v>
      </c>
      <c r="G53" s="24" t="s">
        <v>17</v>
      </c>
      <c r="H53" s="1">
        <f t="shared" si="9"/>
        <v>0.33133732534930138</v>
      </c>
      <c r="I53" s="10" t="str">
        <f t="shared" si="1"/>
        <v>Moderate</v>
      </c>
    </row>
    <row r="54" spans="1:9" x14ac:dyDescent="0.2">
      <c r="A54" s="1" t="s">
        <v>170</v>
      </c>
      <c r="B54" s="8">
        <v>163</v>
      </c>
      <c r="C54" s="30">
        <v>100</v>
      </c>
      <c r="D54" s="2">
        <f t="shared" ref="D54:D58" si="20">IF(B54&lt;&gt;0,B54/$B$53,0)</f>
        <v>0.32534930139720558</v>
      </c>
      <c r="E54" s="4">
        <f t="shared" ref="E54:E58" si="21">IF(B54&lt;&gt;0,ROUND(((SQRT(POWER(C54,2)-(POWER((B54/$B$53),2)*POWER($C$53,2))))/$B$53),3),0)</f>
        <v>0.16800000000000001</v>
      </c>
      <c r="F54" s="4">
        <f t="shared" ref="F54:F58" si="22">IF(B54=0,0,POWER(C54,2)-(POWER((B54/$B$53),2)*POWER(C$53,2)))</f>
        <v>7083.1376608061328</v>
      </c>
      <c r="G54" s="24" t="str">
        <f t="shared" si="13"/>
        <v>± 16.8%</v>
      </c>
      <c r="H54" s="1">
        <f t="shared" si="9"/>
        <v>0.61349693251533743</v>
      </c>
      <c r="I54" s="10" t="str">
        <f t="shared" si="1"/>
        <v>Moderate</v>
      </c>
    </row>
    <row r="55" spans="1:9" x14ac:dyDescent="0.2">
      <c r="A55" s="1" t="s">
        <v>171</v>
      </c>
      <c r="B55" s="8">
        <v>44</v>
      </c>
      <c r="C55" s="30">
        <v>50</v>
      </c>
      <c r="D55" s="2">
        <f t="shared" si="20"/>
        <v>8.7824351297405193E-2</v>
      </c>
      <c r="E55" s="4">
        <f t="shared" si="21"/>
        <v>9.5000000000000001E-2</v>
      </c>
      <c r="F55" s="4">
        <f t="shared" si="22"/>
        <v>2287.4573567435987</v>
      </c>
      <c r="G55" s="24" t="str">
        <f t="shared" si="13"/>
        <v>± 9.5%</v>
      </c>
      <c r="H55" s="1">
        <f t="shared" si="9"/>
        <v>1.1363636363636365</v>
      </c>
      <c r="I55" s="10" t="str">
        <f t="shared" si="1"/>
        <v>Low</v>
      </c>
    </row>
    <row r="56" spans="1:9" x14ac:dyDescent="0.2">
      <c r="A56" s="1" t="s">
        <v>172</v>
      </c>
      <c r="B56" s="8">
        <v>69</v>
      </c>
      <c r="C56" s="30">
        <v>72</v>
      </c>
      <c r="D56" s="2">
        <f t="shared" si="20"/>
        <v>0.1377245508982036</v>
      </c>
      <c r="E56" s="4">
        <f t="shared" si="21"/>
        <v>0.13600000000000001</v>
      </c>
      <c r="F56" s="4">
        <f t="shared" si="22"/>
        <v>4661.3163612893968</v>
      </c>
      <c r="G56" s="24" t="str">
        <f t="shared" si="13"/>
        <v>± 13.6%</v>
      </c>
      <c r="H56" s="1">
        <f t="shared" si="9"/>
        <v>1.0434782608695652</v>
      </c>
      <c r="I56" s="10" t="str">
        <f t="shared" si="1"/>
        <v>Low</v>
      </c>
    </row>
    <row r="57" spans="1:9" x14ac:dyDescent="0.2">
      <c r="A57" s="1" t="s">
        <v>173</v>
      </c>
      <c r="B57" s="8">
        <v>0</v>
      </c>
      <c r="C57" s="30">
        <v>0</v>
      </c>
      <c r="D57" s="2">
        <f t="shared" si="20"/>
        <v>0</v>
      </c>
      <c r="E57" s="4">
        <f t="shared" si="21"/>
        <v>0</v>
      </c>
      <c r="F57" s="4">
        <f t="shared" si="22"/>
        <v>0</v>
      </c>
      <c r="G57" s="24" t="str">
        <f t="shared" si="13"/>
        <v>± 0.6%</v>
      </c>
      <c r="H57" s="1">
        <f t="shared" si="9"/>
        <v>0</v>
      </c>
      <c r="I57" s="10" t="str">
        <f t="shared" si="1"/>
        <v>NC</v>
      </c>
    </row>
    <row r="58" spans="1:9" x14ac:dyDescent="0.2">
      <c r="A58" s="1" t="s">
        <v>174</v>
      </c>
      <c r="B58" s="8">
        <v>50</v>
      </c>
      <c r="C58" s="30">
        <v>48</v>
      </c>
      <c r="D58" s="2">
        <f t="shared" si="20"/>
        <v>9.9800399201596807E-2</v>
      </c>
      <c r="E58" s="4">
        <f t="shared" si="21"/>
        <v>0.09</v>
      </c>
      <c r="F58" s="4">
        <f t="shared" si="22"/>
        <v>2029.5389420759279</v>
      </c>
      <c r="G58" s="24" t="str">
        <f t="shared" si="13"/>
        <v>± 9.0%</v>
      </c>
      <c r="H58" s="1">
        <f t="shared" si="9"/>
        <v>0.96</v>
      </c>
      <c r="I58" s="10" t="str">
        <f t="shared" si="1"/>
        <v>Low</v>
      </c>
    </row>
    <row r="59" spans="1:9" ht="24" x14ac:dyDescent="0.2">
      <c r="A59" s="26" t="s">
        <v>175</v>
      </c>
      <c r="B59" s="8">
        <v>163</v>
      </c>
      <c r="C59" s="30">
        <v>100</v>
      </c>
      <c r="D59" s="2">
        <f>IF(B59&lt;&gt;0,B59/$B$59,0)</f>
        <v>1</v>
      </c>
      <c r="E59" s="4">
        <f>IF(B59&lt;&gt;0,ROUND(((SQRT(POWER(C59,2)-(POWER((B59/$B$59),2)*POWER($C$59,2))))/$B$59),3),0)</f>
        <v>0</v>
      </c>
      <c r="F59" s="4">
        <f>IF(B59=0,0,POWER(C59,2)-(POWER((B59/$B$59),2)*POWER(C$59,2)))</f>
        <v>0</v>
      </c>
      <c r="G59" s="24" t="s">
        <v>17</v>
      </c>
      <c r="H59" s="1">
        <f t="shared" ref="H59" si="23">IF(B59&lt;&gt;0,C59/B59,0)</f>
        <v>0.61349693251533743</v>
      </c>
      <c r="I59" s="10" t="str">
        <f t="shared" si="1"/>
        <v>Moderate</v>
      </c>
    </row>
    <row r="60" spans="1:9" x14ac:dyDescent="0.2">
      <c r="A60" s="1" t="s">
        <v>176</v>
      </c>
      <c r="B60" s="8">
        <v>130</v>
      </c>
      <c r="C60" s="30">
        <v>84</v>
      </c>
      <c r="D60" s="2">
        <f t="shared" ref="D60:D61" si="24">IF(B60&lt;&gt;0,B60/$B$59,0)</f>
        <v>0.7975460122699386</v>
      </c>
      <c r="E60" s="4">
        <f t="shared" ref="E60:E61" si="25">IF(B60&lt;&gt;0,ROUND(((SQRT(POWER(C60,2)-(POWER((B60/$B$59),2)*POWER($C$59,2))))/$B$59),3),0)</f>
        <v>0.16200000000000001</v>
      </c>
      <c r="F60" s="4">
        <f t="shared" ref="F60:F61" si="26">IF(B60=0,0,POWER(C60,2)-(POWER((B60/$B$59),2)*POWER(C$59,2)))</f>
        <v>695.20358312318967</v>
      </c>
      <c r="G60" s="24" t="str">
        <f t="shared" si="13"/>
        <v>± 16.2%</v>
      </c>
      <c r="H60" s="1">
        <f t="shared" si="9"/>
        <v>0.64615384615384619</v>
      </c>
      <c r="I60" s="10" t="str">
        <f t="shared" si="1"/>
        <v>Moderate</v>
      </c>
    </row>
    <row r="61" spans="1:9" x14ac:dyDescent="0.2">
      <c r="A61" s="1" t="s">
        <v>177</v>
      </c>
      <c r="B61" s="8">
        <v>124</v>
      </c>
      <c r="C61" s="30">
        <v>94</v>
      </c>
      <c r="D61" s="2">
        <f t="shared" si="24"/>
        <v>0.76073619631901845</v>
      </c>
      <c r="E61" s="4">
        <f t="shared" si="25"/>
        <v>0.33900000000000002</v>
      </c>
      <c r="F61" s="4">
        <f t="shared" si="26"/>
        <v>3048.8043961007179</v>
      </c>
      <c r="G61" s="24" t="str">
        <f t="shared" si="13"/>
        <v>± 33.9%</v>
      </c>
      <c r="H61" s="1">
        <f t="shared" si="9"/>
        <v>0.75806451612903225</v>
      </c>
      <c r="I61" s="10" t="str">
        <f t="shared" si="1"/>
        <v>Low</v>
      </c>
    </row>
    <row r="62" spans="1:9" x14ac:dyDescent="0.2">
      <c r="A62" s="14" t="s">
        <v>104</v>
      </c>
      <c r="B62" s="19" t="s">
        <v>559</v>
      </c>
      <c r="C62" s="31" t="s">
        <v>559</v>
      </c>
      <c r="D62" s="20"/>
      <c r="E62" s="21"/>
      <c r="F62" s="21"/>
      <c r="G62" s="25"/>
      <c r="H62" s="18"/>
      <c r="I62" s="22"/>
    </row>
    <row r="63" spans="1:9" x14ac:dyDescent="0.2">
      <c r="A63" s="1" t="s">
        <v>178</v>
      </c>
      <c r="B63" s="8">
        <v>16427</v>
      </c>
      <c r="C63" s="30">
        <v>826</v>
      </c>
      <c r="D63" s="2">
        <f>IF(B63&lt;&gt;0,B63/$B$63,0)</f>
        <v>1</v>
      </c>
      <c r="E63" s="4">
        <f>IF(B63&lt;&gt;0,ROUND(((SQRT(POWER(C63,2)-(POWER((B63/$B$63),2)*POWER($C$63,2))))/$B$63),3),0)</f>
        <v>0</v>
      </c>
      <c r="F63" s="4">
        <f>IF(B63=0,0,POWER(C63,2)-(POWER((B63/$B$63),2)*POWER(C$63,2)))</f>
        <v>0</v>
      </c>
      <c r="G63" s="24" t="s">
        <v>17</v>
      </c>
      <c r="H63" s="1">
        <f t="shared" si="9"/>
        <v>5.0283070554574788E-2</v>
      </c>
      <c r="I63" s="10" t="str">
        <f t="shared" si="1"/>
        <v>High</v>
      </c>
    </row>
    <row r="64" spans="1:9" x14ac:dyDescent="0.2">
      <c r="A64" s="1" t="s">
        <v>179</v>
      </c>
      <c r="B64" s="8">
        <v>1563</v>
      </c>
      <c r="C64" s="30">
        <v>247</v>
      </c>
      <c r="D64" s="2">
        <f t="shared" ref="D64:D68" si="27">IF(B64&lt;&gt;0,B64/$B$63,0)</f>
        <v>9.514823156997626E-2</v>
      </c>
      <c r="E64" s="4">
        <f t="shared" ref="E64:E68" si="28">IF(B64&lt;&gt;0,ROUND(((SQRT(POWER(C64,2)-(POWER((B64/$B$63),2)*POWER($C$63,2))))/$B$63),3),0)</f>
        <v>1.4E-2</v>
      </c>
      <c r="F64" s="4">
        <f t="shared" ref="F64:F68" si="29">IF(B64=0,0,POWER(C64,2)-(POWER((B64/$B$63),2)*POWER(C$63,2)))</f>
        <v>54832.228488522444</v>
      </c>
      <c r="G64" s="24" t="str">
        <f t="shared" si="13"/>
        <v>± 1.4%</v>
      </c>
      <c r="H64" s="1">
        <f t="shared" si="9"/>
        <v>0.15802943058221369</v>
      </c>
      <c r="I64" s="10" t="str">
        <f t="shared" si="1"/>
        <v>High</v>
      </c>
    </row>
    <row r="65" spans="1:9" x14ac:dyDescent="0.2">
      <c r="A65" s="1" t="s">
        <v>180</v>
      </c>
      <c r="B65" s="8">
        <v>805</v>
      </c>
      <c r="C65" s="30">
        <v>175</v>
      </c>
      <c r="D65" s="2">
        <f t="shared" si="27"/>
        <v>4.9004687404882209E-2</v>
      </c>
      <c r="E65" s="4">
        <f t="shared" si="28"/>
        <v>0.01</v>
      </c>
      <c r="F65" s="4">
        <f t="shared" si="29"/>
        <v>28986.541894831556</v>
      </c>
      <c r="G65" s="24" t="str">
        <f t="shared" si="13"/>
        <v>± 1.0%</v>
      </c>
      <c r="H65" s="1">
        <f t="shared" si="9"/>
        <v>0.21739130434782608</v>
      </c>
      <c r="I65" s="10" t="str">
        <f t="shared" si="1"/>
        <v>Moderate</v>
      </c>
    </row>
    <row r="66" spans="1:9" x14ac:dyDescent="0.2">
      <c r="A66" s="1" t="s">
        <v>181</v>
      </c>
      <c r="B66" s="8">
        <v>4656</v>
      </c>
      <c r="C66" s="30">
        <v>442</v>
      </c>
      <c r="D66" s="2">
        <f t="shared" si="27"/>
        <v>0.28343580690326903</v>
      </c>
      <c r="E66" s="4">
        <f t="shared" si="28"/>
        <v>2.3E-2</v>
      </c>
      <c r="F66" s="4">
        <f t="shared" si="29"/>
        <v>140552.77307856205</v>
      </c>
      <c r="G66" s="24" t="str">
        <f t="shared" si="13"/>
        <v>± 2.3%</v>
      </c>
      <c r="H66" s="1">
        <f t="shared" si="9"/>
        <v>9.4931271477663226E-2</v>
      </c>
      <c r="I66" s="10" t="str">
        <f t="shared" si="1"/>
        <v>High</v>
      </c>
    </row>
    <row r="67" spans="1:9" x14ac:dyDescent="0.2">
      <c r="A67" s="1" t="s">
        <v>182</v>
      </c>
      <c r="B67" s="8">
        <v>2327</v>
      </c>
      <c r="C67" s="30">
        <v>302</v>
      </c>
      <c r="D67" s="2">
        <f t="shared" si="27"/>
        <v>0.1416570280635539</v>
      </c>
      <c r="E67" s="4">
        <f t="shared" si="28"/>
        <v>1.7000000000000001E-2</v>
      </c>
      <c r="F67" s="4">
        <f t="shared" si="29"/>
        <v>77512.962911983879</v>
      </c>
      <c r="G67" s="24" t="str">
        <f t="shared" si="13"/>
        <v>± 1.7%</v>
      </c>
      <c r="H67" s="1">
        <f t="shared" si="9"/>
        <v>0.12978083369144822</v>
      </c>
      <c r="I67" s="10" t="str">
        <f t="shared" si="1"/>
        <v>High</v>
      </c>
    </row>
    <row r="68" spans="1:9" x14ac:dyDescent="0.2">
      <c r="A68" s="1" t="s">
        <v>183</v>
      </c>
      <c r="B68" s="8">
        <v>7076</v>
      </c>
      <c r="C68" s="30">
        <v>660</v>
      </c>
      <c r="D68" s="2">
        <f t="shared" si="27"/>
        <v>0.43075424605831864</v>
      </c>
      <c r="E68" s="4">
        <f t="shared" si="28"/>
        <v>3.4000000000000002E-2</v>
      </c>
      <c r="F68" s="4">
        <f t="shared" si="29"/>
        <v>309004.22003600426</v>
      </c>
      <c r="G68" s="24" t="str">
        <f t="shared" si="13"/>
        <v>± 3.4%</v>
      </c>
      <c r="H68" s="1">
        <f t="shared" si="9"/>
        <v>9.3273035613340868E-2</v>
      </c>
      <c r="I68" s="10" t="str">
        <f t="shared" si="1"/>
        <v>High</v>
      </c>
    </row>
    <row r="69" spans="1:9" x14ac:dyDescent="0.2">
      <c r="A69" s="14" t="s">
        <v>105</v>
      </c>
      <c r="B69" s="19" t="s">
        <v>559</v>
      </c>
      <c r="C69" s="31" t="s">
        <v>559</v>
      </c>
      <c r="D69" s="20"/>
      <c r="E69" s="21"/>
      <c r="F69" s="21"/>
      <c r="G69" s="25"/>
      <c r="H69" s="18"/>
      <c r="I69" s="22"/>
    </row>
    <row r="70" spans="1:9" x14ac:dyDescent="0.2">
      <c r="A70" s="1" t="s">
        <v>185</v>
      </c>
      <c r="B70" s="8">
        <v>65701</v>
      </c>
      <c r="C70" s="30">
        <v>1243</v>
      </c>
      <c r="D70" s="2">
        <f>IF(B70&lt;&gt;0,B70/$B$70,0)</f>
        <v>1</v>
      </c>
      <c r="E70" s="4">
        <f>IF(B70&lt;&gt;0,ROUND(((SQRT(POWER(C70,2)-(POWER((B70/$B$70),2)*POWER($C$70,2))))/$B$70),3),0)</f>
        <v>0</v>
      </c>
      <c r="F70" s="4">
        <f>IF(B70=0,0,POWER(C70,2)-(POWER((B70/$B$70),2)*POWER(C$70,2)))</f>
        <v>0</v>
      </c>
      <c r="G70" s="24" t="s">
        <v>17</v>
      </c>
      <c r="H70" s="1">
        <f t="shared" si="9"/>
        <v>1.8919042328122859E-2</v>
      </c>
      <c r="I70" s="10" t="str">
        <f t="shared" si="1"/>
        <v>High</v>
      </c>
    </row>
    <row r="71" spans="1:9" x14ac:dyDescent="0.2">
      <c r="A71" s="1" t="s">
        <v>186</v>
      </c>
      <c r="B71" s="8">
        <v>711</v>
      </c>
      <c r="C71" s="30">
        <v>241</v>
      </c>
      <c r="D71" s="2">
        <f t="shared" ref="D71:D77" si="30">IF(B71&lt;&gt;0,B71/$B$70,0)</f>
        <v>1.082175309356022E-2</v>
      </c>
      <c r="E71" s="4">
        <f t="shared" ref="E71:E79" si="31">IF(B71&lt;&gt;0,ROUND(((SQRT(POWER(C71,2)-(POWER((B71/$B$70),2)*POWER($C$70,2))))/$B$70),3),0)</f>
        <v>4.0000000000000001E-3</v>
      </c>
      <c r="F71" s="4">
        <f t="shared" ref="F71:F79" si="32">IF(B71=0,0,POWER(C71,2)-(POWER((B71/$B$70),2)*POWER(C$70,2)))</f>
        <v>57900.058786265559</v>
      </c>
      <c r="G71" s="24" t="str">
        <f t="shared" si="13"/>
        <v>± 0.4%</v>
      </c>
      <c r="H71" s="1">
        <f t="shared" si="9"/>
        <v>0.33895921237693388</v>
      </c>
      <c r="I71" s="10" t="str">
        <f t="shared" ref="I71:I134" si="33">IF(AND(H71&gt;0,H71&lt;=0.2),"High",IF(H71&gt;=0.667,"Low",IF(AND(H71&gt;0.2,H71&lt;0.667),"Moderate","NC")))</f>
        <v>Moderate</v>
      </c>
    </row>
    <row r="72" spans="1:9" x14ac:dyDescent="0.2">
      <c r="A72" s="1" t="s">
        <v>187</v>
      </c>
      <c r="B72" s="8">
        <v>1317</v>
      </c>
      <c r="C72" s="30">
        <v>279</v>
      </c>
      <c r="D72" s="2">
        <f t="shared" si="30"/>
        <v>2.0045356996088341E-2</v>
      </c>
      <c r="E72" s="4">
        <f t="shared" si="31"/>
        <v>4.0000000000000001E-3</v>
      </c>
      <c r="F72" s="4">
        <f t="shared" si="32"/>
        <v>77220.174070179011</v>
      </c>
      <c r="G72" s="24" t="str">
        <f t="shared" si="13"/>
        <v>± 0.4%</v>
      </c>
      <c r="H72" s="1">
        <f t="shared" si="9"/>
        <v>0.21184510250569477</v>
      </c>
      <c r="I72" s="10" t="str">
        <f t="shared" si="33"/>
        <v>Moderate</v>
      </c>
    </row>
    <row r="73" spans="1:9" x14ac:dyDescent="0.2">
      <c r="A73" s="1" t="s">
        <v>188</v>
      </c>
      <c r="B73" s="8">
        <v>6697</v>
      </c>
      <c r="C73" s="30">
        <v>630</v>
      </c>
      <c r="D73" s="2">
        <f t="shared" si="30"/>
        <v>0.10193147745087594</v>
      </c>
      <c r="E73" s="4">
        <f t="shared" si="31"/>
        <v>8.9999999999999993E-3</v>
      </c>
      <c r="F73" s="4">
        <f t="shared" si="32"/>
        <v>380846.90057145437</v>
      </c>
      <c r="G73" s="24" t="str">
        <f t="shared" si="13"/>
        <v>± 0.9%</v>
      </c>
      <c r="H73" s="1">
        <f t="shared" si="9"/>
        <v>9.4071972525011205E-2</v>
      </c>
      <c r="I73" s="10" t="str">
        <f t="shared" si="33"/>
        <v>High</v>
      </c>
    </row>
    <row r="74" spans="1:9" x14ac:dyDescent="0.2">
      <c r="A74" s="1" t="s">
        <v>189</v>
      </c>
      <c r="B74" s="8">
        <v>10662</v>
      </c>
      <c r="C74" s="30">
        <v>803</v>
      </c>
      <c r="D74" s="2">
        <f t="shared" si="30"/>
        <v>0.16228063499794523</v>
      </c>
      <c r="E74" s="4">
        <f t="shared" si="31"/>
        <v>1.2E-2</v>
      </c>
      <c r="F74" s="4">
        <f t="shared" si="32"/>
        <v>604120.12763948506</v>
      </c>
      <c r="G74" s="24" t="str">
        <f t="shared" si="13"/>
        <v>± 1.2%</v>
      </c>
      <c r="H74" s="1">
        <f t="shared" si="9"/>
        <v>7.5314199962483591E-2</v>
      </c>
      <c r="I74" s="10" t="str">
        <f t="shared" si="33"/>
        <v>High</v>
      </c>
    </row>
    <row r="75" spans="1:9" x14ac:dyDescent="0.2">
      <c r="A75" s="1" t="s">
        <v>190</v>
      </c>
      <c r="B75" s="8">
        <v>4889</v>
      </c>
      <c r="C75" s="30">
        <v>496</v>
      </c>
      <c r="D75" s="2">
        <f t="shared" si="30"/>
        <v>7.4412870428151784E-2</v>
      </c>
      <c r="E75" s="4">
        <f t="shared" si="31"/>
        <v>7.0000000000000001E-3</v>
      </c>
      <c r="F75" s="4">
        <f t="shared" si="32"/>
        <v>237460.6383576346</v>
      </c>
      <c r="G75" s="24" t="str">
        <f t="shared" si="13"/>
        <v>± 0.7%</v>
      </c>
      <c r="H75" s="1">
        <f t="shared" si="9"/>
        <v>0.1014522397218245</v>
      </c>
      <c r="I75" s="10" t="str">
        <f t="shared" si="33"/>
        <v>High</v>
      </c>
    </row>
    <row r="76" spans="1:9" x14ac:dyDescent="0.2">
      <c r="A76" s="1" t="s">
        <v>191</v>
      </c>
      <c r="B76" s="8">
        <v>25869</v>
      </c>
      <c r="C76" s="30">
        <v>1012</v>
      </c>
      <c r="D76" s="2">
        <f t="shared" si="30"/>
        <v>0.39373829926485138</v>
      </c>
      <c r="E76" s="4">
        <f t="shared" si="31"/>
        <v>1.2999999999999999E-2</v>
      </c>
      <c r="F76" s="4">
        <f t="shared" si="32"/>
        <v>784615.28790160734</v>
      </c>
      <c r="G76" s="24" t="str">
        <f t="shared" si="13"/>
        <v>± 1.3%</v>
      </c>
      <c r="H76" s="1">
        <f t="shared" si="9"/>
        <v>3.9120182457767987E-2</v>
      </c>
      <c r="I76" s="10" t="str">
        <f t="shared" si="33"/>
        <v>High</v>
      </c>
    </row>
    <row r="77" spans="1:9" x14ac:dyDescent="0.2">
      <c r="A77" s="1" t="s">
        <v>192</v>
      </c>
      <c r="B77" s="8">
        <v>15556</v>
      </c>
      <c r="C77" s="30">
        <v>782</v>
      </c>
      <c r="D77" s="2">
        <f t="shared" si="30"/>
        <v>0.23676960776852712</v>
      </c>
      <c r="E77" s="4">
        <f t="shared" si="31"/>
        <v>1.0999999999999999E-2</v>
      </c>
      <c r="F77" s="4">
        <f t="shared" si="32"/>
        <v>524908.78920086694</v>
      </c>
      <c r="G77" s="24" t="str">
        <f t="shared" si="13"/>
        <v>± 1.1%</v>
      </c>
      <c r="H77" s="1">
        <f t="shared" si="9"/>
        <v>5.0269992285934685E-2</v>
      </c>
      <c r="I77" s="10" t="str">
        <f t="shared" si="33"/>
        <v>High</v>
      </c>
    </row>
    <row r="78" spans="1:9" x14ac:dyDescent="0.2">
      <c r="A78" s="1" t="s">
        <v>184</v>
      </c>
      <c r="B78" s="29">
        <v>96.9</v>
      </c>
      <c r="C78" s="40">
        <v>0.6</v>
      </c>
      <c r="D78" s="29" t="s">
        <v>17</v>
      </c>
      <c r="E78" s="4" t="e">
        <f t="shared" si="31"/>
        <v>#NUM!</v>
      </c>
      <c r="F78" s="4">
        <f t="shared" si="32"/>
        <v>-3.0008246341755096</v>
      </c>
      <c r="G78" s="40" t="s">
        <v>17</v>
      </c>
      <c r="H78" s="1">
        <f>IF(B78&lt;&gt;0,C78/B78,0)</f>
        <v>6.1919504643962843E-3</v>
      </c>
      <c r="I78" s="10" t="str">
        <f t="shared" si="33"/>
        <v>High</v>
      </c>
    </row>
    <row r="79" spans="1:9" x14ac:dyDescent="0.2">
      <c r="A79" s="1" t="s">
        <v>193</v>
      </c>
      <c r="B79" s="29">
        <v>63.1</v>
      </c>
      <c r="C79" s="40">
        <v>1.5</v>
      </c>
      <c r="D79" s="29" t="s">
        <v>17</v>
      </c>
      <c r="E79" s="4">
        <f t="shared" si="31"/>
        <v>0</v>
      </c>
      <c r="F79" s="4">
        <f t="shared" si="32"/>
        <v>0.82486168523724079</v>
      </c>
      <c r="G79" s="40" t="s">
        <v>17</v>
      </c>
      <c r="H79" s="1">
        <f>IF(B79&lt;&gt;0,C79/B79,0)</f>
        <v>2.3771790808240888E-2</v>
      </c>
      <c r="I79" s="10" t="str">
        <f t="shared" si="33"/>
        <v>High</v>
      </c>
    </row>
    <row r="80" spans="1:9" x14ac:dyDescent="0.2">
      <c r="A80" s="14" t="s">
        <v>106</v>
      </c>
      <c r="B80" s="19" t="s">
        <v>559</v>
      </c>
      <c r="C80" s="31" t="s">
        <v>559</v>
      </c>
      <c r="D80" s="20"/>
      <c r="E80" s="21"/>
      <c r="F80" s="21"/>
      <c r="G80" s="25"/>
      <c r="H80" s="18"/>
      <c r="I80" s="22"/>
    </row>
    <row r="81" spans="1:9" x14ac:dyDescent="0.2">
      <c r="A81" s="1" t="s">
        <v>194</v>
      </c>
      <c r="B81" s="8">
        <v>71120</v>
      </c>
      <c r="C81" s="30">
        <v>1303</v>
      </c>
      <c r="D81" s="2">
        <f>IF(B81&lt;&gt;0,B81/$B$81,0)</f>
        <v>1</v>
      </c>
      <c r="E81" s="4">
        <f>IF(B81&lt;&gt;0,ROUND(((SQRT(POWER(C81,2)-(POWER((B81/$B$81),2)*POWER($C$81,2))))/$B$81),3),0)</f>
        <v>0</v>
      </c>
      <c r="F81" s="4">
        <f>IF(B81=0,0,POWER(C81,2)-(POWER((B81/$B$81),2)*POWER(C$81,2)))</f>
        <v>0</v>
      </c>
      <c r="G81" s="24" t="s">
        <v>17</v>
      </c>
      <c r="H81" s="1">
        <f t="shared" si="9"/>
        <v>1.8321147356580428E-2</v>
      </c>
      <c r="I81" s="10" t="str">
        <f t="shared" si="33"/>
        <v>High</v>
      </c>
    </row>
    <row r="82" spans="1:9" x14ac:dyDescent="0.2">
      <c r="A82" s="1" t="s">
        <v>195</v>
      </c>
      <c r="B82" s="8">
        <v>4538</v>
      </c>
      <c r="C82" s="30">
        <v>404</v>
      </c>
      <c r="D82" s="2">
        <f>IF(B82&lt;&gt;0,B82/$B$81,0)</f>
        <v>6.3807649043869513E-2</v>
      </c>
      <c r="E82" s="4">
        <f>IF(B82&lt;&gt;0,ROUND(((SQRT(POWER(C82,2)-(POWER((B82/$B$81),2)*POWER($C$81,2))))/$B$81),3),0)</f>
        <v>6.0000000000000001E-3</v>
      </c>
      <c r="F82" s="4">
        <f>IF(B82=0,0,POWER(C82,2)-(POWER((B82/$B$81),2)*POWER(C$81,2)))</f>
        <v>156303.51314256407</v>
      </c>
      <c r="G82" s="24" t="str">
        <f t="shared" si="13"/>
        <v>± 0.6%</v>
      </c>
      <c r="H82" s="1">
        <f t="shared" si="9"/>
        <v>8.9026002644336716E-2</v>
      </c>
      <c r="I82" s="10" t="str">
        <f t="shared" si="33"/>
        <v>High</v>
      </c>
    </row>
    <row r="83" spans="1:9" x14ac:dyDescent="0.2">
      <c r="A83" s="14" t="s">
        <v>107</v>
      </c>
      <c r="B83" s="19" t="s">
        <v>559</v>
      </c>
      <c r="C83" s="31" t="s">
        <v>559</v>
      </c>
      <c r="D83" s="20"/>
      <c r="E83" s="21"/>
      <c r="F83" s="21"/>
      <c r="G83" s="25"/>
      <c r="H83" s="18"/>
      <c r="I83" s="22"/>
    </row>
    <row r="84" spans="1:9" x14ac:dyDescent="0.2">
      <c r="A84" s="1" t="s">
        <v>196</v>
      </c>
      <c r="B84" s="8">
        <v>82940</v>
      </c>
      <c r="C84" s="30">
        <v>1509</v>
      </c>
      <c r="D84" s="2">
        <f>IF(B84&lt;&gt;0,B84/$B$84,0)</f>
        <v>1</v>
      </c>
      <c r="E84" s="4">
        <f>IF(B84&lt;&gt;0,ROUND(((SQRT(POWER(C84,2)-(POWER((B84/$B$84),2)*POWER($C$84,2))))/$B$84),3),0)</f>
        <v>0</v>
      </c>
      <c r="F84" s="4">
        <f>IF(B84=0,0,POWER(C84,2)-(POWER((B84/$B$84),2)*POWER(C$84,2)))</f>
        <v>0</v>
      </c>
      <c r="G84" s="24" t="s">
        <v>17</v>
      </c>
      <c r="H84" s="1">
        <f t="shared" si="9"/>
        <v>1.8193875090426814E-2</v>
      </c>
      <c r="I84" s="10" t="str">
        <f t="shared" si="33"/>
        <v>High</v>
      </c>
    </row>
    <row r="85" spans="1:9" x14ac:dyDescent="0.2">
      <c r="A85" s="1" t="s">
        <v>197</v>
      </c>
      <c r="B85" s="8">
        <v>66176</v>
      </c>
      <c r="C85" s="30">
        <v>1422</v>
      </c>
      <c r="D85" s="2">
        <f t="shared" ref="D85:D91" si="34">IF(B85&lt;&gt;0,B85/$B$84,0)</f>
        <v>0.79787798408488064</v>
      </c>
      <c r="E85" s="4">
        <f t="shared" ref="E85:E91" si="35">IF(B85&lt;&gt;0,ROUND(((SQRT(POWER(C85,2)-(POWER((B85/$B$84),2)*POWER($C$84,2))))/$B$84),3),0)</f>
        <v>8.9999999999999993E-3</v>
      </c>
      <c r="F85" s="4">
        <f t="shared" ref="F85:F91" si="36">IF(B85=0,0,POWER(C85,2)-(POWER((B85/$B$84),2)*POWER(C$84,2)))</f>
        <v>572473.10980982054</v>
      </c>
      <c r="G85" s="24" t="str">
        <f t="shared" si="13"/>
        <v>± 0.9%</v>
      </c>
      <c r="H85" s="1">
        <f t="shared" si="9"/>
        <v>2.1488152804642165E-2</v>
      </c>
      <c r="I85" s="10" t="str">
        <f t="shared" si="33"/>
        <v>High</v>
      </c>
    </row>
    <row r="86" spans="1:9" x14ac:dyDescent="0.2">
      <c r="A86" s="1" t="s">
        <v>198</v>
      </c>
      <c r="B86" s="8">
        <v>15898</v>
      </c>
      <c r="C86" s="30">
        <v>1139</v>
      </c>
      <c r="D86" s="2">
        <f t="shared" si="34"/>
        <v>0.19168073306004341</v>
      </c>
      <c r="E86" s="4">
        <f t="shared" si="35"/>
        <v>1.2999999999999999E-2</v>
      </c>
      <c r="F86" s="4">
        <f t="shared" si="36"/>
        <v>1213657.6206362285</v>
      </c>
      <c r="G86" s="24" t="str">
        <f t="shared" ref="G86:G132" si="37">IF(F86&lt;0,"W",IF(B86=0,"± 0.6%",IF((E86*100)&lt;0.01,"± 0.1%","± "&amp; TEXT((E86*100),"#,##0.0")&amp;"%")))</f>
        <v>± 1.3%</v>
      </c>
      <c r="H86" s="1">
        <f t="shared" ref="H86:H149" si="38">IF(B86&lt;&gt;0,C86/B86,0)</f>
        <v>7.1644231978865269E-2</v>
      </c>
      <c r="I86" s="10" t="str">
        <f t="shared" si="33"/>
        <v>High</v>
      </c>
    </row>
    <row r="87" spans="1:9" x14ac:dyDescent="0.2">
      <c r="A87" s="1" t="s">
        <v>199</v>
      </c>
      <c r="B87" s="8">
        <v>11423</v>
      </c>
      <c r="C87" s="30">
        <v>986</v>
      </c>
      <c r="D87" s="2">
        <f t="shared" si="34"/>
        <v>0.13772606703641185</v>
      </c>
      <c r="E87" s="4">
        <f t="shared" si="35"/>
        <v>1.2E-2</v>
      </c>
      <c r="F87" s="4">
        <f t="shared" si="36"/>
        <v>929003.25840838556</v>
      </c>
      <c r="G87" s="24" t="str">
        <f t="shared" si="37"/>
        <v>± 1.2%</v>
      </c>
      <c r="H87" s="1">
        <f t="shared" si="38"/>
        <v>8.6317079576293448E-2</v>
      </c>
      <c r="I87" s="10" t="str">
        <f t="shared" si="33"/>
        <v>High</v>
      </c>
    </row>
    <row r="88" spans="1:9" x14ac:dyDescent="0.2">
      <c r="A88" s="1" t="s">
        <v>200</v>
      </c>
      <c r="B88" s="8">
        <v>4475</v>
      </c>
      <c r="C88" s="30">
        <v>601</v>
      </c>
      <c r="D88" s="2">
        <f t="shared" si="34"/>
        <v>5.395466602363154E-2</v>
      </c>
      <c r="E88" s="4">
        <f t="shared" si="35"/>
        <v>7.0000000000000001E-3</v>
      </c>
      <c r="F88" s="4">
        <f t="shared" si="36"/>
        <v>354572.17587092705</v>
      </c>
      <c r="G88" s="24" t="str">
        <f t="shared" si="37"/>
        <v>± 0.7%</v>
      </c>
      <c r="H88" s="1">
        <f t="shared" si="38"/>
        <v>0.13430167597765363</v>
      </c>
      <c r="I88" s="10" t="str">
        <f t="shared" si="33"/>
        <v>High</v>
      </c>
    </row>
    <row r="89" spans="1:9" x14ac:dyDescent="0.2">
      <c r="A89" s="1" t="s">
        <v>201</v>
      </c>
      <c r="B89" s="8">
        <v>1420</v>
      </c>
      <c r="C89" s="30">
        <v>327</v>
      </c>
      <c r="D89" s="2">
        <f t="shared" si="34"/>
        <v>1.7120810224258501E-2</v>
      </c>
      <c r="E89" s="4">
        <f t="shared" si="35"/>
        <v>4.0000000000000001E-3</v>
      </c>
      <c r="F89" s="4">
        <f t="shared" si="36"/>
        <v>106261.53713809868</v>
      </c>
      <c r="G89" s="24" t="str">
        <f t="shared" si="37"/>
        <v>± 0.4%</v>
      </c>
      <c r="H89" s="1">
        <f t="shared" si="38"/>
        <v>0.23028169014084507</v>
      </c>
      <c r="I89" s="10" t="str">
        <f t="shared" si="33"/>
        <v>Moderate</v>
      </c>
    </row>
    <row r="90" spans="1:9" x14ac:dyDescent="0.2">
      <c r="A90" s="1" t="s">
        <v>202</v>
      </c>
      <c r="B90" s="8">
        <v>3055</v>
      </c>
      <c r="C90" s="30">
        <v>496</v>
      </c>
      <c r="D90" s="2">
        <f t="shared" si="34"/>
        <v>3.6833855799373039E-2</v>
      </c>
      <c r="E90" s="4">
        <f t="shared" si="35"/>
        <v>6.0000000000000001E-3</v>
      </c>
      <c r="F90" s="4">
        <f t="shared" si="36"/>
        <v>242926.60921607984</v>
      </c>
      <c r="G90" s="24" t="str">
        <f t="shared" si="37"/>
        <v>± 0.6%</v>
      </c>
      <c r="H90" s="1">
        <f t="shared" si="38"/>
        <v>0.16235679214402618</v>
      </c>
      <c r="I90" s="10" t="str">
        <f t="shared" si="33"/>
        <v>High</v>
      </c>
    </row>
    <row r="91" spans="1:9" x14ac:dyDescent="0.2">
      <c r="A91" s="1" t="s">
        <v>203</v>
      </c>
      <c r="B91" s="8">
        <v>866</v>
      </c>
      <c r="C91" s="30">
        <v>248</v>
      </c>
      <c r="D91" s="2">
        <f t="shared" si="34"/>
        <v>1.0441282855075959E-2</v>
      </c>
      <c r="E91" s="4">
        <f t="shared" si="35"/>
        <v>3.0000000000000001E-3</v>
      </c>
      <c r="F91" s="4">
        <f t="shared" si="36"/>
        <v>61255.751746647453</v>
      </c>
      <c r="G91" s="24" t="str">
        <f t="shared" si="37"/>
        <v>± 0.3%</v>
      </c>
      <c r="H91" s="1">
        <f t="shared" si="38"/>
        <v>0.2863741339491917</v>
      </c>
      <c r="I91" s="10" t="str">
        <f t="shared" si="33"/>
        <v>Moderate</v>
      </c>
    </row>
    <row r="92" spans="1:9" x14ac:dyDescent="0.2">
      <c r="A92" s="14" t="s">
        <v>108</v>
      </c>
      <c r="B92" s="19" t="s">
        <v>559</v>
      </c>
      <c r="C92" s="31" t="s">
        <v>559</v>
      </c>
      <c r="D92" s="20"/>
      <c r="E92" s="21"/>
      <c r="F92" s="21"/>
      <c r="G92" s="25"/>
      <c r="I92" s="22"/>
    </row>
    <row r="93" spans="1:9" x14ac:dyDescent="0.2">
      <c r="A93" s="1" t="s">
        <v>8</v>
      </c>
      <c r="B93" s="8">
        <v>83909</v>
      </c>
      <c r="C93" s="30">
        <v>1555</v>
      </c>
      <c r="D93" s="2">
        <f>IF(B93&lt;&gt;0,B93/$B$93,0)</f>
        <v>1</v>
      </c>
      <c r="E93" s="4">
        <f>IF(B93&lt;&gt;0,ROUND(((SQRT(POWER(C93,2)-(POWER((B93/$B$93),2)*POWER($C$93,2))))/$B$93),3),0)</f>
        <v>0</v>
      </c>
      <c r="F93" s="4">
        <f>IF(B93=0,0,POWER(C93,2)-(POWER((B93/$B$93),2)*POWER(C$93,2)))</f>
        <v>0</v>
      </c>
      <c r="G93" s="24" t="s">
        <v>17</v>
      </c>
      <c r="H93" s="1">
        <f t="shared" si="38"/>
        <v>1.8531981074735724E-2</v>
      </c>
      <c r="I93" s="10" t="str">
        <f t="shared" si="33"/>
        <v>High</v>
      </c>
    </row>
    <row r="94" spans="1:9" x14ac:dyDescent="0.2">
      <c r="A94" s="1" t="s">
        <v>204</v>
      </c>
      <c r="B94" s="8">
        <v>76180</v>
      </c>
      <c r="C94" s="30">
        <v>1508</v>
      </c>
      <c r="D94" s="2">
        <f t="shared" ref="D94:D99" si="39">IF(B94&lt;&gt;0,B94/$B$93,0)</f>
        <v>0.90788830757129746</v>
      </c>
      <c r="E94" s="4">
        <f t="shared" ref="E94:E99" si="40">IF(B94&lt;&gt;0,ROUND(((SQRT(POWER(C94,2)-(POWER((B94/$B$93),2)*POWER($C$93,2))))/$B$93),3),0)</f>
        <v>6.0000000000000001E-3</v>
      </c>
      <c r="F94" s="4">
        <f t="shared" ref="F94:F99" si="41">IF(B94=0,0,POWER(C94,2)-(POWER((B94/$B$93),2)*POWER(C$93,2)))</f>
        <v>280979.86258886079</v>
      </c>
      <c r="G94" s="24" t="str">
        <f>IF(F94&lt;0,"W",IF(B94=0,"± 0.6%",IF((E94*100)&lt;0.01,"± 0.1%","± "&amp; TEXT((E94*100),"#,##0.0")&amp;"%")))</f>
        <v>± 0.6%</v>
      </c>
      <c r="H94" s="1">
        <f t="shared" si="38"/>
        <v>1.9795221843003412E-2</v>
      </c>
      <c r="I94" s="10" t="str">
        <f t="shared" si="33"/>
        <v>High</v>
      </c>
    </row>
    <row r="95" spans="1:9" x14ac:dyDescent="0.2">
      <c r="A95" s="1" t="s">
        <v>205</v>
      </c>
      <c r="B95" s="8">
        <v>74653</v>
      </c>
      <c r="C95" s="30">
        <v>1508</v>
      </c>
      <c r="D95" s="2">
        <f t="shared" si="39"/>
        <v>0.8896900213326342</v>
      </c>
      <c r="E95" s="4">
        <f t="shared" si="40"/>
        <v>7.0000000000000001E-3</v>
      </c>
      <c r="F95" s="4">
        <f t="shared" si="41"/>
        <v>360080.33953731763</v>
      </c>
      <c r="G95" s="24" t="str">
        <f t="shared" si="37"/>
        <v>± 0.7%</v>
      </c>
      <c r="H95" s="1">
        <f t="shared" si="38"/>
        <v>2.0200125915904251E-2</v>
      </c>
      <c r="I95" s="10" t="str">
        <f t="shared" si="33"/>
        <v>High</v>
      </c>
    </row>
    <row r="96" spans="1:9" x14ac:dyDescent="0.2">
      <c r="A96" s="1" t="s">
        <v>208</v>
      </c>
      <c r="B96" s="8">
        <v>35160</v>
      </c>
      <c r="C96" s="30">
        <v>1228</v>
      </c>
      <c r="D96" s="2">
        <f t="shared" si="39"/>
        <v>0.41902537272521423</v>
      </c>
      <c r="E96" s="4">
        <f t="shared" si="40"/>
        <v>1.2E-2</v>
      </c>
      <c r="F96" s="4">
        <f t="shared" si="41"/>
        <v>1083421.6985396389</v>
      </c>
      <c r="G96" s="24" t="str">
        <f t="shared" si="37"/>
        <v>± 1.2%</v>
      </c>
      <c r="H96" s="1">
        <f t="shared" si="38"/>
        <v>3.492605233219568E-2</v>
      </c>
      <c r="I96" s="10" t="str">
        <f t="shared" si="33"/>
        <v>High</v>
      </c>
    </row>
    <row r="97" spans="1:9" x14ac:dyDescent="0.2">
      <c r="A97" s="1" t="s">
        <v>209</v>
      </c>
      <c r="B97" s="8">
        <v>39493</v>
      </c>
      <c r="C97" s="30">
        <v>1233</v>
      </c>
      <c r="D97" s="2">
        <f t="shared" si="39"/>
        <v>0.47066464860741997</v>
      </c>
      <c r="E97" s="4">
        <f t="shared" si="40"/>
        <v>1.2E-2</v>
      </c>
      <c r="F97" s="4">
        <f t="shared" si="41"/>
        <v>984635.50058664568</v>
      </c>
      <c r="G97" s="24" t="str">
        <f t="shared" si="37"/>
        <v>± 1.2%</v>
      </c>
      <c r="H97" s="1">
        <f t="shared" si="38"/>
        <v>3.1220722659711847E-2</v>
      </c>
      <c r="I97" s="10" t="str">
        <f t="shared" si="33"/>
        <v>High</v>
      </c>
    </row>
    <row r="98" spans="1:9" ht="24" x14ac:dyDescent="0.2">
      <c r="A98" s="26" t="s">
        <v>207</v>
      </c>
      <c r="B98" s="8">
        <v>1527</v>
      </c>
      <c r="C98" s="30">
        <v>274</v>
      </c>
      <c r="D98" s="2">
        <f t="shared" si="39"/>
        <v>1.8198286238663312E-2</v>
      </c>
      <c r="E98" s="4">
        <f t="shared" si="40"/>
        <v>3.0000000000000001E-3</v>
      </c>
      <c r="F98" s="4">
        <f t="shared" si="41"/>
        <v>74275.204230504634</v>
      </c>
      <c r="G98" s="24" t="str">
        <f t="shared" si="37"/>
        <v>± 0.3%</v>
      </c>
      <c r="H98" s="1">
        <f t="shared" si="38"/>
        <v>0.17943680419122462</v>
      </c>
      <c r="I98" s="10" t="str">
        <f t="shared" si="33"/>
        <v>High</v>
      </c>
    </row>
    <row r="99" spans="1:9" x14ac:dyDescent="0.2">
      <c r="A99" s="1" t="s">
        <v>206</v>
      </c>
      <c r="B99" s="8">
        <v>7729</v>
      </c>
      <c r="C99" s="30">
        <v>727</v>
      </c>
      <c r="D99" s="2">
        <f t="shared" si="39"/>
        <v>9.2111692428702527E-2</v>
      </c>
      <c r="E99" s="4">
        <f t="shared" si="40"/>
        <v>8.0000000000000002E-3</v>
      </c>
      <c r="F99" s="4">
        <f t="shared" si="41"/>
        <v>508013.11241903377</v>
      </c>
      <c r="G99" s="24" t="str">
        <f t="shared" si="37"/>
        <v>± 0.8%</v>
      </c>
      <c r="H99" s="1">
        <f t="shared" si="38"/>
        <v>9.406132746797774E-2</v>
      </c>
      <c r="I99" s="10" t="str">
        <f t="shared" si="33"/>
        <v>High</v>
      </c>
    </row>
    <row r="100" spans="1:9" x14ac:dyDescent="0.2">
      <c r="A100" s="14" t="s">
        <v>109</v>
      </c>
      <c r="B100" s="19" t="s">
        <v>559</v>
      </c>
      <c r="C100" s="31" t="s">
        <v>559</v>
      </c>
      <c r="D100" s="20"/>
      <c r="E100" s="21"/>
      <c r="F100" s="21"/>
      <c r="G100" s="25"/>
      <c r="I100" s="22"/>
    </row>
    <row r="101" spans="1:9" x14ac:dyDescent="0.2">
      <c r="A101" s="1" t="s">
        <v>210</v>
      </c>
      <c r="B101" s="8">
        <v>7729</v>
      </c>
      <c r="C101" s="30">
        <v>727</v>
      </c>
      <c r="D101" s="2">
        <f>IF(B101&lt;&gt;0,B101/$B$101,0)</f>
        <v>1</v>
      </c>
      <c r="E101" s="4">
        <f>IF(B101&lt;&gt;0,ROUND(((SQRT(POWER(C101,2)-(POWER((B101/$B$101),2)*POWER($C$101,2))))/$B$101),3),0)</f>
        <v>0</v>
      </c>
      <c r="F101" s="4">
        <f>IF(B101=0,0,POWER(C101,2)-(POWER((B101/$B$101),2)*POWER(C$101,2)))</f>
        <v>0</v>
      </c>
      <c r="G101" s="24" t="s">
        <v>17</v>
      </c>
      <c r="H101" s="1">
        <f t="shared" si="38"/>
        <v>9.406132746797774E-2</v>
      </c>
      <c r="I101" s="10" t="str">
        <f t="shared" si="33"/>
        <v>High</v>
      </c>
    </row>
    <row r="102" spans="1:9" x14ac:dyDescent="0.2">
      <c r="A102" s="1" t="s">
        <v>211</v>
      </c>
      <c r="B102" s="8">
        <v>4308</v>
      </c>
      <c r="C102" s="30">
        <v>492</v>
      </c>
      <c r="D102" s="2">
        <f t="shared" ref="D102:D103" si="42">IF(B102&lt;&gt;0,B102/$B$101,0)</f>
        <v>0.55738129124078151</v>
      </c>
      <c r="E102" s="4">
        <f t="shared" ref="E102:E103" si="43">IF(B102&lt;&gt;0,ROUND(((SQRT(POWER(C102,2)-(POWER((B102/$B$101),2)*POWER($C$101,2))))/$B$101),3),0)</f>
        <v>3.5999999999999997E-2</v>
      </c>
      <c r="F102" s="4">
        <f t="shared" ref="F102:F103" si="44">IF(B102=0,0,POWER(C102,2)-(POWER((B102/$B$101),2)*POWER(C$101,2)))</f>
        <v>77863.832285149256</v>
      </c>
      <c r="G102" s="24" t="str">
        <f t="shared" si="37"/>
        <v>± 3.6%</v>
      </c>
      <c r="H102" s="1">
        <f t="shared" si="38"/>
        <v>0.11420612813370473</v>
      </c>
      <c r="I102" s="10" t="str">
        <f t="shared" si="33"/>
        <v>High</v>
      </c>
    </row>
    <row r="103" spans="1:9" x14ac:dyDescent="0.2">
      <c r="A103" s="1" t="s">
        <v>212</v>
      </c>
      <c r="B103" s="8">
        <v>3421</v>
      </c>
      <c r="C103" s="30">
        <v>536</v>
      </c>
      <c r="D103" s="2">
        <f t="shared" si="42"/>
        <v>0.44261870875921855</v>
      </c>
      <c r="E103" s="4">
        <f t="shared" si="43"/>
        <v>5.5E-2</v>
      </c>
      <c r="F103" s="4">
        <f t="shared" si="44"/>
        <v>183751.18524154724</v>
      </c>
      <c r="G103" s="24" t="str">
        <f t="shared" si="37"/>
        <v>± 5.5%</v>
      </c>
      <c r="H103" s="1">
        <f t="shared" si="38"/>
        <v>0.15667933352820812</v>
      </c>
      <c r="I103" s="10" t="str">
        <f t="shared" si="33"/>
        <v>High</v>
      </c>
    </row>
    <row r="104" spans="1:9" x14ac:dyDescent="0.2">
      <c r="A104" s="14" t="s">
        <v>110</v>
      </c>
      <c r="B104" s="19" t="s">
        <v>559</v>
      </c>
      <c r="C104" s="31" t="s">
        <v>559</v>
      </c>
      <c r="D104" s="20"/>
      <c r="E104" s="21"/>
      <c r="F104" s="21"/>
      <c r="G104" s="25"/>
      <c r="I104" s="22"/>
    </row>
    <row r="105" spans="1:9" x14ac:dyDescent="0.2">
      <c r="A105" s="1" t="s">
        <v>213</v>
      </c>
      <c r="B105" s="8">
        <v>9256</v>
      </c>
      <c r="C105" s="30">
        <v>773</v>
      </c>
      <c r="D105" s="2">
        <f>IF(B105&lt;&gt;0,B105/$B$105,0)</f>
        <v>1</v>
      </c>
      <c r="E105" s="4">
        <f>IF(B105&lt;&gt;0,ROUND(((SQRT(POWER(C105,2)-(POWER((B105/$B$105),2)*POWER($C$105,2))))/$B$105),3),0)</f>
        <v>0</v>
      </c>
      <c r="F105" s="4">
        <f>IF(B105=0,0,POWER(C105,2)-(POWER((B105/$B$105),2)*POWER(C$105,2)))</f>
        <v>0</v>
      </c>
      <c r="G105" s="24" t="s">
        <v>17</v>
      </c>
      <c r="H105" s="1">
        <f t="shared" si="38"/>
        <v>8.3513396715643909E-2</v>
      </c>
      <c r="I105" s="10" t="str">
        <f t="shared" si="33"/>
        <v>High</v>
      </c>
    </row>
    <row r="106" spans="1:9" x14ac:dyDescent="0.2">
      <c r="A106" s="1" t="s">
        <v>214</v>
      </c>
      <c r="B106" s="8">
        <v>1527</v>
      </c>
      <c r="C106" s="30">
        <v>274</v>
      </c>
      <c r="D106" s="2">
        <f>IF(B106&lt;&gt;0,B106/$B$106,0)</f>
        <v>1</v>
      </c>
      <c r="E106" s="4">
        <f>IF(B106&lt;&gt;0,ROUND(((SQRT(POWER(C106,2)-(POWER((B106/$B$106),2)*POWER($C$106,2))))/$B$106),3),0)</f>
        <v>0</v>
      </c>
      <c r="F106" s="4">
        <f>IF(B106=0,0,POWER(C106,2)-(POWER((B106/$B$106),2)*POWER(C$105,2)))</f>
        <v>-522453</v>
      </c>
      <c r="G106" s="24" t="s">
        <v>17</v>
      </c>
      <c r="H106" s="1">
        <f t="shared" si="38"/>
        <v>0.17943680419122462</v>
      </c>
      <c r="I106" s="10" t="str">
        <f t="shared" si="33"/>
        <v>High</v>
      </c>
    </row>
    <row r="107" spans="1:9" x14ac:dyDescent="0.2">
      <c r="A107" s="1" t="s">
        <v>215</v>
      </c>
      <c r="B107" s="8">
        <v>136</v>
      </c>
      <c r="C107" s="30">
        <v>75</v>
      </c>
      <c r="D107" s="2">
        <f>IF(B107&lt;&gt;0,B107/$B$106,0)</f>
        <v>8.9063523248199078E-2</v>
      </c>
      <c r="E107" s="4">
        <f>IF(B107&lt;&gt;0,ROUND(((SQRT(POWER(C107,2)-(POWER((B107/$B$106),2)*POWER($C$106,2))))/$B$106),3),0)</f>
        <v>4.5999999999999999E-2</v>
      </c>
      <c r="F107" s="4">
        <f>IF(B107=0,0,POWER(C107,2)-(POWER((B107/$B$106),2)*POWER(C$106,2)))</f>
        <v>5029.4738063471359</v>
      </c>
      <c r="G107" s="24" t="str">
        <f t="shared" si="37"/>
        <v>± 4.6%</v>
      </c>
      <c r="H107" s="1">
        <f t="shared" si="38"/>
        <v>0.55147058823529416</v>
      </c>
      <c r="I107" s="10" t="str">
        <f t="shared" si="33"/>
        <v>Moderate</v>
      </c>
    </row>
    <row r="108" spans="1:9" x14ac:dyDescent="0.2">
      <c r="A108" s="1" t="s">
        <v>216</v>
      </c>
      <c r="B108" s="8">
        <v>1391</v>
      </c>
      <c r="C108" s="30">
        <v>261</v>
      </c>
      <c r="D108" s="2">
        <f>IF(B108&lt;&gt;0,B108/$B$106,0)</f>
        <v>0.91093647675180089</v>
      </c>
      <c r="E108" s="4">
        <f>IF(B108&lt;&gt;0,ROUND(((SQRT(POWER(C108,2)-(POWER((B108/$B$106),2)*POWER($C$106,2))))/$B$106),3),0)</f>
        <v>0.05</v>
      </c>
      <c r="F108" s="4">
        <f>IF(B108=0,0,POWER(C108,2)-(POWER((B108/$B$106),2)*POWER(C$106,2)))</f>
        <v>5822.5399491107237</v>
      </c>
      <c r="G108" s="24" t="str">
        <f t="shared" si="37"/>
        <v>± 5.0%</v>
      </c>
      <c r="H108" s="1">
        <f t="shared" si="38"/>
        <v>0.18763479511143064</v>
      </c>
      <c r="I108" s="10" t="str">
        <f t="shared" si="33"/>
        <v>High</v>
      </c>
    </row>
    <row r="109" spans="1:9" x14ac:dyDescent="0.2">
      <c r="A109" s="1" t="s">
        <v>217</v>
      </c>
      <c r="B109" s="8">
        <v>7729</v>
      </c>
      <c r="C109" s="30">
        <v>727</v>
      </c>
      <c r="D109" s="2">
        <f>IF(B109&lt;&gt;0,B109/$B$109,0)</f>
        <v>1</v>
      </c>
      <c r="E109" s="4">
        <f>IF(B109&lt;&gt;0,ROUND(((SQRT(POWER(C109,2)-(POWER((B109/$B$109),2)*POWER($C$109,2))))/$B$109),3),0)</f>
        <v>0</v>
      </c>
      <c r="F109" s="4">
        <f>IF(B109=0,0,POWER(C109,2)-(POWER((B109/$B$109),2)*POWER(C$109,2)))</f>
        <v>0</v>
      </c>
      <c r="G109" s="24" t="s">
        <v>17</v>
      </c>
      <c r="H109" s="1">
        <f t="shared" si="38"/>
        <v>9.406132746797774E-2</v>
      </c>
      <c r="I109" s="10" t="str">
        <f t="shared" si="33"/>
        <v>High</v>
      </c>
    </row>
    <row r="110" spans="1:9" x14ac:dyDescent="0.2">
      <c r="A110" s="1" t="s">
        <v>218</v>
      </c>
      <c r="B110" s="8">
        <v>2313</v>
      </c>
      <c r="C110" s="30">
        <v>432</v>
      </c>
      <c r="D110" s="2">
        <f>IF(B110&lt;&gt;0,B110/$B$109,0)</f>
        <v>0.29926251779014101</v>
      </c>
      <c r="E110" s="4">
        <f t="shared" ref="E110:E111" si="45">IF(B110&lt;&gt;0,ROUND(((SQRT(POWER(C110,2)-(POWER((B110/$B$109),2)*POWER($C$109,2))))/$B$109),3),0)</f>
        <v>4.8000000000000001E-2</v>
      </c>
      <c r="F110" s="4">
        <f t="shared" ref="F110:F111" si="46">IF(B110=0,0,POWER(C110,2)-(POWER((B110/$B$109),2)*POWER(C$109,2)))</f>
        <v>139289.97098457901</v>
      </c>
      <c r="G110" s="24" t="str">
        <f t="shared" si="37"/>
        <v>± 4.8%</v>
      </c>
      <c r="H110" s="1">
        <f t="shared" si="38"/>
        <v>0.1867704280155642</v>
      </c>
      <c r="I110" s="10" t="str">
        <f t="shared" si="33"/>
        <v>High</v>
      </c>
    </row>
    <row r="111" spans="1:9" x14ac:dyDescent="0.2">
      <c r="A111" s="1" t="s">
        <v>216</v>
      </c>
      <c r="B111" s="8">
        <v>5416</v>
      </c>
      <c r="C111" s="30">
        <v>573</v>
      </c>
      <c r="D111" s="2">
        <f>IF(B111&lt;&gt;0,B111/$B$109,0)</f>
        <v>0.70073748220985899</v>
      </c>
      <c r="E111" s="4">
        <f t="shared" si="45"/>
        <v>3.4000000000000002E-2</v>
      </c>
      <c r="F111" s="4">
        <f t="shared" si="46"/>
        <v>68803.809514789871</v>
      </c>
      <c r="G111" s="24" t="str">
        <f t="shared" si="37"/>
        <v>± 3.4%</v>
      </c>
      <c r="H111" s="1">
        <f t="shared" si="38"/>
        <v>0.10579763663220089</v>
      </c>
      <c r="I111" s="10" t="str">
        <f t="shared" si="33"/>
        <v>High</v>
      </c>
    </row>
    <row r="112" spans="1:9" x14ac:dyDescent="0.2">
      <c r="A112" s="14" t="s">
        <v>111</v>
      </c>
      <c r="B112" s="19" t="s">
        <v>559</v>
      </c>
      <c r="C112" s="31" t="s">
        <v>559</v>
      </c>
      <c r="D112" s="20"/>
      <c r="E112" s="21"/>
      <c r="F112" s="21"/>
      <c r="G112" s="25"/>
      <c r="I112" s="22"/>
    </row>
    <row r="113" spans="1:9" x14ac:dyDescent="0.2">
      <c r="A113" s="1" t="s">
        <v>219</v>
      </c>
      <c r="B113" s="8">
        <v>7729</v>
      </c>
      <c r="C113" s="30">
        <v>727</v>
      </c>
      <c r="D113" s="2">
        <f>IF(B113&lt;&gt;0,B113/$B$113,0)</f>
        <v>1</v>
      </c>
      <c r="E113" s="4">
        <f>IF(B113&lt;&gt;0,ROUND(((SQRT(POWER(C113,2)-(POWER((B113/$B$113),2)*POWER($C$113,2))))/$B$113),3),0)</f>
        <v>0</v>
      </c>
      <c r="F113" s="4">
        <f>IF(B113=0,0,POWER(C113,2)-(POWER((B113/$B$113),2)*POWER(C$113,2)))</f>
        <v>0</v>
      </c>
      <c r="G113" s="24" t="s">
        <v>17</v>
      </c>
      <c r="H113" s="1">
        <f t="shared" si="38"/>
        <v>9.406132746797774E-2</v>
      </c>
      <c r="I113" s="10" t="str">
        <f t="shared" si="33"/>
        <v>High</v>
      </c>
    </row>
    <row r="114" spans="1:9" x14ac:dyDescent="0.2">
      <c r="A114" s="1" t="s">
        <v>220</v>
      </c>
      <c r="B114" s="8">
        <v>2235</v>
      </c>
      <c r="C114" s="30">
        <v>344</v>
      </c>
      <c r="D114" s="2">
        <f t="shared" ref="D114:D119" si="47">IF(B114&lt;&gt;0,B114/$B$113,0)</f>
        <v>0.28917065597101826</v>
      </c>
      <c r="E114" s="4">
        <f t="shared" ref="E114:E119" si="48">IF(B114&lt;&gt;0,ROUND(((SQRT(POWER(C114,2)-(POWER((B114/$B$113),2)*POWER($C$113,2))))/$B$113),3),0)</f>
        <v>3.5000000000000003E-2</v>
      </c>
      <c r="F114" s="4">
        <f t="shared" ref="F114:F119" si="49">IF(B114=0,0,POWER(C114,2)-(POWER((B114/$B$113),2)*POWER(C$113,2)))</f>
        <v>74140.580346436327</v>
      </c>
      <c r="G114" s="24" t="str">
        <f>IF(F114&lt;0,"W",IF(B114=0,"± 0.6%",IF((E114*100)&lt;0.01,"± 0.1%","± "&amp; TEXT((E114*100),"#,##0.0")&amp;"%")))</f>
        <v>± 3.5%</v>
      </c>
      <c r="H114" s="1">
        <f t="shared" si="38"/>
        <v>0.15391498881431767</v>
      </c>
      <c r="I114" s="10" t="str">
        <f t="shared" si="33"/>
        <v>High</v>
      </c>
    </row>
    <row r="115" spans="1:9" x14ac:dyDescent="0.2">
      <c r="A115" s="1" t="s">
        <v>221</v>
      </c>
      <c r="B115" s="8">
        <v>2811</v>
      </c>
      <c r="C115" s="30">
        <v>469</v>
      </c>
      <c r="D115" s="2">
        <f t="shared" si="47"/>
        <v>0.36369517401992496</v>
      </c>
      <c r="E115" s="4">
        <f t="shared" si="48"/>
        <v>0.05</v>
      </c>
      <c r="F115" s="4">
        <f t="shared" si="49"/>
        <v>150050.26012734626</v>
      </c>
      <c r="G115" s="24" t="str">
        <f t="shared" si="37"/>
        <v>± 5.0%</v>
      </c>
      <c r="H115" s="1">
        <f t="shared" si="38"/>
        <v>0.16684453930985416</v>
      </c>
      <c r="I115" s="10" t="str">
        <f t="shared" si="33"/>
        <v>High</v>
      </c>
    </row>
    <row r="116" spans="1:9" x14ac:dyDescent="0.2">
      <c r="A116" s="1" t="s">
        <v>222</v>
      </c>
      <c r="B116" s="8">
        <v>350</v>
      </c>
      <c r="C116" s="30">
        <v>170</v>
      </c>
      <c r="D116" s="2">
        <f t="shared" si="47"/>
        <v>4.5283995342217623E-2</v>
      </c>
      <c r="E116" s="4">
        <f t="shared" si="48"/>
        <v>2.1999999999999999E-2</v>
      </c>
      <c r="F116" s="4">
        <f t="shared" si="49"/>
        <v>27816.177167682828</v>
      </c>
      <c r="G116" s="24" t="str">
        <f t="shared" si="37"/>
        <v>± 2.2%</v>
      </c>
      <c r="H116" s="1">
        <f t="shared" si="38"/>
        <v>0.48571428571428571</v>
      </c>
      <c r="I116" s="10" t="str">
        <f t="shared" si="33"/>
        <v>Moderate</v>
      </c>
    </row>
    <row r="117" spans="1:9" x14ac:dyDescent="0.2">
      <c r="A117" s="1" t="s">
        <v>223</v>
      </c>
      <c r="B117" s="8">
        <v>161</v>
      </c>
      <c r="C117" s="30">
        <v>74</v>
      </c>
      <c r="D117" s="2">
        <f t="shared" si="47"/>
        <v>2.0830637857420106E-2</v>
      </c>
      <c r="E117" s="4">
        <f t="shared" si="48"/>
        <v>8.9999999999999993E-3</v>
      </c>
      <c r="F117" s="4">
        <f t="shared" si="49"/>
        <v>5246.6630886816865</v>
      </c>
      <c r="G117" s="24" t="str">
        <f t="shared" si="37"/>
        <v>± 0.9%</v>
      </c>
      <c r="H117" s="1">
        <f t="shared" si="38"/>
        <v>0.45962732919254656</v>
      </c>
      <c r="I117" s="10" t="str">
        <f t="shared" si="33"/>
        <v>Moderate</v>
      </c>
    </row>
    <row r="118" spans="1:9" x14ac:dyDescent="0.2">
      <c r="A118" s="1" t="s">
        <v>224</v>
      </c>
      <c r="B118" s="8">
        <v>1228</v>
      </c>
      <c r="C118" s="30">
        <v>382</v>
      </c>
      <c r="D118" s="2">
        <f t="shared" si="47"/>
        <v>0.15888213222926639</v>
      </c>
      <c r="E118" s="4">
        <f t="shared" si="48"/>
        <v>4.7E-2</v>
      </c>
      <c r="F118" s="4">
        <f t="shared" si="49"/>
        <v>132582.06130637569</v>
      </c>
      <c r="G118" s="24" t="str">
        <f t="shared" si="37"/>
        <v>± 4.7%</v>
      </c>
      <c r="H118" s="1">
        <f t="shared" si="38"/>
        <v>0.31107491856677527</v>
      </c>
      <c r="I118" s="10" t="str">
        <f t="shared" si="33"/>
        <v>Moderate</v>
      </c>
    </row>
    <row r="119" spans="1:9" x14ac:dyDescent="0.2">
      <c r="A119" s="1" t="s">
        <v>225</v>
      </c>
      <c r="B119" s="8">
        <v>944</v>
      </c>
      <c r="C119" s="30">
        <v>275</v>
      </c>
      <c r="D119" s="2">
        <f t="shared" si="47"/>
        <v>0.12213740458015267</v>
      </c>
      <c r="E119" s="4">
        <f t="shared" si="48"/>
        <v>3.4000000000000002E-2</v>
      </c>
      <c r="F119" s="4">
        <f t="shared" si="49"/>
        <v>67740.644542858805</v>
      </c>
      <c r="G119" s="24" t="str">
        <f t="shared" si="37"/>
        <v>± 3.4%</v>
      </c>
      <c r="H119" s="1">
        <f t="shared" si="38"/>
        <v>0.2913135593220339</v>
      </c>
      <c r="I119" s="10" t="str">
        <f t="shared" si="33"/>
        <v>Moderate</v>
      </c>
    </row>
    <row r="120" spans="1:9" x14ac:dyDescent="0.2">
      <c r="A120" s="14" t="s">
        <v>112</v>
      </c>
      <c r="B120" s="19" t="s">
        <v>559</v>
      </c>
      <c r="C120" s="31" t="s">
        <v>559</v>
      </c>
      <c r="D120" s="20"/>
      <c r="E120" s="21"/>
      <c r="F120" s="21"/>
      <c r="G120" s="25"/>
      <c r="I120" s="22"/>
    </row>
    <row r="121" spans="1:9" x14ac:dyDescent="0.2">
      <c r="A121" s="1" t="s">
        <v>226</v>
      </c>
      <c r="B121" s="8">
        <v>79481</v>
      </c>
      <c r="C121" s="30">
        <v>1444</v>
      </c>
      <c r="D121" s="2">
        <f>IF(B121&lt;&gt;0,B121/$B$121,0)</f>
        <v>1</v>
      </c>
      <c r="E121" s="4">
        <f>IF(B121&lt;&gt;0,ROUND(((SQRT(POWER(C121,2)-(POWER((B121/$B$121),2)*POWER($C$121,2))))/$B$121),3),0)</f>
        <v>0</v>
      </c>
      <c r="F121" s="4">
        <f>IF(B121=0,0,POWER(C121,2)-(POWER((B121/$B$121),2)*POWER(C$121,2)))</f>
        <v>0</v>
      </c>
      <c r="G121" s="24" t="s">
        <v>17</v>
      </c>
      <c r="H121" s="1">
        <f t="shared" si="38"/>
        <v>1.8167864017815578E-2</v>
      </c>
      <c r="I121" s="10" t="str">
        <f t="shared" si="33"/>
        <v>High</v>
      </c>
    </row>
    <row r="122" spans="1:9" x14ac:dyDescent="0.2">
      <c r="A122" s="1" t="s">
        <v>227</v>
      </c>
      <c r="B122" s="8">
        <v>70798</v>
      </c>
      <c r="C122" s="30">
        <v>1443</v>
      </c>
      <c r="D122" s="2">
        <f t="shared" ref="D122:D132" si="50">IF(B122&lt;&gt;0,B122/$B$121,0)</f>
        <v>0.89075376505076687</v>
      </c>
      <c r="E122" s="4">
        <f t="shared" ref="E122:E132" si="51">IF(B122&lt;&gt;0,ROUND(((SQRT(POWER(C122,2)-(POWER((B122/$B$121),2)*POWER($C$121,2))))/$B$121),3),0)</f>
        <v>8.0000000000000002E-3</v>
      </c>
      <c r="F122" s="4">
        <f t="shared" ref="F122:F132" si="52">IF(B122=0,0,POWER(C122,2)-(POWER((B122/$B$121),2)*POWER(C$121,2)))</f>
        <v>427813.95900112297</v>
      </c>
      <c r="G122" s="24" t="str">
        <f t="shared" si="37"/>
        <v>± 0.8%</v>
      </c>
      <c r="H122" s="1">
        <f t="shared" si="38"/>
        <v>2.0381931692985678E-2</v>
      </c>
      <c r="I122" s="10" t="str">
        <f t="shared" si="33"/>
        <v>High</v>
      </c>
    </row>
    <row r="123" spans="1:9" x14ac:dyDescent="0.2">
      <c r="A123" s="1" t="s">
        <v>228</v>
      </c>
      <c r="B123" s="8">
        <v>8683</v>
      </c>
      <c r="C123" s="30">
        <v>850</v>
      </c>
      <c r="D123" s="2">
        <f t="shared" si="50"/>
        <v>0.10924623494923315</v>
      </c>
      <c r="E123" s="4">
        <f t="shared" si="51"/>
        <v>1.0999999999999999E-2</v>
      </c>
      <c r="F123" s="4">
        <f t="shared" si="52"/>
        <v>697614.44428691466</v>
      </c>
      <c r="G123" s="24" t="str">
        <f t="shared" si="37"/>
        <v>± 1.1%</v>
      </c>
      <c r="H123" s="1">
        <f t="shared" si="38"/>
        <v>9.7892433490729014E-2</v>
      </c>
      <c r="I123" s="10" t="str">
        <f t="shared" si="33"/>
        <v>High</v>
      </c>
    </row>
    <row r="124" spans="1:9" x14ac:dyDescent="0.2">
      <c r="A124" s="1" t="s">
        <v>229</v>
      </c>
      <c r="B124" s="8">
        <v>2884</v>
      </c>
      <c r="C124" s="30">
        <v>506</v>
      </c>
      <c r="D124" s="2">
        <f t="shared" si="50"/>
        <v>3.6285401542507013E-2</v>
      </c>
      <c r="E124" s="4">
        <f t="shared" si="51"/>
        <v>6.0000000000000001E-3</v>
      </c>
      <c r="F124" s="4">
        <f t="shared" si="52"/>
        <v>253290.64662703482</v>
      </c>
      <c r="G124" s="24" t="str">
        <f t="shared" si="37"/>
        <v>± 0.6%</v>
      </c>
      <c r="H124" s="1">
        <f t="shared" si="38"/>
        <v>0.17545076282940361</v>
      </c>
      <c r="I124" s="10" t="str">
        <f t="shared" si="33"/>
        <v>High</v>
      </c>
    </row>
    <row r="125" spans="1:9" x14ac:dyDescent="0.2">
      <c r="A125" s="1" t="s">
        <v>230</v>
      </c>
      <c r="B125" s="8">
        <v>2576</v>
      </c>
      <c r="C125" s="30">
        <v>514</v>
      </c>
      <c r="D125" s="2">
        <f t="shared" si="50"/>
        <v>3.2410261571948012E-2</v>
      </c>
      <c r="E125" s="4">
        <f t="shared" si="51"/>
        <v>6.0000000000000001E-3</v>
      </c>
      <c r="F125" s="4">
        <f t="shared" si="52"/>
        <v>262005.72090217954</v>
      </c>
      <c r="G125" s="24" t="str">
        <f t="shared" si="37"/>
        <v>± 0.6%</v>
      </c>
      <c r="H125" s="1">
        <f t="shared" si="38"/>
        <v>0.19953416149068323</v>
      </c>
      <c r="I125" s="10" t="str">
        <f t="shared" si="33"/>
        <v>High</v>
      </c>
    </row>
    <row r="126" spans="1:9" x14ac:dyDescent="0.2">
      <c r="A126" s="1" t="s">
        <v>229</v>
      </c>
      <c r="B126" s="8">
        <v>947</v>
      </c>
      <c r="C126" s="30">
        <v>361</v>
      </c>
      <c r="D126" s="2">
        <f t="shared" si="50"/>
        <v>1.1914797247140826E-2</v>
      </c>
      <c r="E126" s="4">
        <f t="shared" si="51"/>
        <v>5.0000000000000001E-3</v>
      </c>
      <c r="F126" s="4">
        <f t="shared" si="52"/>
        <v>130024.98910279111</v>
      </c>
      <c r="G126" s="24" t="str">
        <f t="shared" si="37"/>
        <v>± 0.5%</v>
      </c>
      <c r="H126" s="1">
        <f t="shared" si="38"/>
        <v>0.3812038014783527</v>
      </c>
      <c r="I126" s="10" t="str">
        <f t="shared" si="33"/>
        <v>Moderate</v>
      </c>
    </row>
    <row r="127" spans="1:9" x14ac:dyDescent="0.2">
      <c r="A127" s="1" t="s">
        <v>231</v>
      </c>
      <c r="B127" s="8">
        <v>2969</v>
      </c>
      <c r="C127" s="30">
        <v>437</v>
      </c>
      <c r="D127" s="2">
        <f t="shared" si="50"/>
        <v>3.7354839521395053E-2</v>
      </c>
      <c r="E127" s="4">
        <f t="shared" si="51"/>
        <v>5.0000000000000001E-3</v>
      </c>
      <c r="F127" s="4">
        <f t="shared" si="52"/>
        <v>188059.43451340092</v>
      </c>
      <c r="G127" s="24" t="str">
        <f t="shared" si="37"/>
        <v>± 0.5%</v>
      </c>
      <c r="H127" s="1">
        <f t="shared" si="38"/>
        <v>0.14718760525429436</v>
      </c>
      <c r="I127" s="10" t="str">
        <f t="shared" si="33"/>
        <v>High</v>
      </c>
    </row>
    <row r="128" spans="1:9" x14ac:dyDescent="0.2">
      <c r="A128" s="1" t="s">
        <v>229</v>
      </c>
      <c r="B128" s="8">
        <v>561</v>
      </c>
      <c r="C128" s="30">
        <v>174</v>
      </c>
      <c r="D128" s="2">
        <f t="shared" si="50"/>
        <v>7.0582906606610381E-3</v>
      </c>
      <c r="E128" s="4">
        <f t="shared" si="51"/>
        <v>2E-3</v>
      </c>
      <c r="F128" s="4">
        <f t="shared" si="52"/>
        <v>30172.11963575245</v>
      </c>
      <c r="G128" s="24" t="str">
        <f t="shared" si="37"/>
        <v>± 0.2%</v>
      </c>
      <c r="H128" s="1">
        <f t="shared" si="38"/>
        <v>0.31016042780748665</v>
      </c>
      <c r="I128" s="10" t="str">
        <f t="shared" si="33"/>
        <v>Moderate</v>
      </c>
    </row>
    <row r="129" spans="1:9" x14ac:dyDescent="0.2">
      <c r="A129" s="1" t="s">
        <v>232</v>
      </c>
      <c r="B129" s="8">
        <v>2810</v>
      </c>
      <c r="C129" s="30">
        <v>526</v>
      </c>
      <c r="D129" s="2">
        <f t="shared" si="50"/>
        <v>3.5354361419710371E-2</v>
      </c>
      <c r="E129" s="4">
        <f t="shared" si="51"/>
        <v>7.0000000000000001E-3</v>
      </c>
      <c r="F129" s="4">
        <f t="shared" si="52"/>
        <v>274069.72414254188</v>
      </c>
      <c r="G129" s="24" t="str">
        <f t="shared" si="37"/>
        <v>± 0.7%</v>
      </c>
      <c r="H129" s="1">
        <f t="shared" si="38"/>
        <v>0.18718861209964413</v>
      </c>
      <c r="I129" s="10" t="str">
        <f t="shared" si="33"/>
        <v>High</v>
      </c>
    </row>
    <row r="130" spans="1:9" x14ac:dyDescent="0.2">
      <c r="A130" s="1" t="s">
        <v>229</v>
      </c>
      <c r="B130" s="8">
        <v>1205</v>
      </c>
      <c r="C130" s="30">
        <v>319</v>
      </c>
      <c r="D130" s="2">
        <f t="shared" si="50"/>
        <v>1.5160856053648041E-2</v>
      </c>
      <c r="E130" s="4">
        <f t="shared" si="51"/>
        <v>4.0000000000000001E-3</v>
      </c>
      <c r="F130" s="4">
        <f t="shared" si="52"/>
        <v>101281.72824534572</v>
      </c>
      <c r="G130" s="24" t="str">
        <f t="shared" si="37"/>
        <v>± 0.4%</v>
      </c>
      <c r="H130" s="1">
        <f t="shared" si="38"/>
        <v>0.26473029045643154</v>
      </c>
      <c r="I130" s="10" t="str">
        <f t="shared" si="33"/>
        <v>Moderate</v>
      </c>
    </row>
    <row r="131" spans="1:9" x14ac:dyDescent="0.2">
      <c r="A131" s="1" t="s">
        <v>233</v>
      </c>
      <c r="B131" s="8">
        <v>328</v>
      </c>
      <c r="C131" s="30">
        <v>187</v>
      </c>
      <c r="D131" s="2">
        <f t="shared" si="50"/>
        <v>4.1267724361797155E-3</v>
      </c>
      <c r="E131" s="4">
        <f t="shared" si="51"/>
        <v>2E-3</v>
      </c>
      <c r="F131" s="4">
        <f t="shared" si="52"/>
        <v>34933.489611092969</v>
      </c>
      <c r="G131" s="24" t="str">
        <f t="shared" si="37"/>
        <v>± 0.2%</v>
      </c>
      <c r="H131" s="1">
        <f t="shared" si="38"/>
        <v>0.57012195121951215</v>
      </c>
      <c r="I131" s="10" t="str">
        <f t="shared" si="33"/>
        <v>Moderate</v>
      </c>
    </row>
    <row r="132" spans="1:9" x14ac:dyDescent="0.2">
      <c r="A132" s="1" t="s">
        <v>229</v>
      </c>
      <c r="B132" s="8">
        <v>171</v>
      </c>
      <c r="C132" s="30">
        <v>135</v>
      </c>
      <c r="D132" s="2">
        <f t="shared" si="50"/>
        <v>2.1514575810571081E-3</v>
      </c>
      <c r="E132" s="4">
        <f t="shared" si="51"/>
        <v>2E-3</v>
      </c>
      <c r="F132" s="4">
        <f t="shared" si="52"/>
        <v>18215.348385614678</v>
      </c>
      <c r="G132" s="24" t="str">
        <f t="shared" si="37"/>
        <v>± 0.2%</v>
      </c>
      <c r="H132" s="1">
        <f t="shared" si="38"/>
        <v>0.78947368421052633</v>
      </c>
      <c r="I132" s="10" t="str">
        <f t="shared" si="33"/>
        <v>Low</v>
      </c>
    </row>
    <row r="133" spans="1:9" x14ac:dyDescent="0.2">
      <c r="A133" s="14" t="s">
        <v>113</v>
      </c>
      <c r="B133" s="19" t="s">
        <v>559</v>
      </c>
      <c r="C133" s="31" t="s">
        <v>559</v>
      </c>
      <c r="D133" s="20"/>
      <c r="E133" s="21"/>
      <c r="F133" s="21"/>
      <c r="G133" s="27"/>
      <c r="H133" s="18"/>
      <c r="I133" s="22"/>
    </row>
    <row r="134" spans="1:9" x14ac:dyDescent="0.2">
      <c r="A134" s="1" t="s">
        <v>8</v>
      </c>
      <c r="B134" s="8">
        <v>83909</v>
      </c>
      <c r="C134" s="30">
        <v>1555</v>
      </c>
      <c r="D134" s="2">
        <f>IF(B134&lt;&gt;0,B134/$B$134,0)</f>
        <v>1</v>
      </c>
      <c r="E134" s="4">
        <f>IF(B134&lt;&gt;0,ROUND(((SQRT(POWER(C134,2)-(POWER((B134/$B$134),2)*POWER($C$134,2))))/$B$134),3),0)</f>
        <v>0</v>
      </c>
      <c r="F134" s="4">
        <f>IF(B134=0,0,POWER(C134,2)-(POWER((B134/$B$134),2)*POWER(C$134,2)))</f>
        <v>0</v>
      </c>
      <c r="G134" s="24" t="s">
        <v>17</v>
      </c>
      <c r="H134" s="1">
        <f t="shared" si="38"/>
        <v>1.8531981074735724E-2</v>
      </c>
      <c r="I134" s="10" t="str">
        <f t="shared" si="33"/>
        <v>High</v>
      </c>
    </row>
    <row r="135" spans="1:9" x14ac:dyDescent="0.2">
      <c r="A135" s="1" t="s">
        <v>114</v>
      </c>
      <c r="B135" s="8">
        <v>1927</v>
      </c>
      <c r="C135" s="30">
        <v>374</v>
      </c>
      <c r="D135" s="2">
        <f t="shared" ref="D135:D161" si="53">IF(B135&lt;&gt;0,B135/$B$134,0)</f>
        <v>2.2965355325412055E-2</v>
      </c>
      <c r="E135" s="4">
        <f t="shared" ref="E135:E161" si="54">IF(B135&lt;&gt;0,ROUND(((SQRT(POWER(C135,2)-(POWER((B135/$B$134),2)*POWER($C$134,2))))/$B$134),3),0)</f>
        <v>4.0000000000000001E-3</v>
      </c>
      <c r="F135" s="4">
        <f t="shared" ref="F135:F161" si="55">IF(B135=0,0,POWER(C135,2)-(POWER((B135/$B$134),2)*POWER(C$134,2)))</f>
        <v>138600.71537046353</v>
      </c>
      <c r="G135" s="24" t="str">
        <f t="shared" ref="G135:G161" si="56">IF(F135&lt;0,"W",IF(B135=0,"± 0.6%",IF((E135*100)&lt;0.01,"± 0.1%","± "&amp; TEXT((E135*100),"#,##0.0")&amp;"%")))</f>
        <v>± 0.4%</v>
      </c>
      <c r="H135" s="1">
        <f t="shared" si="38"/>
        <v>0.19408406850025947</v>
      </c>
      <c r="I135" s="10" t="str">
        <f t="shared" ref="I135:I161" si="57">IF(AND(H135&gt;0,H135&lt;=0.2),"High",IF(H135&gt;=0.667,"Low",IF(AND(H135&gt;0.2,H135&lt;0.667),"Moderate","NC")))</f>
        <v>High</v>
      </c>
    </row>
    <row r="136" spans="1:9" x14ac:dyDescent="0.2">
      <c r="A136" s="1" t="s">
        <v>115</v>
      </c>
      <c r="B136" s="8">
        <v>293</v>
      </c>
      <c r="C136" s="30">
        <v>122</v>
      </c>
      <c r="D136" s="2">
        <f t="shared" si="53"/>
        <v>3.4918781060434517E-3</v>
      </c>
      <c r="E136" s="4">
        <f t="shared" si="54"/>
        <v>1E-3</v>
      </c>
      <c r="F136" s="4">
        <f t="shared" si="55"/>
        <v>14854.516506843031</v>
      </c>
      <c r="G136" s="24" t="str">
        <f t="shared" si="56"/>
        <v>± 0.1%</v>
      </c>
      <c r="H136" s="1">
        <f t="shared" si="38"/>
        <v>0.41638225255972694</v>
      </c>
      <c r="I136" s="10" t="str">
        <f t="shared" si="57"/>
        <v>Moderate</v>
      </c>
    </row>
    <row r="137" spans="1:9" x14ac:dyDescent="0.2">
      <c r="A137" s="1" t="s">
        <v>116</v>
      </c>
      <c r="B137" s="8">
        <v>732</v>
      </c>
      <c r="C137" s="30">
        <v>216</v>
      </c>
      <c r="D137" s="2">
        <f t="shared" si="53"/>
        <v>8.7237364287501944E-3</v>
      </c>
      <c r="E137" s="4">
        <f t="shared" si="54"/>
        <v>3.0000000000000001E-3</v>
      </c>
      <c r="F137" s="4">
        <f t="shared" si="55"/>
        <v>46471.979647551634</v>
      </c>
      <c r="G137" s="24" t="str">
        <f t="shared" si="56"/>
        <v>± 0.3%</v>
      </c>
      <c r="H137" s="1">
        <f t="shared" si="38"/>
        <v>0.29508196721311475</v>
      </c>
      <c r="I137" s="10" t="str">
        <f t="shared" si="57"/>
        <v>Moderate</v>
      </c>
    </row>
    <row r="138" spans="1:9" x14ac:dyDescent="0.2">
      <c r="A138" s="1" t="s">
        <v>117</v>
      </c>
      <c r="B138" s="8">
        <v>1326</v>
      </c>
      <c r="C138" s="30">
        <v>256</v>
      </c>
      <c r="D138" s="2">
        <f t="shared" si="53"/>
        <v>1.5802834022572071E-2</v>
      </c>
      <c r="E138" s="4">
        <f t="shared" si="54"/>
        <v>3.0000000000000001E-3</v>
      </c>
      <c r="F138" s="4">
        <f t="shared" si="55"/>
        <v>64932.147673076404</v>
      </c>
      <c r="G138" s="24" t="str">
        <f t="shared" si="56"/>
        <v>± 0.3%</v>
      </c>
      <c r="H138" s="1">
        <f t="shared" si="38"/>
        <v>0.19306184012066366</v>
      </c>
      <c r="I138" s="10" t="str">
        <f t="shared" si="57"/>
        <v>High</v>
      </c>
    </row>
    <row r="139" spans="1:9" x14ac:dyDescent="0.2">
      <c r="A139" s="1" t="s">
        <v>118</v>
      </c>
      <c r="B139" s="8">
        <v>2152</v>
      </c>
      <c r="C139" s="30">
        <v>406</v>
      </c>
      <c r="D139" s="2">
        <f t="shared" si="53"/>
        <v>2.564683168670822E-2</v>
      </c>
      <c r="E139" s="4">
        <f t="shared" si="54"/>
        <v>5.0000000000000001E-3</v>
      </c>
      <c r="F139" s="4">
        <f t="shared" si="55"/>
        <v>163245.51993508119</v>
      </c>
      <c r="G139" s="24" t="str">
        <f t="shared" si="56"/>
        <v>± 0.5%</v>
      </c>
      <c r="H139" s="1">
        <f t="shared" si="38"/>
        <v>0.18866171003717472</v>
      </c>
      <c r="I139" s="10" t="str">
        <f t="shared" si="57"/>
        <v>High</v>
      </c>
    </row>
    <row r="140" spans="1:9" x14ac:dyDescent="0.2">
      <c r="A140" s="1" t="s">
        <v>119</v>
      </c>
      <c r="B140" s="8">
        <v>12828</v>
      </c>
      <c r="C140" s="30">
        <v>880</v>
      </c>
      <c r="D140" s="2">
        <f t="shared" si="53"/>
        <v>0.15287990561203207</v>
      </c>
      <c r="E140" s="4">
        <f t="shared" si="54"/>
        <v>0.01</v>
      </c>
      <c r="F140" s="4">
        <f t="shared" si="55"/>
        <v>717885.27761777735</v>
      </c>
      <c r="G140" s="24" t="str">
        <f t="shared" si="56"/>
        <v>± 1.0%</v>
      </c>
      <c r="H140" s="1">
        <f t="shared" si="38"/>
        <v>6.8599937636420333E-2</v>
      </c>
      <c r="I140" s="10" t="str">
        <f t="shared" si="57"/>
        <v>High</v>
      </c>
    </row>
    <row r="141" spans="1:9" x14ac:dyDescent="0.2">
      <c r="A141" s="1" t="s">
        <v>120</v>
      </c>
      <c r="B141" s="8">
        <v>3204</v>
      </c>
      <c r="C141" s="30">
        <v>434</v>
      </c>
      <c r="D141" s="2">
        <f t="shared" si="53"/>
        <v>3.8184223384857406E-2</v>
      </c>
      <c r="E141" s="4">
        <f t="shared" si="54"/>
        <v>5.0000000000000001E-3</v>
      </c>
      <c r="F141" s="4">
        <f t="shared" si="55"/>
        <v>184830.43512343676</v>
      </c>
      <c r="G141" s="24" t="str">
        <f t="shared" si="56"/>
        <v>± 0.5%</v>
      </c>
      <c r="H141" s="1">
        <f t="shared" si="38"/>
        <v>0.13545568039950062</v>
      </c>
      <c r="I141" s="10" t="str">
        <f t="shared" si="57"/>
        <v>High</v>
      </c>
    </row>
    <row r="142" spans="1:9" x14ac:dyDescent="0.2">
      <c r="A142" s="1" t="s">
        <v>121</v>
      </c>
      <c r="B142" s="8">
        <v>976</v>
      </c>
      <c r="C142" s="30">
        <v>237</v>
      </c>
      <c r="D142" s="2">
        <f t="shared" si="53"/>
        <v>1.1631648571666925E-2</v>
      </c>
      <c r="E142" s="4">
        <f t="shared" si="54"/>
        <v>3.0000000000000001E-3</v>
      </c>
      <c r="F142" s="4">
        <f t="shared" si="55"/>
        <v>55841.852706758458</v>
      </c>
      <c r="G142" s="24" t="str">
        <f t="shared" si="56"/>
        <v>± 0.3%</v>
      </c>
      <c r="H142" s="1">
        <f t="shared" si="38"/>
        <v>0.24282786885245902</v>
      </c>
      <c r="I142" s="10" t="str">
        <f t="shared" si="57"/>
        <v>Moderate</v>
      </c>
    </row>
    <row r="143" spans="1:9" x14ac:dyDescent="0.2">
      <c r="A143" s="1" t="s">
        <v>122</v>
      </c>
      <c r="B143" s="8">
        <v>17273</v>
      </c>
      <c r="C143" s="30">
        <v>1052</v>
      </c>
      <c r="D143" s="2">
        <f t="shared" si="53"/>
        <v>0.20585396083852744</v>
      </c>
      <c r="E143" s="4">
        <f t="shared" si="54"/>
        <v>1.2E-2</v>
      </c>
      <c r="F143" s="4">
        <f t="shared" si="55"/>
        <v>1004238.1275832138</v>
      </c>
      <c r="G143" s="24" t="str">
        <f t="shared" si="56"/>
        <v>± 1.2%</v>
      </c>
      <c r="H143" s="1">
        <f t="shared" si="38"/>
        <v>6.0904301511028776E-2</v>
      </c>
      <c r="I143" s="10" t="str">
        <f t="shared" si="57"/>
        <v>High</v>
      </c>
    </row>
    <row r="144" spans="1:9" x14ac:dyDescent="0.2">
      <c r="A144" s="1" t="s">
        <v>123</v>
      </c>
      <c r="B144" s="8">
        <v>807</v>
      </c>
      <c r="C144" s="30">
        <v>232</v>
      </c>
      <c r="D144" s="2">
        <f t="shared" si="53"/>
        <v>9.6175618825155816E-3</v>
      </c>
      <c r="E144" s="4">
        <f t="shared" si="54"/>
        <v>3.0000000000000001E-3</v>
      </c>
      <c r="F144" s="4">
        <f t="shared" si="55"/>
        <v>53600.338740870793</v>
      </c>
      <c r="G144" s="24" t="str">
        <f t="shared" si="56"/>
        <v>± 0.3%</v>
      </c>
      <c r="H144" s="1">
        <f t="shared" si="38"/>
        <v>0.28748451053283769</v>
      </c>
      <c r="I144" s="10" t="str">
        <f t="shared" si="57"/>
        <v>Moderate</v>
      </c>
    </row>
    <row r="145" spans="1:9" x14ac:dyDescent="0.2">
      <c r="A145" s="1" t="s">
        <v>124</v>
      </c>
      <c r="B145" s="8">
        <v>581</v>
      </c>
      <c r="C145" s="30">
        <v>171</v>
      </c>
      <c r="D145" s="2">
        <f t="shared" si="53"/>
        <v>6.9241678485025444E-3</v>
      </c>
      <c r="E145" s="4">
        <f t="shared" si="54"/>
        <v>2E-3</v>
      </c>
      <c r="F145" s="4">
        <f t="shared" si="55"/>
        <v>29125.069966644227</v>
      </c>
      <c r="G145" s="24" t="str">
        <f t="shared" si="56"/>
        <v>± 0.2%</v>
      </c>
      <c r="H145" s="1">
        <f t="shared" si="38"/>
        <v>0.29432013769363169</v>
      </c>
      <c r="I145" s="10" t="str">
        <f t="shared" si="57"/>
        <v>Moderate</v>
      </c>
    </row>
    <row r="146" spans="1:9" x14ac:dyDescent="0.2">
      <c r="A146" s="1" t="s">
        <v>125</v>
      </c>
      <c r="B146" s="8">
        <v>13088</v>
      </c>
      <c r="C146" s="30">
        <v>926</v>
      </c>
      <c r="D146" s="2">
        <f t="shared" si="53"/>
        <v>0.15597850051841877</v>
      </c>
      <c r="E146" s="4">
        <f t="shared" si="54"/>
        <v>1.0999999999999999E-2</v>
      </c>
      <c r="F146" s="4">
        <f t="shared" si="55"/>
        <v>798647.16220291436</v>
      </c>
      <c r="G146" s="24" t="str">
        <f t="shared" si="56"/>
        <v>± 1.1%</v>
      </c>
      <c r="H146" s="1">
        <f t="shared" si="38"/>
        <v>7.0751833740831299E-2</v>
      </c>
      <c r="I146" s="10" t="str">
        <f t="shared" si="57"/>
        <v>High</v>
      </c>
    </row>
    <row r="147" spans="1:9" x14ac:dyDescent="0.2">
      <c r="A147" s="1" t="s">
        <v>126</v>
      </c>
      <c r="B147" s="8">
        <v>4257</v>
      </c>
      <c r="C147" s="30">
        <v>509</v>
      </c>
      <c r="D147" s="2">
        <f t="shared" si="53"/>
        <v>5.0733532755723461E-2</v>
      </c>
      <c r="E147" s="4">
        <f t="shared" si="54"/>
        <v>6.0000000000000001E-3</v>
      </c>
      <c r="F147" s="4">
        <f t="shared" si="55"/>
        <v>252857.26637838804</v>
      </c>
      <c r="G147" s="24" t="str">
        <f t="shared" si="56"/>
        <v>± 0.6%</v>
      </c>
      <c r="H147" s="1">
        <f t="shared" si="38"/>
        <v>0.11956777073056143</v>
      </c>
      <c r="I147" s="10" t="str">
        <f t="shared" si="57"/>
        <v>High</v>
      </c>
    </row>
    <row r="148" spans="1:9" x14ac:dyDescent="0.2">
      <c r="A148" s="1" t="s">
        <v>127</v>
      </c>
      <c r="B148" s="8">
        <v>210</v>
      </c>
      <c r="C148" s="30">
        <v>101</v>
      </c>
      <c r="D148" s="2">
        <f t="shared" si="53"/>
        <v>2.5027112705430883E-3</v>
      </c>
      <c r="E148" s="4">
        <f t="shared" si="54"/>
        <v>1E-3</v>
      </c>
      <c r="F148" s="4">
        <f t="shared" si="55"/>
        <v>10185.854546375353</v>
      </c>
      <c r="G148" s="24" t="str">
        <f t="shared" si="56"/>
        <v>± 0.1%</v>
      </c>
      <c r="H148" s="1">
        <f t="shared" si="38"/>
        <v>0.48095238095238096</v>
      </c>
      <c r="I148" s="10" t="str">
        <f t="shared" si="57"/>
        <v>Moderate</v>
      </c>
    </row>
    <row r="149" spans="1:9" x14ac:dyDescent="0.2">
      <c r="A149" s="1" t="s">
        <v>128</v>
      </c>
      <c r="B149" s="8">
        <v>6674</v>
      </c>
      <c r="C149" s="30">
        <v>627</v>
      </c>
      <c r="D149" s="2">
        <f t="shared" si="53"/>
        <v>7.9538547712402721E-2</v>
      </c>
      <c r="E149" s="4">
        <f t="shared" si="54"/>
        <v>7.0000000000000001E-3</v>
      </c>
      <c r="F149" s="4">
        <f t="shared" si="55"/>
        <v>377831.65361691051</v>
      </c>
      <c r="G149" s="24" t="str">
        <f t="shared" si="56"/>
        <v>± 0.7%</v>
      </c>
      <c r="H149" s="1">
        <f t="shared" si="38"/>
        <v>9.3946658675456998E-2</v>
      </c>
      <c r="I149" s="10" t="str">
        <f t="shared" si="57"/>
        <v>High</v>
      </c>
    </row>
    <row r="150" spans="1:9" x14ac:dyDescent="0.2">
      <c r="A150" s="1" t="s">
        <v>129</v>
      </c>
      <c r="B150" s="8">
        <v>2545</v>
      </c>
      <c r="C150" s="30">
        <v>346</v>
      </c>
      <c r="D150" s="2">
        <f t="shared" si="53"/>
        <v>3.0330477064438855E-2</v>
      </c>
      <c r="E150" s="4">
        <f t="shared" si="54"/>
        <v>4.0000000000000001E-3</v>
      </c>
      <c r="F150" s="4">
        <f t="shared" si="55"/>
        <v>117491.56730695732</v>
      </c>
      <c r="G150" s="24" t="str">
        <f t="shared" si="56"/>
        <v>± 0.4%</v>
      </c>
      <c r="H150" s="1">
        <f t="shared" ref="H150:H161" si="58">IF(B150&lt;&gt;0,C150/B150,0)</f>
        <v>0.13595284872298624</v>
      </c>
      <c r="I150" s="10" t="str">
        <f t="shared" si="57"/>
        <v>High</v>
      </c>
    </row>
    <row r="151" spans="1:9" x14ac:dyDescent="0.2">
      <c r="A151" s="1" t="s">
        <v>130</v>
      </c>
      <c r="B151" s="8">
        <v>295</v>
      </c>
      <c r="C151" s="30">
        <v>125</v>
      </c>
      <c r="D151" s="2">
        <f t="shared" si="53"/>
        <v>3.5157134514771956E-3</v>
      </c>
      <c r="E151" s="4">
        <f t="shared" si="54"/>
        <v>1E-3</v>
      </c>
      <c r="F151" s="4">
        <f t="shared" si="55"/>
        <v>15595.112628079707</v>
      </c>
      <c r="G151" s="24" t="str">
        <f t="shared" si="56"/>
        <v>± 0.1%</v>
      </c>
      <c r="H151" s="1">
        <f t="shared" si="58"/>
        <v>0.42372881355932202</v>
      </c>
      <c r="I151" s="10" t="str">
        <f t="shared" si="57"/>
        <v>Moderate</v>
      </c>
    </row>
    <row r="152" spans="1:9" x14ac:dyDescent="0.2">
      <c r="A152" s="1" t="s">
        <v>131</v>
      </c>
      <c r="B152" s="8">
        <v>1356</v>
      </c>
      <c r="C152" s="30">
        <v>264</v>
      </c>
      <c r="D152" s="2">
        <f t="shared" si="53"/>
        <v>1.6160364204078227E-2</v>
      </c>
      <c r="E152" s="4">
        <f t="shared" si="54"/>
        <v>3.0000000000000001E-3</v>
      </c>
      <c r="F152" s="4">
        <f t="shared" si="55"/>
        <v>69064.51494748368</v>
      </c>
      <c r="G152" s="24" t="str">
        <f t="shared" si="56"/>
        <v>± 0.3%</v>
      </c>
      <c r="H152" s="1">
        <f t="shared" si="58"/>
        <v>0.19469026548672566</v>
      </c>
      <c r="I152" s="10" t="str">
        <f t="shared" si="57"/>
        <v>High</v>
      </c>
    </row>
    <row r="153" spans="1:9" x14ac:dyDescent="0.2">
      <c r="A153" s="1" t="s">
        <v>132</v>
      </c>
      <c r="B153" s="8">
        <v>2695</v>
      </c>
      <c r="C153" s="30">
        <v>415</v>
      </c>
      <c r="D153" s="2">
        <f t="shared" si="53"/>
        <v>3.2118127971969633E-2</v>
      </c>
      <c r="E153" s="4">
        <f t="shared" si="54"/>
        <v>5.0000000000000001E-3</v>
      </c>
      <c r="F153" s="4">
        <f t="shared" si="55"/>
        <v>169730.62792942961</v>
      </c>
      <c r="G153" s="24" t="str">
        <f t="shared" si="56"/>
        <v>± 0.5%</v>
      </c>
      <c r="H153" s="1">
        <f t="shared" si="58"/>
        <v>0.15398886827458255</v>
      </c>
      <c r="I153" s="10" t="str">
        <f t="shared" si="57"/>
        <v>High</v>
      </c>
    </row>
    <row r="154" spans="1:9" x14ac:dyDescent="0.2">
      <c r="A154" s="1" t="s">
        <v>133</v>
      </c>
      <c r="B154" s="8">
        <v>4567</v>
      </c>
      <c r="C154" s="30">
        <v>599</v>
      </c>
      <c r="D154" s="2">
        <f t="shared" si="53"/>
        <v>5.4428011297953736E-2</v>
      </c>
      <c r="E154" s="4">
        <f t="shared" si="54"/>
        <v>7.0000000000000001E-3</v>
      </c>
      <c r="F154" s="4">
        <f t="shared" si="55"/>
        <v>351637.82239509991</v>
      </c>
      <c r="G154" s="24" t="str">
        <f t="shared" si="56"/>
        <v>± 0.7%</v>
      </c>
      <c r="H154" s="1">
        <f t="shared" si="58"/>
        <v>0.13115830961243705</v>
      </c>
      <c r="I154" s="10" t="str">
        <f t="shared" si="57"/>
        <v>High</v>
      </c>
    </row>
    <row r="155" spans="1:9" x14ac:dyDescent="0.2">
      <c r="A155" s="1" t="s">
        <v>134</v>
      </c>
      <c r="B155" s="8">
        <v>298</v>
      </c>
      <c r="C155" s="30">
        <v>143</v>
      </c>
      <c r="D155" s="2">
        <f t="shared" si="53"/>
        <v>3.5514664696278111E-3</v>
      </c>
      <c r="E155" s="4">
        <f t="shared" si="54"/>
        <v>2E-3</v>
      </c>
      <c r="F155" s="4">
        <f t="shared" si="55"/>
        <v>20418.501658419882</v>
      </c>
      <c r="G155" s="24" t="str">
        <f t="shared" si="56"/>
        <v>± 0.2%</v>
      </c>
      <c r="H155" s="1">
        <f t="shared" si="58"/>
        <v>0.47986577181208051</v>
      </c>
      <c r="I155" s="10" t="str">
        <f t="shared" si="57"/>
        <v>Moderate</v>
      </c>
    </row>
    <row r="156" spans="1:9" x14ac:dyDescent="0.2">
      <c r="A156" s="1" t="s">
        <v>135</v>
      </c>
      <c r="B156" s="8">
        <v>537</v>
      </c>
      <c r="C156" s="30">
        <v>325</v>
      </c>
      <c r="D156" s="2">
        <f t="shared" si="53"/>
        <v>6.399790248960183E-3</v>
      </c>
      <c r="E156" s="4">
        <f t="shared" si="54"/>
        <v>4.0000000000000001E-3</v>
      </c>
      <c r="F156" s="4">
        <f t="shared" si="55"/>
        <v>105525.96418783932</v>
      </c>
      <c r="G156" s="24" t="str">
        <f t="shared" si="56"/>
        <v>± 0.4%</v>
      </c>
      <c r="H156" s="1">
        <f t="shared" si="58"/>
        <v>0.60521415270018619</v>
      </c>
      <c r="I156" s="10" t="str">
        <f t="shared" si="57"/>
        <v>Moderate</v>
      </c>
    </row>
    <row r="157" spans="1:9" x14ac:dyDescent="0.2">
      <c r="A157" s="1" t="s">
        <v>136</v>
      </c>
      <c r="B157" s="8">
        <v>4412</v>
      </c>
      <c r="C157" s="30">
        <v>571</v>
      </c>
      <c r="D157" s="2">
        <f t="shared" si="53"/>
        <v>5.2580772026838599E-2</v>
      </c>
      <c r="E157" s="4">
        <f t="shared" si="54"/>
        <v>7.0000000000000001E-3</v>
      </c>
      <c r="F157" s="4">
        <f t="shared" si="55"/>
        <v>319355.79539634334</v>
      </c>
      <c r="G157" s="24" t="str">
        <f t="shared" si="56"/>
        <v>± 0.7%</v>
      </c>
      <c r="H157" s="1">
        <f t="shared" si="58"/>
        <v>0.12941976427923843</v>
      </c>
      <c r="I157" s="10" t="str">
        <f t="shared" si="57"/>
        <v>High</v>
      </c>
    </row>
    <row r="158" spans="1:9" x14ac:dyDescent="0.2">
      <c r="A158" s="1" t="s">
        <v>137</v>
      </c>
      <c r="B158" s="8">
        <v>701</v>
      </c>
      <c r="C158" s="30">
        <v>219</v>
      </c>
      <c r="D158" s="2">
        <f t="shared" si="53"/>
        <v>8.3542885745271668E-3</v>
      </c>
      <c r="E158" s="4">
        <f t="shared" si="54"/>
        <v>3.0000000000000001E-3</v>
      </c>
      <c r="F158" s="4">
        <f t="shared" si="55"/>
        <v>47792.23603046246</v>
      </c>
      <c r="G158" s="24" t="str">
        <f t="shared" si="56"/>
        <v>± 0.3%</v>
      </c>
      <c r="H158" s="1">
        <f t="shared" si="58"/>
        <v>0.31241084165477889</v>
      </c>
      <c r="I158" s="10" t="str">
        <f t="shared" si="57"/>
        <v>Moderate</v>
      </c>
    </row>
    <row r="159" spans="1:9" x14ac:dyDescent="0.2">
      <c r="A159" s="1" t="s">
        <v>138</v>
      </c>
      <c r="B159" s="8">
        <v>377</v>
      </c>
      <c r="C159" s="30">
        <v>152</v>
      </c>
      <c r="D159" s="2">
        <f t="shared" si="53"/>
        <v>4.4929626142606871E-3</v>
      </c>
      <c r="E159" s="4">
        <f t="shared" si="54"/>
        <v>2E-3</v>
      </c>
      <c r="F159" s="4">
        <f t="shared" si="55"/>
        <v>23055.18802316967</v>
      </c>
      <c r="G159" s="24" t="str">
        <f t="shared" si="56"/>
        <v>± 0.2%</v>
      </c>
      <c r="H159" s="1">
        <f t="shared" si="58"/>
        <v>0.40318302387267907</v>
      </c>
      <c r="I159" s="10" t="str">
        <f t="shared" si="57"/>
        <v>Moderate</v>
      </c>
    </row>
    <row r="160" spans="1:9" x14ac:dyDescent="0.2">
      <c r="A160" s="1" t="s">
        <v>139</v>
      </c>
      <c r="B160" s="8">
        <v>1305</v>
      </c>
      <c r="C160" s="30">
        <v>264</v>
      </c>
      <c r="D160" s="2">
        <f t="shared" si="53"/>
        <v>1.5552562895517763E-2</v>
      </c>
      <c r="E160" s="4">
        <f t="shared" si="54"/>
        <v>3.0000000000000001E-3</v>
      </c>
      <c r="F160" s="4">
        <f t="shared" si="55"/>
        <v>69111.122762831859</v>
      </c>
      <c r="G160" s="24" t="str">
        <f t="shared" si="56"/>
        <v>± 0.3%</v>
      </c>
      <c r="H160" s="1">
        <f t="shared" si="58"/>
        <v>0.20229885057471264</v>
      </c>
      <c r="I160" s="10" t="str">
        <f t="shared" si="57"/>
        <v>Moderate</v>
      </c>
    </row>
    <row r="161" spans="1:9" x14ac:dyDescent="0.2">
      <c r="A161" s="1" t="s">
        <v>140</v>
      </c>
      <c r="B161" s="8">
        <v>64</v>
      </c>
      <c r="C161" s="30">
        <v>46</v>
      </c>
      <c r="D161" s="2">
        <f t="shared" si="53"/>
        <v>7.627310538797983E-4</v>
      </c>
      <c r="E161" s="4">
        <f t="shared" si="54"/>
        <v>1E-3</v>
      </c>
      <c r="F161" s="4">
        <f t="shared" si="55"/>
        <v>2114.5932930148174</v>
      </c>
      <c r="G161" s="24" t="str">
        <f t="shared" si="56"/>
        <v>± 0.1%</v>
      </c>
      <c r="H161" s="1">
        <f t="shared" si="58"/>
        <v>0.71875</v>
      </c>
      <c r="I161" s="10" t="str">
        <f t="shared" si="57"/>
        <v>Low</v>
      </c>
    </row>
  </sheetData>
  <mergeCells count="1">
    <mergeCell ref="A4:I4"/>
  </mergeCells>
  <conditionalFormatting sqref="I7:I161">
    <cfRule type="containsText" dxfId="20" priority="9" operator="containsText" text="High">
      <formula>NOT(ISERROR(SEARCH("High",I7)))</formula>
    </cfRule>
    <cfRule type="containsText" dxfId="19" priority="10" operator="containsText" text="Medium">
      <formula>NOT(ISERROR(SEARCH("Medium",I7)))</formula>
    </cfRule>
    <cfRule type="containsText" dxfId="18" priority="11" operator="containsText" text="Low">
      <formula>NOT(ISERROR(SEARCH("Low",I7)))</formula>
    </cfRule>
  </conditionalFormatting>
  <conditionalFormatting sqref="I7:I161">
    <cfRule type="cellIs" priority="5" operator="equal">
      <formula>"no data"</formula>
    </cfRule>
    <cfRule type="containsText" dxfId="17" priority="6" operator="containsText" text="High">
      <formula>NOT(ISERROR(SEARCH("High",I7)))</formula>
    </cfRule>
    <cfRule type="containsText" dxfId="16" priority="7" operator="containsText" text="Moderate">
      <formula>NOT(ISERROR(SEARCH("Moderate",I7)))</formula>
    </cfRule>
    <cfRule type="containsText" dxfId="15" priority="8" operator="containsText" text="Low">
      <formula>NOT(ISERROR(SEARCH("Low",I7)))</formula>
    </cfRule>
  </conditionalFormatting>
  <pageMargins left="0.5" right="0.5" top="0.75" bottom="0.75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4"/>
  <sheetViews>
    <sheetView workbookViewId="0">
      <selection activeCell="A4" sqref="A4:I4"/>
    </sheetView>
  </sheetViews>
  <sheetFormatPr defaultRowHeight="12.75" x14ac:dyDescent="0.2"/>
  <cols>
    <col min="1" max="1" width="40" customWidth="1"/>
    <col min="5" max="6" width="0" hidden="1" customWidth="1"/>
    <col min="8" max="8" width="8.85546875" hidden="1" customWidth="1"/>
  </cols>
  <sheetData>
    <row r="1" spans="1:9" ht="15.75" x14ac:dyDescent="0.25">
      <c r="A1" s="13" t="s">
        <v>234</v>
      </c>
      <c r="B1" s="8"/>
      <c r="C1" s="8"/>
      <c r="D1" s="2"/>
      <c r="E1" s="4"/>
      <c r="F1" s="4"/>
      <c r="G1" s="3"/>
      <c r="H1" s="1"/>
      <c r="I1" s="1"/>
    </row>
    <row r="2" spans="1:9" x14ac:dyDescent="0.2">
      <c r="A2" s="11" t="s">
        <v>5</v>
      </c>
      <c r="B2" s="8"/>
      <c r="C2" s="8"/>
      <c r="D2" s="2"/>
      <c r="E2" s="4"/>
      <c r="F2" s="4"/>
      <c r="G2" s="3"/>
      <c r="H2" s="1"/>
      <c r="I2" s="1"/>
    </row>
    <row r="3" spans="1:9" x14ac:dyDescent="0.2">
      <c r="A3" s="1"/>
      <c r="B3" s="1"/>
      <c r="C3" s="8"/>
      <c r="D3" s="2"/>
      <c r="E3" s="4"/>
      <c r="F3" s="4"/>
      <c r="G3" s="3"/>
      <c r="H3" s="1"/>
      <c r="I3" s="1"/>
    </row>
    <row r="4" spans="1:9" ht="20.25" x14ac:dyDescent="0.3">
      <c r="A4" s="55" t="s">
        <v>560</v>
      </c>
      <c r="B4" s="56"/>
      <c r="C4" s="56"/>
      <c r="D4" s="56"/>
      <c r="E4" s="56"/>
      <c r="F4" s="56"/>
      <c r="G4" s="56"/>
      <c r="H4" s="56"/>
      <c r="I4" s="56"/>
    </row>
    <row r="5" spans="1:9" ht="36" x14ac:dyDescent="0.2">
      <c r="A5" s="5" t="s">
        <v>6</v>
      </c>
      <c r="B5" s="9" t="s">
        <v>0</v>
      </c>
      <c r="C5" s="9" t="s">
        <v>37</v>
      </c>
      <c r="D5" s="6" t="s">
        <v>1</v>
      </c>
      <c r="E5" s="7"/>
      <c r="F5" s="7"/>
      <c r="G5" s="7" t="s">
        <v>36</v>
      </c>
      <c r="H5" s="5"/>
      <c r="I5" s="5" t="s">
        <v>35</v>
      </c>
    </row>
    <row r="6" spans="1:9" x14ac:dyDescent="0.2">
      <c r="A6" s="14" t="s">
        <v>235</v>
      </c>
      <c r="B6" s="15"/>
      <c r="C6" s="15"/>
      <c r="D6" s="16"/>
      <c r="E6" s="17"/>
      <c r="F6" s="17"/>
      <c r="G6" s="17"/>
      <c r="H6" s="14"/>
      <c r="I6" s="14"/>
    </row>
    <row r="7" spans="1:9" x14ac:dyDescent="0.2">
      <c r="A7" s="37" t="s">
        <v>236</v>
      </c>
      <c r="B7" s="34">
        <v>72405</v>
      </c>
      <c r="C7" s="35">
        <v>1332</v>
      </c>
      <c r="D7" s="2">
        <f t="shared" ref="D7:D13" si="0">IF(B7&lt;&gt;0,B7/$B$7,0)</f>
        <v>1</v>
      </c>
      <c r="E7" s="4">
        <f>IF(B7&lt;&gt;0,ROUND(((SQRT(POWER(C7,2)-(POWER((B7/$B$7),2)*POWER($C$7,2))))/$B$7),3),0)</f>
        <v>0</v>
      </c>
      <c r="F7" s="4">
        <f>IF(B7=0,0,POWER(C7,2)-(POWER((B7/$B$7),2)*POWER(C$7,2)))</f>
        <v>0</v>
      </c>
      <c r="G7" s="24" t="s">
        <v>17</v>
      </c>
      <c r="H7" s="1">
        <f t="shared" ref="H7" si="1">IF(B7&lt;&gt;0,C7/B7,0)</f>
        <v>1.8396519577377254E-2</v>
      </c>
      <c r="I7" s="10" t="str">
        <f t="shared" ref="I7" si="2">IF(AND(H7&gt;0,H7&lt;=0.2),"High",IF(H7&gt;=0.667,"Low",IF(AND(H7&gt;0.2,H7&lt;0.667),"Moderate","NC")))</f>
        <v>High</v>
      </c>
    </row>
    <row r="8" spans="1:9" x14ac:dyDescent="0.2">
      <c r="A8" s="37" t="s">
        <v>277</v>
      </c>
      <c r="B8" s="34">
        <v>56623</v>
      </c>
      <c r="C8" s="35">
        <v>1211</v>
      </c>
      <c r="D8" s="2">
        <f t="shared" si="0"/>
        <v>0.78203162765002421</v>
      </c>
      <c r="E8" s="4">
        <f t="shared" ref="E8:E13" si="3">IF(B8&lt;&gt;0,ROUND(((SQRT(POWER(C8,2)-(POWER((B8/$B$7),2)*POWER($C$7,2))))/$B$7),3),0)</f>
        <v>8.9999999999999993E-3</v>
      </c>
      <c r="F8" s="4">
        <f t="shared" ref="F8:F13" si="4">IF(B8=0,0,POWER(C8,2)-(POWER((B8/$B$7),2)*POWER(C$7,2)))</f>
        <v>381452.67771533714</v>
      </c>
      <c r="G8" s="24" t="str">
        <f>IF(F8&lt;0,"W",IF(A8=0,"± 0.6%",IF((E8*100)&lt;0.01,"± 0.1%","± "&amp; TEXT((E8*100),"#,##0.0")&amp;"%")))</f>
        <v>± 0.9%</v>
      </c>
      <c r="H8" s="1">
        <f>IF(B8&lt;&gt;0,C8/B8,0)</f>
        <v>2.1387068858944244E-2</v>
      </c>
      <c r="I8" s="10" t="str">
        <f>IF(AND(H8&gt;0,H8&lt;=0.2),"High",IF(H8&gt;=0.667,"Low",IF(AND(H8&gt;0.2,H8&lt;0.667),"Moderate","NC")))</f>
        <v>High</v>
      </c>
    </row>
    <row r="9" spans="1:9" x14ac:dyDescent="0.2">
      <c r="A9" s="37" t="s">
        <v>278</v>
      </c>
      <c r="B9" s="34">
        <v>56418</v>
      </c>
      <c r="C9" s="35">
        <v>1203</v>
      </c>
      <c r="D9" s="2">
        <f t="shared" si="0"/>
        <v>0.77920033146882117</v>
      </c>
      <c r="E9" s="4">
        <f t="shared" si="3"/>
        <v>8.0000000000000002E-3</v>
      </c>
      <c r="F9" s="4">
        <f t="shared" si="4"/>
        <v>369983.29795350204</v>
      </c>
      <c r="G9" s="24" t="str">
        <f t="shared" ref="G9:G23" si="5">IF(F9&lt;0,"W",IF(A9=0,"± 0.6%",IF((E9*100)&lt;0.01,"± 0.1%","± "&amp; TEXT((E9*100),"#,##0.0")&amp;"%")))</f>
        <v>± 0.8%</v>
      </c>
      <c r="H9" s="1">
        <f t="shared" ref="H9:H23" si="6">IF(B9&lt;&gt;0,C9/B9,0)</f>
        <v>2.1322982027012657E-2</v>
      </c>
      <c r="I9" s="10" t="str">
        <f t="shared" ref="I9:I23" si="7">IF(AND(H9&gt;0,H9&lt;=0.2),"High",IF(H9&gt;=0.667,"Low",IF(AND(H9&gt;0.2,H9&lt;0.667),"Moderate","NC")))</f>
        <v>High</v>
      </c>
    </row>
    <row r="10" spans="1:9" x14ac:dyDescent="0.2">
      <c r="A10" s="37" t="s">
        <v>279</v>
      </c>
      <c r="B10" s="34">
        <v>53174</v>
      </c>
      <c r="C10" s="35">
        <v>1152</v>
      </c>
      <c r="D10" s="2">
        <f t="shared" si="0"/>
        <v>0.73439679580139494</v>
      </c>
      <c r="E10" s="4">
        <f t="shared" si="3"/>
        <v>8.0000000000000002E-3</v>
      </c>
      <c r="F10" s="4">
        <f t="shared" si="4"/>
        <v>370196.41650730185</v>
      </c>
      <c r="G10" s="24" t="str">
        <f t="shared" si="5"/>
        <v>± 0.8%</v>
      </c>
      <c r="H10" s="1">
        <f t="shared" si="6"/>
        <v>2.1664723361041111E-2</v>
      </c>
      <c r="I10" s="10" t="str">
        <f t="shared" si="7"/>
        <v>High</v>
      </c>
    </row>
    <row r="11" spans="1:9" x14ac:dyDescent="0.2">
      <c r="A11" s="37" t="s">
        <v>280</v>
      </c>
      <c r="B11" s="34">
        <v>3244</v>
      </c>
      <c r="C11" s="35">
        <v>471</v>
      </c>
      <c r="D11" s="2">
        <f t="shared" si="0"/>
        <v>4.4803535667426279E-2</v>
      </c>
      <c r="E11" s="4">
        <f t="shared" si="3"/>
        <v>6.0000000000000001E-3</v>
      </c>
      <c r="F11" s="4">
        <f t="shared" si="4"/>
        <v>218279.4993741466</v>
      </c>
      <c r="G11" s="24" t="str">
        <f t="shared" si="5"/>
        <v>± 0.6%</v>
      </c>
      <c r="H11" s="1">
        <f t="shared" si="6"/>
        <v>0.14519112207151666</v>
      </c>
      <c r="I11" s="10" t="str">
        <f t="shared" si="7"/>
        <v>High</v>
      </c>
    </row>
    <row r="12" spans="1:9" x14ac:dyDescent="0.2">
      <c r="A12" s="37" t="s">
        <v>281</v>
      </c>
      <c r="B12" s="34">
        <v>205</v>
      </c>
      <c r="C12" s="35">
        <v>121</v>
      </c>
      <c r="D12" s="2">
        <f t="shared" si="0"/>
        <v>2.8312961812029555E-3</v>
      </c>
      <c r="E12" s="4">
        <f t="shared" si="3"/>
        <v>2E-3</v>
      </c>
      <c r="F12" s="4">
        <f t="shared" si="4"/>
        <v>14626.777398034132</v>
      </c>
      <c r="G12" s="24" t="str">
        <f t="shared" si="5"/>
        <v>± 0.2%</v>
      </c>
      <c r="H12" s="1">
        <f t="shared" si="6"/>
        <v>0.59024390243902436</v>
      </c>
      <c r="I12" s="10" t="str">
        <f t="shared" si="7"/>
        <v>Moderate</v>
      </c>
    </row>
    <row r="13" spans="1:9" x14ac:dyDescent="0.2">
      <c r="A13" s="37" t="s">
        <v>282</v>
      </c>
      <c r="B13" s="34">
        <v>15782</v>
      </c>
      <c r="C13" s="35">
        <v>844</v>
      </c>
      <c r="D13" s="2">
        <f t="shared" si="0"/>
        <v>0.21796837234997582</v>
      </c>
      <c r="E13" s="4">
        <f t="shared" si="3"/>
        <v>1.0999999999999999E-2</v>
      </c>
      <c r="F13" s="4">
        <f t="shared" si="4"/>
        <v>628042.24278681027</v>
      </c>
      <c r="G13" s="24" t="str">
        <f t="shared" si="5"/>
        <v>± 1.1%</v>
      </c>
      <c r="H13" s="1">
        <f t="shared" si="6"/>
        <v>5.3478646559371436E-2</v>
      </c>
      <c r="I13" s="10" t="str">
        <f t="shared" si="7"/>
        <v>High</v>
      </c>
    </row>
    <row r="14" spans="1:9" x14ac:dyDescent="0.2">
      <c r="A14" s="37" t="s">
        <v>241</v>
      </c>
      <c r="B14" s="34">
        <v>56418</v>
      </c>
      <c r="C14" s="35">
        <v>1203</v>
      </c>
      <c r="D14" s="2">
        <f>IF(B14&lt;&gt;0,B14/$B$14,0)</f>
        <v>1</v>
      </c>
      <c r="E14" s="4">
        <f>IF(B14&lt;&gt;0,ROUND(((SQRT(POWER(C14,2)-(POWER((B14/$B$14),2)*POWER($C$14,2))))/$B$14),3),0)</f>
        <v>0</v>
      </c>
      <c r="F14" s="4">
        <f>IF(B14=0,0,POWER(C14,2)-(POWER((B14/$B$14),2)*POWER(C$14,2)))</f>
        <v>0</v>
      </c>
      <c r="G14" s="24" t="s">
        <v>17</v>
      </c>
      <c r="H14" s="1">
        <f t="shared" si="6"/>
        <v>2.1322982027012657E-2</v>
      </c>
      <c r="I14" s="10" t="str">
        <f t="shared" si="7"/>
        <v>High</v>
      </c>
    </row>
    <row r="15" spans="1:9" x14ac:dyDescent="0.2">
      <c r="A15" s="37" t="s">
        <v>283</v>
      </c>
      <c r="B15" s="54">
        <v>5.7</v>
      </c>
      <c r="C15" s="39">
        <v>0.9</v>
      </c>
      <c r="D15" s="41" t="s">
        <v>17</v>
      </c>
      <c r="E15" s="4" t="e">
        <f>IF(D15&lt;&gt;0,ROUND(((SQRT(POWER(G15,2)-(POWER((D15/$B$7),2)*POWER($C$7,2))))/$B$7),3),0)</f>
        <v>#VALUE!</v>
      </c>
      <c r="F15" s="4" t="e">
        <f>IF(D15=0,0,POWER(G15,2)-(POWER((D15/$B$7),2)*POWER(C$7,2)))</f>
        <v>#VALUE!</v>
      </c>
      <c r="G15" s="39" t="s">
        <v>17</v>
      </c>
      <c r="H15" s="1">
        <f t="shared" si="6"/>
        <v>0.15789473684210525</v>
      </c>
      <c r="I15" s="10" t="str">
        <f t="shared" si="7"/>
        <v>High</v>
      </c>
    </row>
    <row r="16" spans="1:9" x14ac:dyDescent="0.2">
      <c r="A16" s="37" t="s">
        <v>242</v>
      </c>
      <c r="B16" s="34">
        <v>36572</v>
      </c>
      <c r="C16" s="35">
        <v>886</v>
      </c>
      <c r="D16" s="2">
        <f>IF(B16&lt;&gt;0,B16/$B$16,0)</f>
        <v>1</v>
      </c>
      <c r="E16" s="4">
        <f>IF(B16&lt;&gt;0,ROUND(((SQRT(POWER(C16,2)-(POWER((B16/$B$16),2)*POWER($C$16,2))))/$B$16),3),0)</f>
        <v>0</v>
      </c>
      <c r="F16" s="4">
        <f>IF(B16=0,0,POWER(C16,2)-(POWER((B16/$B$16),2)*POWER(C$16,2)))</f>
        <v>0</v>
      </c>
      <c r="G16" s="24" t="s">
        <v>17</v>
      </c>
      <c r="H16" s="1">
        <f t="shared" si="6"/>
        <v>2.4226183965875534E-2</v>
      </c>
      <c r="I16" s="10" t="str">
        <f t="shared" si="7"/>
        <v>High</v>
      </c>
    </row>
    <row r="17" spans="1:9" x14ac:dyDescent="0.2">
      <c r="A17" s="37" t="s">
        <v>277</v>
      </c>
      <c r="B17" s="34">
        <v>27211</v>
      </c>
      <c r="C17" s="35">
        <v>845</v>
      </c>
      <c r="D17" s="2">
        <f t="shared" ref="D17:D19" si="8">IF(B17&lt;&gt;0,B17/$B$16,0)</f>
        <v>0.74403915563819312</v>
      </c>
      <c r="E17" s="4">
        <f t="shared" ref="E17:E19" si="9">IF(B17&lt;&gt;0,ROUND(((SQRT(POWER(C17,2)-(POWER((B17/$B$16),2)*POWER($C$16,2))))/$B$16),3),0)</f>
        <v>1.4E-2</v>
      </c>
      <c r="F17" s="4">
        <f t="shared" ref="F17:F19" si="10">IF(B17=0,0,POWER(C17,2)-(POWER((B17/$B$16),2)*POWER(C$16,2)))</f>
        <v>279455.71625566611</v>
      </c>
      <c r="G17" s="24" t="str">
        <f t="shared" si="5"/>
        <v>± 1.4%</v>
      </c>
      <c r="H17" s="1">
        <f t="shared" si="6"/>
        <v>3.1053618022123405E-2</v>
      </c>
      <c r="I17" s="10" t="str">
        <f t="shared" si="7"/>
        <v>High</v>
      </c>
    </row>
    <row r="18" spans="1:9" x14ac:dyDescent="0.2">
      <c r="A18" s="37" t="s">
        <v>284</v>
      </c>
      <c r="B18" s="34">
        <v>27189</v>
      </c>
      <c r="C18" s="35">
        <v>845</v>
      </c>
      <c r="D18" s="2">
        <f t="shared" si="8"/>
        <v>0.74343760253746038</v>
      </c>
      <c r="E18" s="4">
        <f t="shared" si="9"/>
        <v>1.4E-2</v>
      </c>
      <c r="F18" s="4">
        <f t="shared" si="10"/>
        <v>280158.12773755763</v>
      </c>
      <c r="G18" s="24" t="str">
        <f t="shared" si="5"/>
        <v>± 1.4%</v>
      </c>
      <c r="H18" s="1">
        <f t="shared" si="6"/>
        <v>3.1078745080731177E-2</v>
      </c>
      <c r="I18" s="10" t="str">
        <f t="shared" si="7"/>
        <v>High</v>
      </c>
    </row>
    <row r="19" spans="1:9" x14ac:dyDescent="0.2">
      <c r="A19" s="37" t="s">
        <v>279</v>
      </c>
      <c r="B19" s="34">
        <v>25869</v>
      </c>
      <c r="C19" s="35">
        <v>834</v>
      </c>
      <c r="D19" s="2">
        <f t="shared" si="8"/>
        <v>0.70734441649349233</v>
      </c>
      <c r="E19" s="4">
        <f t="shared" si="9"/>
        <v>1.4999999999999999E-2</v>
      </c>
      <c r="F19" s="4">
        <f t="shared" si="10"/>
        <v>302794.14436204662</v>
      </c>
      <c r="G19" s="24" t="str">
        <f t="shared" si="5"/>
        <v>± 1.5%</v>
      </c>
      <c r="H19" s="1">
        <f t="shared" si="6"/>
        <v>3.2239359851559783E-2</v>
      </c>
      <c r="I19" s="10" t="str">
        <f t="shared" si="7"/>
        <v>High</v>
      </c>
    </row>
    <row r="20" spans="1:9" x14ac:dyDescent="0.2">
      <c r="A20" s="37" t="s">
        <v>287</v>
      </c>
      <c r="B20" s="34">
        <v>5201</v>
      </c>
      <c r="C20" s="35">
        <v>498</v>
      </c>
      <c r="D20" s="2">
        <f>IF(B20&lt;&gt;0,B20/$B$20,0)</f>
        <v>1</v>
      </c>
      <c r="E20" s="4">
        <f>IF(B20&lt;&gt;0,ROUND(((SQRT(POWER(C20,2)-(POWER((B20/$B$20),2)*POWER($C$20,2))))/$B$20),3),0)</f>
        <v>0</v>
      </c>
      <c r="F20" s="4">
        <f>IF(B20=0,0,POWER(C20,2)-(POWER((B20/$B$20),2)*POWER(C$20,2)))</f>
        <v>0</v>
      </c>
      <c r="G20" s="24" t="s">
        <v>17</v>
      </c>
      <c r="H20" s="1">
        <f t="shared" si="6"/>
        <v>9.5750817150547965E-2</v>
      </c>
      <c r="I20" s="10" t="str">
        <f t="shared" si="7"/>
        <v>High</v>
      </c>
    </row>
    <row r="21" spans="1:9" x14ac:dyDescent="0.2">
      <c r="A21" s="37" t="s">
        <v>285</v>
      </c>
      <c r="B21" s="34">
        <v>3536</v>
      </c>
      <c r="C21" s="35">
        <v>445</v>
      </c>
      <c r="D21" s="2">
        <f>IF(B21&lt;&gt;0,B21/$B$20,0)</f>
        <v>0.6798692559123245</v>
      </c>
      <c r="E21" s="4">
        <f>IF(B21&lt;&gt;0,ROUND(((SQRT(POWER(C21,2)-(POWER((B21/$B$20),2)*POWER($C$20,2))))/$B$20),3),0)</f>
        <v>5.6000000000000001E-2</v>
      </c>
      <c r="F21" s="4">
        <f>IF(B21=0,0,POWER(C21,2)-(POWER((B21/$B$20),2)*POWER(C$20,2)))</f>
        <v>83392.04423775457</v>
      </c>
      <c r="G21" s="24" t="str">
        <f t="shared" si="5"/>
        <v>± 5.6%</v>
      </c>
      <c r="H21" s="1">
        <f t="shared" si="6"/>
        <v>0.12584841628959276</v>
      </c>
      <c r="I21" s="10" t="str">
        <f t="shared" si="7"/>
        <v>High</v>
      </c>
    </row>
    <row r="22" spans="1:9" x14ac:dyDescent="0.2">
      <c r="A22" s="37" t="s">
        <v>286</v>
      </c>
      <c r="B22" s="34">
        <v>7158</v>
      </c>
      <c r="C22" s="35">
        <v>505</v>
      </c>
      <c r="D22" s="2">
        <f>IF(B22&lt;&gt;0,B22/$B$22,0)</f>
        <v>1</v>
      </c>
      <c r="E22" s="4">
        <f>IF(B22&lt;&gt;0,ROUND(((SQRT(POWER(C22,2)-(POWER((B22/$B$22),2)*POWER($C$22,2))))/$B$22),3),0)</f>
        <v>0</v>
      </c>
      <c r="F22" s="4">
        <f>IF(B22=0,0,POWER(C22,2)-(POWER((B22/$B$22),2)*POWER(C$22,2)))</f>
        <v>0</v>
      </c>
      <c r="G22" s="24" t="s">
        <v>17</v>
      </c>
      <c r="H22" s="1">
        <f t="shared" si="6"/>
        <v>7.055043308186644E-2</v>
      </c>
      <c r="I22" s="10" t="str">
        <f t="shared" si="7"/>
        <v>High</v>
      </c>
    </row>
    <row r="23" spans="1:9" x14ac:dyDescent="0.2">
      <c r="A23" s="37" t="s">
        <v>285</v>
      </c>
      <c r="B23" s="34">
        <v>5292</v>
      </c>
      <c r="C23" s="35">
        <v>500</v>
      </c>
      <c r="D23" s="2">
        <f>IF(B23&lt;&gt;0,B23/$B$22,0)</f>
        <v>0.73931265716680639</v>
      </c>
      <c r="E23" s="4">
        <f>IF(B23&lt;&gt;0,ROUND(((SQRT(POWER(C23,2)-(POWER((B23/$B$22),2)*POWER($C$22,2))))/$B$22),3),0)</f>
        <v>4.5999999999999999E-2</v>
      </c>
      <c r="F23" s="4">
        <f>IF(B23=0,0,POWER(C23,2)-(POWER((B23/$B$22),2)*POWER(C$22,2)))</f>
        <v>110607.61813287766</v>
      </c>
      <c r="G23" s="24" t="str">
        <f t="shared" si="5"/>
        <v>± 4.6%</v>
      </c>
      <c r="H23" s="1">
        <f t="shared" si="6"/>
        <v>9.4482237339380201E-2</v>
      </c>
      <c r="I23" s="10" t="str">
        <f t="shared" si="7"/>
        <v>High</v>
      </c>
    </row>
    <row r="24" spans="1:9" x14ac:dyDescent="0.2">
      <c r="A24" s="14" t="s">
        <v>270</v>
      </c>
      <c r="B24" s="15" t="s">
        <v>559</v>
      </c>
      <c r="C24" s="15" t="s">
        <v>559</v>
      </c>
      <c r="D24" s="20"/>
      <c r="E24" s="21"/>
      <c r="F24" s="21"/>
      <c r="G24" s="25"/>
      <c r="H24" s="18"/>
      <c r="I24" s="22"/>
    </row>
    <row r="25" spans="1:9" x14ac:dyDescent="0.2">
      <c r="A25" s="37" t="s">
        <v>243</v>
      </c>
      <c r="B25" s="34">
        <v>52104</v>
      </c>
      <c r="C25" s="35">
        <v>1165</v>
      </c>
      <c r="D25" s="2">
        <f>IF(B25&lt;&gt;0,B25/$B$25,0)</f>
        <v>1</v>
      </c>
      <c r="E25" s="4">
        <f>IF(B25&lt;&gt;0,ROUND(((SQRT(POWER(C25,2)-(POWER((B25/$B$25),2)*POWER($C$25,2))))/$B$25),3),0)</f>
        <v>0</v>
      </c>
      <c r="F25" s="4">
        <f>IF(B25=0,0,POWER(C25,2)-(POWER((B25/$B$25),2)*POWER(C$25,2)))</f>
        <v>0</v>
      </c>
      <c r="G25" s="24" t="s">
        <v>17</v>
      </c>
      <c r="H25" s="1">
        <f t="shared" ref="H25:H32" si="11">IF(B25&lt;&gt;0,C25/B25,0)</f>
        <v>2.2359127898050054E-2</v>
      </c>
      <c r="I25" s="10" t="str">
        <f t="shared" ref="I25:I32" si="12">IF(AND(H25&gt;0,H25&lt;=0.2),"High",IF(H25&gt;=0.667,"Low",IF(AND(H25&gt;0.2,H25&lt;0.667),"Moderate","NC")))</f>
        <v>High</v>
      </c>
    </row>
    <row r="26" spans="1:9" x14ac:dyDescent="0.2">
      <c r="A26" s="37" t="s">
        <v>288</v>
      </c>
      <c r="B26" s="34">
        <v>29767</v>
      </c>
      <c r="C26" s="35">
        <v>1069</v>
      </c>
      <c r="D26" s="2">
        <f t="shared" ref="D26:D31" si="13">IF(B26&lt;&gt;0,B26/$B$25,0)</f>
        <v>0.57129970827575616</v>
      </c>
      <c r="E26" s="4">
        <f t="shared" ref="E26:E31" si="14">IF(B26&lt;&gt;0,ROUND(((SQRT(POWER(C26,2)-(POWER((B26/$B$25),2)*POWER($C$25,2))))/$B$25),3),0)</f>
        <v>1.6E-2</v>
      </c>
      <c r="F26" s="4">
        <f t="shared" ref="F26:F31" si="15">IF(B26=0,0,POWER(C26,2)-(POWER((B26/$B$25),2)*POWER(C$25,2)))</f>
        <v>699785.34873546474</v>
      </c>
      <c r="G26" s="24" t="str">
        <f t="shared" ref="G26:G31" si="16">IF(F26&lt;0,"W",IF(A26=0,"± 0.6%",IF((E26*100)&lt;0.01,"± 0.1%","± "&amp; TEXT((E26*100),"#,##0.0")&amp;"%")))</f>
        <v>± 1.6%</v>
      </c>
      <c r="H26" s="1">
        <f t="shared" si="11"/>
        <v>3.5912251822487987E-2</v>
      </c>
      <c r="I26" s="10" t="str">
        <f t="shared" si="12"/>
        <v>High</v>
      </c>
    </row>
    <row r="27" spans="1:9" x14ac:dyDescent="0.2">
      <c r="A27" s="37" t="s">
        <v>289</v>
      </c>
      <c r="B27" s="34">
        <v>4469</v>
      </c>
      <c r="C27" s="35">
        <v>547</v>
      </c>
      <c r="D27" s="2">
        <f t="shared" si="13"/>
        <v>8.5770766159987716E-2</v>
      </c>
      <c r="E27" s="4">
        <f t="shared" si="14"/>
        <v>0.01</v>
      </c>
      <c r="F27" s="4">
        <f t="shared" si="15"/>
        <v>289224.40554687631</v>
      </c>
      <c r="G27" s="24" t="str">
        <f t="shared" si="16"/>
        <v>± 1.0%</v>
      </c>
      <c r="H27" s="1">
        <f t="shared" si="11"/>
        <v>0.12239874692324905</v>
      </c>
      <c r="I27" s="10" t="str">
        <f t="shared" si="12"/>
        <v>High</v>
      </c>
    </row>
    <row r="28" spans="1:9" x14ac:dyDescent="0.2">
      <c r="A28" s="37" t="s">
        <v>290</v>
      </c>
      <c r="B28" s="34">
        <v>9471</v>
      </c>
      <c r="C28" s="35">
        <v>684</v>
      </c>
      <c r="D28" s="2">
        <f t="shared" si="13"/>
        <v>0.1817710732381391</v>
      </c>
      <c r="E28" s="4">
        <f t="shared" si="14"/>
        <v>1.2E-2</v>
      </c>
      <c r="F28" s="4">
        <f t="shared" si="15"/>
        <v>423012.30463655142</v>
      </c>
      <c r="G28" s="24" t="str">
        <f t="shared" si="16"/>
        <v>± 1.2%</v>
      </c>
      <c r="H28" s="1">
        <f t="shared" si="11"/>
        <v>7.2220462464364907E-2</v>
      </c>
      <c r="I28" s="10" t="str">
        <f t="shared" si="12"/>
        <v>High</v>
      </c>
    </row>
    <row r="29" spans="1:9" x14ac:dyDescent="0.2">
      <c r="A29" s="37" t="s">
        <v>291</v>
      </c>
      <c r="B29" s="34">
        <v>1876</v>
      </c>
      <c r="C29" s="35">
        <v>310</v>
      </c>
      <c r="D29" s="2">
        <f t="shared" si="13"/>
        <v>3.6004913250422231E-2</v>
      </c>
      <c r="E29" s="4">
        <f t="shared" si="14"/>
        <v>6.0000000000000001E-3</v>
      </c>
      <c r="F29" s="4">
        <f t="shared" si="15"/>
        <v>94340.556243422645</v>
      </c>
      <c r="G29" s="24" t="str">
        <f t="shared" si="16"/>
        <v>± 0.6%</v>
      </c>
      <c r="H29" s="1">
        <f t="shared" si="11"/>
        <v>0.1652452025586354</v>
      </c>
      <c r="I29" s="10" t="str">
        <f t="shared" si="12"/>
        <v>High</v>
      </c>
    </row>
    <row r="30" spans="1:9" x14ac:dyDescent="0.2">
      <c r="A30" s="37" t="s">
        <v>292</v>
      </c>
      <c r="B30" s="34">
        <v>2837</v>
      </c>
      <c r="C30" s="35">
        <v>355</v>
      </c>
      <c r="D30" s="2">
        <f t="shared" si="13"/>
        <v>5.4448794718255797E-2</v>
      </c>
      <c r="E30" s="4">
        <f t="shared" si="14"/>
        <v>7.0000000000000001E-3</v>
      </c>
      <c r="F30" s="4">
        <f t="shared" si="15"/>
        <v>122001.27406778016</v>
      </c>
      <c r="G30" s="24" t="str">
        <f t="shared" si="16"/>
        <v>± 0.7%</v>
      </c>
      <c r="H30" s="1">
        <f t="shared" si="11"/>
        <v>0.12513218188227002</v>
      </c>
      <c r="I30" s="10" t="str">
        <f t="shared" si="12"/>
        <v>High</v>
      </c>
    </row>
    <row r="31" spans="1:9" x14ac:dyDescent="0.2">
      <c r="A31" s="37" t="s">
        <v>293</v>
      </c>
      <c r="B31" s="34">
        <v>3684</v>
      </c>
      <c r="C31" s="35">
        <v>457</v>
      </c>
      <c r="D31" s="2">
        <f t="shared" si="13"/>
        <v>7.0704744357438967E-2</v>
      </c>
      <c r="E31" s="4">
        <f t="shared" si="14"/>
        <v>8.9999999999999993E-3</v>
      </c>
      <c r="F31" s="4">
        <f t="shared" si="15"/>
        <v>202064.01388190206</v>
      </c>
      <c r="G31" s="24" t="str">
        <f t="shared" si="16"/>
        <v>± 0.9%</v>
      </c>
      <c r="H31" s="1">
        <f t="shared" si="11"/>
        <v>0.1240499457111835</v>
      </c>
      <c r="I31" s="10" t="str">
        <f t="shared" si="12"/>
        <v>High</v>
      </c>
    </row>
    <row r="32" spans="1:9" x14ac:dyDescent="0.2">
      <c r="A32" s="37" t="s">
        <v>244</v>
      </c>
      <c r="B32" s="42">
        <v>25.4</v>
      </c>
      <c r="C32" s="43">
        <v>0.5</v>
      </c>
      <c r="D32" s="23" t="s">
        <v>17</v>
      </c>
      <c r="E32" s="4" t="e">
        <f t="shared" ref="E32" si="17">IF(B32&lt;&gt;0,ROUND(((SQRT(POWER(C32,2)-(POWER((B32/$B$22),2)*POWER($C$22,2))))/$B$22),3),0)</f>
        <v>#NUM!</v>
      </c>
      <c r="F32" s="4">
        <f t="shared" ref="F32" si="18">IF(B32=0,0,POWER(C32,2)-(POWER((B32/$B$22),2)*POWER(C$22,2)))</f>
        <v>-2.9611959053623864</v>
      </c>
      <c r="G32" s="24" t="s">
        <v>17</v>
      </c>
      <c r="H32" s="1">
        <f t="shared" si="11"/>
        <v>1.968503937007874E-2</v>
      </c>
      <c r="I32" s="10" t="str">
        <f t="shared" si="12"/>
        <v>High</v>
      </c>
    </row>
    <row r="33" spans="1:9" x14ac:dyDescent="0.2">
      <c r="A33" s="14" t="s">
        <v>271</v>
      </c>
      <c r="B33" s="15" t="s">
        <v>559</v>
      </c>
      <c r="C33" s="15" t="s">
        <v>559</v>
      </c>
      <c r="D33" s="16"/>
      <c r="E33" s="17"/>
      <c r="F33" s="17"/>
      <c r="G33" s="17"/>
      <c r="H33" s="14"/>
      <c r="I33" s="14"/>
    </row>
    <row r="34" spans="1:9" x14ac:dyDescent="0.2">
      <c r="A34" s="37" t="s">
        <v>245</v>
      </c>
      <c r="B34" s="34">
        <v>53174</v>
      </c>
      <c r="C34" s="35">
        <v>1152</v>
      </c>
      <c r="D34" s="2">
        <f>IF(B34&lt;&gt;0,B34/$B$34,0)</f>
        <v>1</v>
      </c>
      <c r="E34" s="4">
        <f>IF(B34&lt;&gt;0,ROUND(((SQRT(POWER(C34,2)-(POWER((B34/$B$34),2)*POWER($C$34,2))))/$B$34),3),0)</f>
        <v>0</v>
      </c>
      <c r="F34" s="4">
        <f>IF(B34=0,0,POWER(C34,2)-(POWER((B34/$B$34),2)*POWER(C$34,2)))</f>
        <v>0</v>
      </c>
      <c r="G34" s="24" t="s">
        <v>17</v>
      </c>
      <c r="H34" s="1">
        <f t="shared" ref="H34" si="19">IF(B34&lt;&gt;0,C34/B34,0)</f>
        <v>2.1664723361041111E-2</v>
      </c>
      <c r="I34" s="10" t="str">
        <f t="shared" ref="I34" si="20">IF(AND(H34&gt;0,H34&lt;=0.2),"High",IF(H34&gt;=0.667,"Low",IF(AND(H34&gt;0.2,H34&lt;0.667),"Moderate","NC")))</f>
        <v>High</v>
      </c>
    </row>
    <row r="35" spans="1:9" x14ac:dyDescent="0.2">
      <c r="A35" s="37" t="s">
        <v>294</v>
      </c>
      <c r="B35" s="34">
        <v>31801</v>
      </c>
      <c r="C35" s="35">
        <v>1016</v>
      </c>
      <c r="D35" s="2">
        <f t="shared" ref="D35:D39" si="21">IF(B35&lt;&gt;0,B35/$B$34,0)</f>
        <v>0.59805544062887872</v>
      </c>
      <c r="E35" s="4">
        <f t="shared" ref="E35:E39" si="22">IF(B35&lt;&gt;0,ROUND(((SQRT(POWER(C35,2)-(POWER((B35/$B$34),2)*POWER($C$34,2))))/$B$34),3),0)</f>
        <v>1.4E-2</v>
      </c>
      <c r="F35" s="4">
        <f t="shared" ref="F35:F39" si="23">IF(B35=0,0,POWER(C35,2)-(POWER((B35/$B$34),2)*POWER(C$34,2)))</f>
        <v>557590.30083043349</v>
      </c>
      <c r="G35" s="24" t="str">
        <f t="shared" ref="G35:G39" si="24">IF(F35&lt;0,"W",IF(A35=0,"± 0.6%",IF((E35*100)&lt;0.01,"± 0.1%","± "&amp; TEXT((E35*100),"#,##0.0")&amp;"%")))</f>
        <v>± 1.4%</v>
      </c>
      <c r="H35" s="1">
        <f t="shared" ref="H35:H39" si="25">IF(B35&lt;&gt;0,C35/B35,0)</f>
        <v>3.1948680859092485E-2</v>
      </c>
      <c r="I35" s="10" t="str">
        <f t="shared" ref="I35:I39" si="26">IF(AND(H35&gt;0,H35&lt;=0.2),"High",IF(H35&gt;=0.667,"Low",IF(AND(H35&gt;0.2,H35&lt;0.667),"Moderate","NC")))</f>
        <v>High</v>
      </c>
    </row>
    <row r="36" spans="1:9" x14ac:dyDescent="0.2">
      <c r="A36" s="37" t="s">
        <v>295</v>
      </c>
      <c r="B36" s="34">
        <v>5800</v>
      </c>
      <c r="C36" s="35">
        <v>568</v>
      </c>
      <c r="D36" s="2">
        <f t="shared" si="21"/>
        <v>0.10907586414413059</v>
      </c>
      <c r="E36" s="4">
        <f t="shared" si="22"/>
        <v>0.01</v>
      </c>
      <c r="F36" s="4">
        <f t="shared" si="23"/>
        <v>306834.72158323677</v>
      </c>
      <c r="G36" s="24" t="str">
        <f t="shared" si="24"/>
        <v>± 1.0%</v>
      </c>
      <c r="H36" s="1">
        <f t="shared" si="25"/>
        <v>9.7931034482758625E-2</v>
      </c>
      <c r="I36" s="10" t="str">
        <f t="shared" si="26"/>
        <v>High</v>
      </c>
    </row>
    <row r="37" spans="1:9" x14ac:dyDescent="0.2">
      <c r="A37" s="37" t="s">
        <v>297</v>
      </c>
      <c r="B37" s="34">
        <v>10174</v>
      </c>
      <c r="C37" s="35">
        <v>669</v>
      </c>
      <c r="D37" s="2">
        <f t="shared" si="21"/>
        <v>0.19133411065558356</v>
      </c>
      <c r="E37" s="4">
        <f t="shared" si="22"/>
        <v>1.2E-2</v>
      </c>
      <c r="F37" s="4">
        <f t="shared" si="23"/>
        <v>398977.39218906051</v>
      </c>
      <c r="G37" s="24" t="str">
        <f t="shared" si="24"/>
        <v>± 1.2%</v>
      </c>
      <c r="H37" s="1">
        <f t="shared" si="25"/>
        <v>6.5755848240613327E-2</v>
      </c>
      <c r="I37" s="10" t="str">
        <f t="shared" si="26"/>
        <v>High</v>
      </c>
    </row>
    <row r="38" spans="1:9" x14ac:dyDescent="0.2">
      <c r="A38" s="37" t="s">
        <v>296</v>
      </c>
      <c r="B38" s="34">
        <v>2652</v>
      </c>
      <c r="C38" s="35">
        <v>389</v>
      </c>
      <c r="D38" s="2">
        <f t="shared" si="21"/>
        <v>4.9873998570730056E-2</v>
      </c>
      <c r="E38" s="4">
        <f t="shared" si="22"/>
        <v>7.0000000000000001E-3</v>
      </c>
      <c r="F38" s="4">
        <f t="shared" si="23"/>
        <v>148019.94063049788</v>
      </c>
      <c r="G38" s="24" t="str">
        <f t="shared" si="24"/>
        <v>± 0.7%</v>
      </c>
      <c r="H38" s="1">
        <f t="shared" si="25"/>
        <v>0.1466817496229261</v>
      </c>
      <c r="I38" s="10" t="str">
        <f t="shared" si="26"/>
        <v>High</v>
      </c>
    </row>
    <row r="39" spans="1:9" x14ac:dyDescent="0.2">
      <c r="A39" s="37" t="s">
        <v>298</v>
      </c>
      <c r="B39" s="34">
        <v>2747</v>
      </c>
      <c r="C39" s="35">
        <v>369</v>
      </c>
      <c r="D39" s="2">
        <f t="shared" si="21"/>
        <v>5.1660586000677022E-2</v>
      </c>
      <c r="E39" s="4">
        <f t="shared" si="22"/>
        <v>7.0000000000000001E-3</v>
      </c>
      <c r="F39" s="4">
        <f t="shared" si="23"/>
        <v>132619.20341746727</v>
      </c>
      <c r="G39" s="24" t="str">
        <f t="shared" si="24"/>
        <v>± 0.7%</v>
      </c>
      <c r="H39" s="1">
        <f t="shared" si="25"/>
        <v>0.13432835820895522</v>
      </c>
      <c r="I39" s="10" t="str">
        <f t="shared" si="26"/>
        <v>High</v>
      </c>
    </row>
    <row r="40" spans="1:9" x14ac:dyDescent="0.2">
      <c r="A40" s="14" t="s">
        <v>272</v>
      </c>
      <c r="B40" s="15" t="s">
        <v>559</v>
      </c>
      <c r="C40" s="15" t="s">
        <v>559</v>
      </c>
      <c r="D40" s="16"/>
      <c r="E40" s="17"/>
      <c r="F40" s="17"/>
      <c r="G40" s="17"/>
      <c r="H40" s="14"/>
      <c r="I40" s="14"/>
    </row>
    <row r="41" spans="1:9" x14ac:dyDescent="0.2">
      <c r="A41" s="37" t="s">
        <v>245</v>
      </c>
      <c r="B41" s="34">
        <v>53174</v>
      </c>
      <c r="C41" s="35">
        <v>1152</v>
      </c>
      <c r="D41" s="2">
        <f>IF(B41&lt;&gt;0,B41/$B$41,0)</f>
        <v>1</v>
      </c>
      <c r="E41" s="4">
        <f>IF(B41&lt;&gt;0,ROUND(((SQRT(POWER(C41,2)-(POWER((B41/$B$41),2)*POWER($C$41,2))))/$B$41),3),0)</f>
        <v>0</v>
      </c>
      <c r="F41" s="4">
        <f>IF(B41=0,0,POWER(C41,2)-(POWER((B41/$B$41),2)*POWER(C$41,2)))</f>
        <v>0</v>
      </c>
      <c r="G41" s="24" t="s">
        <v>17</v>
      </c>
      <c r="H41" s="1">
        <f t="shared" ref="H41" si="27">IF(B41&lt;&gt;0,C41/B41,0)</f>
        <v>2.1664723361041111E-2</v>
      </c>
      <c r="I41" s="10" t="str">
        <f t="shared" ref="I41" si="28">IF(AND(H41&gt;0,H41&lt;=0.2),"High",IF(H41&gt;=0.667,"Low",IF(AND(H41&gt;0.2,H41&lt;0.667),"Moderate","NC")))</f>
        <v>High</v>
      </c>
    </row>
    <row r="42" spans="1:9" x14ac:dyDescent="0.2">
      <c r="A42" s="37" t="s">
        <v>299</v>
      </c>
      <c r="B42" s="34">
        <v>195</v>
      </c>
      <c r="C42" s="35">
        <v>99</v>
      </c>
      <c r="D42" s="2">
        <f t="shared" ref="D42:D54" si="29">IF(B42&lt;&gt;0,B42/$B$41,0)</f>
        <v>3.6672057772595629E-3</v>
      </c>
      <c r="E42" s="4">
        <f t="shared" ref="E42:E54" si="30">IF(B42&lt;&gt;0,ROUND(((SQRT(POWER(C42,2)-(POWER((B42/$B$41),2)*POWER($C$41,2))))/$B$41),3),0)</f>
        <v>2E-3</v>
      </c>
      <c r="F42" s="4">
        <f t="shared" ref="F42:F54" si="31">IF(B42=0,0,POWER(C42,2)-(POWER((B42/$B$41),2)*POWER(C$41,2)))</f>
        <v>9783.1525769382461</v>
      </c>
      <c r="G42" s="24" t="str">
        <f t="shared" ref="G42:G54" si="32">IF(F42&lt;0,"W",IF(A42=0,"± 0.6%",IF((E42*100)&lt;0.01,"± 0.1%","± "&amp; TEXT((E42*100),"#,##0.0")&amp;"%")))</f>
        <v>± 0.2%</v>
      </c>
      <c r="H42" s="1">
        <f t="shared" ref="H42:H54" si="33">IF(B42&lt;&gt;0,C42/B42,0)</f>
        <v>0.50769230769230766</v>
      </c>
      <c r="I42" s="10" t="str">
        <f t="shared" ref="I42:I54" si="34">IF(AND(H42&gt;0,H42&lt;=0.2),"High",IF(H42&gt;=0.667,"Low",IF(AND(H42&gt;0.2,H42&lt;0.667),"Moderate","NC")))</f>
        <v>Moderate</v>
      </c>
    </row>
    <row r="43" spans="1:9" x14ac:dyDescent="0.2">
      <c r="A43" s="37" t="s">
        <v>300</v>
      </c>
      <c r="B43" s="34">
        <v>2748</v>
      </c>
      <c r="C43" s="35">
        <v>377</v>
      </c>
      <c r="D43" s="2">
        <f t="shared" si="29"/>
        <v>5.1679392184150151E-2</v>
      </c>
      <c r="E43" s="4">
        <f t="shared" si="30"/>
        <v>7.0000000000000001E-3</v>
      </c>
      <c r="F43" s="4">
        <f t="shared" si="31"/>
        <v>138584.62428295775</v>
      </c>
      <c r="G43" s="24" t="str">
        <f t="shared" si="32"/>
        <v>± 0.7%</v>
      </c>
      <c r="H43" s="1">
        <f t="shared" si="33"/>
        <v>0.13719068413391558</v>
      </c>
      <c r="I43" s="10" t="str">
        <f t="shared" si="34"/>
        <v>High</v>
      </c>
    </row>
    <row r="44" spans="1:9" x14ac:dyDescent="0.2">
      <c r="A44" s="37" t="s">
        <v>301</v>
      </c>
      <c r="B44" s="34">
        <v>4156</v>
      </c>
      <c r="C44" s="35">
        <v>421</v>
      </c>
      <c r="D44" s="2">
        <f t="shared" si="29"/>
        <v>7.8158498514311503E-2</v>
      </c>
      <c r="E44" s="4">
        <f t="shared" si="30"/>
        <v>8.0000000000000002E-3</v>
      </c>
      <c r="F44" s="4">
        <f t="shared" si="31"/>
        <v>169134.05225886201</v>
      </c>
      <c r="G44" s="24" t="str">
        <f t="shared" si="32"/>
        <v>± 0.8%</v>
      </c>
      <c r="H44" s="1">
        <f t="shared" si="33"/>
        <v>0.10129932627526468</v>
      </c>
      <c r="I44" s="10" t="str">
        <f t="shared" si="34"/>
        <v>High</v>
      </c>
    </row>
    <row r="45" spans="1:9" x14ac:dyDescent="0.2">
      <c r="A45" s="37" t="s">
        <v>302</v>
      </c>
      <c r="B45" s="34">
        <v>1428</v>
      </c>
      <c r="C45" s="35">
        <v>249</v>
      </c>
      <c r="D45" s="2">
        <f t="shared" si="29"/>
        <v>2.6855229999623878E-2</v>
      </c>
      <c r="E45" s="4">
        <f t="shared" si="30"/>
        <v>5.0000000000000001E-3</v>
      </c>
      <c r="F45" s="4">
        <f t="shared" si="31"/>
        <v>61043.888111801163</v>
      </c>
      <c r="G45" s="24" t="str">
        <f t="shared" si="32"/>
        <v>± 0.5%</v>
      </c>
      <c r="H45" s="1">
        <f t="shared" si="33"/>
        <v>0.17436974789915966</v>
      </c>
      <c r="I45" s="10" t="str">
        <f t="shared" si="34"/>
        <v>High</v>
      </c>
    </row>
    <row r="46" spans="1:9" x14ac:dyDescent="0.2">
      <c r="A46" s="37" t="s">
        <v>303</v>
      </c>
      <c r="B46" s="34">
        <v>5059</v>
      </c>
      <c r="C46" s="35">
        <v>536</v>
      </c>
      <c r="D46" s="2">
        <f t="shared" si="29"/>
        <v>9.5140482190544245E-2</v>
      </c>
      <c r="E46" s="4">
        <f t="shared" si="30"/>
        <v>0.01</v>
      </c>
      <c r="F46" s="4">
        <f t="shared" si="31"/>
        <v>275283.43765864626</v>
      </c>
      <c r="G46" s="24" t="str">
        <f t="shared" si="32"/>
        <v>± 1.0%</v>
      </c>
      <c r="H46" s="1">
        <f t="shared" si="33"/>
        <v>0.10594979244910062</v>
      </c>
      <c r="I46" s="10" t="str">
        <f t="shared" si="34"/>
        <v>High</v>
      </c>
    </row>
    <row r="47" spans="1:9" x14ac:dyDescent="0.2">
      <c r="A47" s="37" t="s">
        <v>304</v>
      </c>
      <c r="B47" s="34">
        <v>1601</v>
      </c>
      <c r="C47" s="35">
        <v>297</v>
      </c>
      <c r="D47" s="2">
        <f t="shared" si="29"/>
        <v>3.0108699740474667E-2</v>
      </c>
      <c r="E47" s="4">
        <f t="shared" si="30"/>
        <v>6.0000000000000001E-3</v>
      </c>
      <c r="F47" s="4">
        <f t="shared" si="31"/>
        <v>87005.935367802434</v>
      </c>
      <c r="G47" s="24" t="str">
        <f t="shared" si="32"/>
        <v>± 0.6%</v>
      </c>
      <c r="H47" s="1">
        <f t="shared" si="33"/>
        <v>0.18550905683947533</v>
      </c>
      <c r="I47" s="10" t="str">
        <f t="shared" si="34"/>
        <v>High</v>
      </c>
    </row>
    <row r="48" spans="1:9" x14ac:dyDescent="0.2">
      <c r="A48" s="37" t="s">
        <v>305</v>
      </c>
      <c r="B48" s="34">
        <v>2294</v>
      </c>
      <c r="C48" s="35">
        <v>342</v>
      </c>
      <c r="D48" s="2">
        <f t="shared" si="29"/>
        <v>4.3141384887350961E-2</v>
      </c>
      <c r="E48" s="4">
        <f t="shared" si="30"/>
        <v>6.0000000000000001E-3</v>
      </c>
      <c r="F48" s="4">
        <f t="shared" si="31"/>
        <v>114494.02178494656</v>
      </c>
      <c r="G48" s="24" t="str">
        <f t="shared" si="32"/>
        <v>± 0.6%</v>
      </c>
      <c r="H48" s="1">
        <f t="shared" si="33"/>
        <v>0.14908456843940715</v>
      </c>
      <c r="I48" s="10" t="str">
        <f t="shared" si="34"/>
        <v>High</v>
      </c>
    </row>
    <row r="49" spans="1:9" x14ac:dyDescent="0.2">
      <c r="A49" s="37" t="s">
        <v>306</v>
      </c>
      <c r="B49" s="34">
        <v>3843</v>
      </c>
      <c r="C49" s="35">
        <v>443</v>
      </c>
      <c r="D49" s="2">
        <f t="shared" si="29"/>
        <v>7.2272163087223076E-2</v>
      </c>
      <c r="E49" s="4">
        <f t="shared" si="30"/>
        <v>8.0000000000000002E-3</v>
      </c>
      <c r="F49" s="4">
        <f t="shared" si="31"/>
        <v>189317.18338583675</v>
      </c>
      <c r="G49" s="24" t="str">
        <f t="shared" si="32"/>
        <v>± 0.8%</v>
      </c>
      <c r="H49" s="1">
        <f t="shared" si="33"/>
        <v>0.11527452511059068</v>
      </c>
      <c r="I49" s="10" t="str">
        <f t="shared" si="34"/>
        <v>High</v>
      </c>
    </row>
    <row r="50" spans="1:9" ht="24" x14ac:dyDescent="0.2">
      <c r="A50" s="44" t="s">
        <v>307</v>
      </c>
      <c r="B50" s="34">
        <v>10278</v>
      </c>
      <c r="C50" s="35">
        <v>669</v>
      </c>
      <c r="D50" s="2">
        <f t="shared" si="29"/>
        <v>0.19328995373678864</v>
      </c>
      <c r="E50" s="4">
        <f t="shared" si="30"/>
        <v>1.2E-2</v>
      </c>
      <c r="F50" s="4">
        <f t="shared" si="31"/>
        <v>397979.05920729233</v>
      </c>
      <c r="G50" s="24" t="str">
        <f t="shared" si="32"/>
        <v>± 1.2%</v>
      </c>
      <c r="H50" s="1">
        <f t="shared" si="33"/>
        <v>6.5090484530064219E-2</v>
      </c>
      <c r="I50" s="10" t="str">
        <f t="shared" si="34"/>
        <v>High</v>
      </c>
    </row>
    <row r="51" spans="1:9" ht="24" x14ac:dyDescent="0.2">
      <c r="A51" s="44" t="s">
        <v>308</v>
      </c>
      <c r="B51" s="34">
        <v>12171</v>
      </c>
      <c r="C51" s="35">
        <v>763</v>
      </c>
      <c r="D51" s="2">
        <f t="shared" si="29"/>
        <v>0.2288900590514161</v>
      </c>
      <c r="E51" s="4">
        <f t="shared" si="30"/>
        <v>1.2999999999999999E-2</v>
      </c>
      <c r="F51" s="4">
        <f t="shared" si="31"/>
        <v>512641.14670254209</v>
      </c>
      <c r="G51" s="24" t="str">
        <f t="shared" si="32"/>
        <v>± 1.3%</v>
      </c>
      <c r="H51" s="1">
        <f t="shared" si="33"/>
        <v>6.269000082162518E-2</v>
      </c>
      <c r="I51" s="10" t="str">
        <f t="shared" si="34"/>
        <v>High</v>
      </c>
    </row>
    <row r="52" spans="1:9" ht="24" x14ac:dyDescent="0.2">
      <c r="A52" s="44" t="s">
        <v>309</v>
      </c>
      <c r="B52" s="34">
        <v>4566</v>
      </c>
      <c r="C52" s="35">
        <v>512</v>
      </c>
      <c r="D52" s="2">
        <f t="shared" si="29"/>
        <v>8.5869033738293146E-2</v>
      </c>
      <c r="E52" s="4">
        <f t="shared" si="30"/>
        <v>8.9999999999999993E-3</v>
      </c>
      <c r="F52" s="4">
        <f t="shared" si="31"/>
        <v>252358.61065945911</v>
      </c>
      <c r="G52" s="24" t="str">
        <f t="shared" si="32"/>
        <v>± 0.9%</v>
      </c>
      <c r="H52" s="1">
        <f t="shared" si="33"/>
        <v>0.11213315812527376</v>
      </c>
      <c r="I52" s="10" t="str">
        <f t="shared" si="34"/>
        <v>High</v>
      </c>
    </row>
    <row r="53" spans="1:9" x14ac:dyDescent="0.2">
      <c r="A53" s="37" t="s">
        <v>310</v>
      </c>
      <c r="B53" s="34">
        <v>2787</v>
      </c>
      <c r="C53" s="35">
        <v>363</v>
      </c>
      <c r="D53" s="2">
        <f t="shared" si="29"/>
        <v>5.2412833339602061E-2</v>
      </c>
      <c r="E53" s="4">
        <f t="shared" si="30"/>
        <v>7.0000000000000001E-3</v>
      </c>
      <c r="F53" s="4">
        <f t="shared" si="31"/>
        <v>128123.30583511488</v>
      </c>
      <c r="G53" s="24" t="str">
        <f t="shared" si="32"/>
        <v>± 0.7%</v>
      </c>
      <c r="H53" s="1">
        <f t="shared" si="33"/>
        <v>0.1302475780409042</v>
      </c>
      <c r="I53" s="10" t="str">
        <f t="shared" si="34"/>
        <v>High</v>
      </c>
    </row>
    <row r="54" spans="1:9" x14ac:dyDescent="0.2">
      <c r="A54" s="37" t="s">
        <v>311</v>
      </c>
      <c r="B54" s="34">
        <v>2048</v>
      </c>
      <c r="C54" s="35">
        <v>316</v>
      </c>
      <c r="D54" s="2">
        <f t="shared" si="29"/>
        <v>3.8515063752961973E-2</v>
      </c>
      <c r="E54" s="4">
        <f t="shared" si="30"/>
        <v>6.0000000000000001E-3</v>
      </c>
      <c r="F54" s="4">
        <f t="shared" si="31"/>
        <v>97887.360475013571</v>
      </c>
      <c r="G54" s="24" t="str">
        <f t="shared" si="32"/>
        <v>± 0.6%</v>
      </c>
      <c r="H54" s="1">
        <f t="shared" si="33"/>
        <v>0.154296875</v>
      </c>
      <c r="I54" s="10" t="str">
        <f t="shared" si="34"/>
        <v>High</v>
      </c>
    </row>
    <row r="55" spans="1:9" x14ac:dyDescent="0.2">
      <c r="A55" s="14" t="s">
        <v>273</v>
      </c>
      <c r="B55" s="15" t="s">
        <v>559</v>
      </c>
      <c r="C55" s="15" t="s">
        <v>559</v>
      </c>
      <c r="D55" s="16"/>
      <c r="E55" s="17"/>
      <c r="F55" s="17"/>
      <c r="G55" s="17"/>
      <c r="H55" s="14"/>
      <c r="I55" s="14"/>
    </row>
    <row r="56" spans="1:9" x14ac:dyDescent="0.2">
      <c r="A56" s="37" t="s">
        <v>245</v>
      </c>
      <c r="B56" s="34">
        <v>53174</v>
      </c>
      <c r="C56" s="35">
        <v>1152</v>
      </c>
      <c r="D56" s="2">
        <f>IF(B56&lt;&gt;0,B56/$B$56,0)</f>
        <v>1</v>
      </c>
      <c r="E56" s="4">
        <f>IF(B56&lt;&gt;0,ROUND(((SQRT(POWER(C56,2)-(POWER((B56/$B$56),2)*POWER($C$56,2))))/$B$56),3),0)</f>
        <v>0</v>
      </c>
      <c r="F56" s="4">
        <f>IF(B56=0,0,POWER(C56,2)-(POWER((B56/$B$56),2)*POWER(C$56,2)))</f>
        <v>0</v>
      </c>
      <c r="G56" s="24" t="s">
        <v>17</v>
      </c>
      <c r="H56" s="1">
        <f t="shared" ref="H56" si="35">IF(B56&lt;&gt;0,C56/B56,0)</f>
        <v>2.1664723361041111E-2</v>
      </c>
      <c r="I56" s="10" t="str">
        <f t="shared" ref="I56" si="36">IF(AND(H56&gt;0,H56&lt;=0.2),"High",IF(H56&gt;=0.667,"Low",IF(AND(H56&gt;0.2,H56&lt;0.667),"Moderate","NC")))</f>
        <v>High</v>
      </c>
    </row>
    <row r="57" spans="1:9" x14ac:dyDescent="0.2">
      <c r="A57" s="37" t="s">
        <v>312</v>
      </c>
      <c r="B57" s="34">
        <v>40366</v>
      </c>
      <c r="C57" s="35">
        <v>1140</v>
      </c>
      <c r="D57" s="2">
        <f t="shared" ref="D57:D60" si="37">IF(B57&lt;&gt;0,B57/$B$56,0)</f>
        <v>0.75913040207620264</v>
      </c>
      <c r="E57" s="4">
        <f t="shared" ref="E57:E60" si="38">IF(B57&lt;&gt;0,ROUND(((SQRT(POWER(C57,2)-(POWER((B57/$B$56),2)*POWER($C$56,2))))/$B$56),3),0)</f>
        <v>1.4E-2</v>
      </c>
      <c r="F57" s="4">
        <f t="shared" ref="F57:F60" si="39">IF(B57=0,0,POWER(C57,2)-(POWER((B57/$B$56),2)*POWER(C$56,2)))</f>
        <v>534817.87730548251</v>
      </c>
      <c r="G57" s="24" t="str">
        <f t="shared" ref="G57:G60" si="40">IF(F57&lt;0,"W",IF(A57=0,"± 0.6%",IF((E57*100)&lt;0.01,"± 0.1%","± "&amp; TEXT((E57*100),"#,##0.0")&amp;"%")))</f>
        <v>± 1.4%</v>
      </c>
      <c r="H57" s="1">
        <f t="shared" ref="H57:H60" si="41">IF(B57&lt;&gt;0,C57/B57,0)</f>
        <v>2.824158945647327E-2</v>
      </c>
      <c r="I57" s="10" t="str">
        <f t="shared" ref="I57:I60" si="42">IF(AND(H57&gt;0,H57&lt;=0.2),"High",IF(H57&gt;=0.667,"Low",IF(AND(H57&gt;0.2,H57&lt;0.667),"Moderate","NC")))</f>
        <v>High</v>
      </c>
    </row>
    <row r="58" spans="1:9" x14ac:dyDescent="0.2">
      <c r="A58" s="37" t="s">
        <v>313</v>
      </c>
      <c r="B58" s="34">
        <v>8676</v>
      </c>
      <c r="C58" s="35">
        <v>613</v>
      </c>
      <c r="D58" s="2">
        <f t="shared" si="37"/>
        <v>0.16316244781284087</v>
      </c>
      <c r="E58" s="4">
        <f t="shared" si="38"/>
        <v>1.0999999999999999E-2</v>
      </c>
      <c r="F58" s="4">
        <f t="shared" si="39"/>
        <v>340438.85804630391</v>
      </c>
      <c r="G58" s="24" t="str">
        <f t="shared" si="40"/>
        <v>± 1.1%</v>
      </c>
      <c r="H58" s="1">
        <f t="shared" si="41"/>
        <v>7.06546795758414E-2</v>
      </c>
      <c r="I58" s="10" t="str">
        <f t="shared" si="42"/>
        <v>High</v>
      </c>
    </row>
    <row r="59" spans="1:9" ht="24" x14ac:dyDescent="0.2">
      <c r="A59" s="44" t="s">
        <v>314</v>
      </c>
      <c r="B59" s="34">
        <v>4068</v>
      </c>
      <c r="C59" s="35">
        <v>445</v>
      </c>
      <c r="D59" s="2">
        <f t="shared" si="37"/>
        <v>7.6503554368676424E-2</v>
      </c>
      <c r="E59" s="4">
        <f t="shared" si="38"/>
        <v>8.0000000000000002E-3</v>
      </c>
      <c r="F59" s="4">
        <f t="shared" si="39"/>
        <v>190257.73389565013</v>
      </c>
      <c r="G59" s="24" t="str">
        <f t="shared" si="40"/>
        <v>± 0.8%</v>
      </c>
      <c r="H59" s="1">
        <f t="shared" si="41"/>
        <v>0.10939036381514258</v>
      </c>
      <c r="I59" s="10" t="str">
        <f t="shared" si="42"/>
        <v>High</v>
      </c>
    </row>
    <row r="60" spans="1:9" x14ac:dyDescent="0.2">
      <c r="A60" s="37" t="s">
        <v>315</v>
      </c>
      <c r="B60" s="34">
        <v>64</v>
      </c>
      <c r="C60" s="35">
        <v>46</v>
      </c>
      <c r="D60" s="2">
        <f t="shared" si="37"/>
        <v>1.2035957422800616E-3</v>
      </c>
      <c r="E60" s="4">
        <f t="shared" si="38"/>
        <v>1E-3</v>
      </c>
      <c r="F60" s="4">
        <f t="shared" si="39"/>
        <v>2114.0775004638804</v>
      </c>
      <c r="G60" s="24" t="str">
        <f t="shared" si="40"/>
        <v>± 0.1%</v>
      </c>
      <c r="H60" s="1">
        <f t="shared" si="41"/>
        <v>0.71875</v>
      </c>
      <c r="I60" s="10" t="str">
        <f t="shared" si="42"/>
        <v>Low</v>
      </c>
    </row>
    <row r="61" spans="1:9" x14ac:dyDescent="0.2">
      <c r="A61" s="14" t="s">
        <v>274</v>
      </c>
      <c r="B61" s="15" t="s">
        <v>559</v>
      </c>
      <c r="C61" s="15" t="s">
        <v>559</v>
      </c>
      <c r="D61" s="16"/>
      <c r="E61" s="17"/>
      <c r="F61" s="17"/>
      <c r="G61" s="17"/>
      <c r="H61" s="14"/>
      <c r="I61" s="14"/>
    </row>
    <row r="62" spans="1:9" x14ac:dyDescent="0.2">
      <c r="A62" s="37" t="s">
        <v>93</v>
      </c>
      <c r="B62" s="34">
        <v>41023</v>
      </c>
      <c r="C62" s="35">
        <v>515</v>
      </c>
      <c r="D62" s="2">
        <f>IF(B62&lt;&gt;0,B62/$B$62,0)</f>
        <v>1</v>
      </c>
      <c r="E62" s="4">
        <f>IF(B62&lt;&gt;0,ROUND(((SQRT(POWER(C62,2)-(POWER((B62/$B$62),2)*POWER($C$62,2))))/$B$62),3),0)</f>
        <v>0</v>
      </c>
      <c r="F62" s="4">
        <f>IF(B62=0,0,POWER(C62,2)-(POWER((B62/$B$62),2)*POWER(C$62,2)))</f>
        <v>0</v>
      </c>
      <c r="G62" s="24" t="s">
        <v>17</v>
      </c>
      <c r="H62" s="1">
        <f t="shared" ref="H62" si="43">IF(B62&lt;&gt;0,C62/B62,0)</f>
        <v>1.2553933159447139E-2</v>
      </c>
      <c r="I62" s="10" t="str">
        <f t="shared" ref="I62" si="44">IF(AND(H62&gt;0,H62&lt;=0.2),"High",IF(H62&gt;=0.667,"Low",IF(AND(H62&gt;0.2,H62&lt;0.667),"Moderate","NC")))</f>
        <v>High</v>
      </c>
    </row>
    <row r="63" spans="1:9" x14ac:dyDescent="0.2">
      <c r="A63" s="37" t="s">
        <v>323</v>
      </c>
      <c r="B63" s="34">
        <v>1887</v>
      </c>
      <c r="C63" s="35">
        <v>305</v>
      </c>
      <c r="D63" s="2">
        <f t="shared" ref="D63:D72" si="45">IF(B63&lt;&gt;0,B63/$B$62,0)</f>
        <v>4.5998586158983987E-2</v>
      </c>
      <c r="E63" s="4">
        <f t="shared" ref="E63:E72" si="46">IF(B63&lt;&gt;0,ROUND(((SQRT(POWER(C63,2)-(POWER((B63/$B$62),2)*POWER($C$62,2))))/$B$62),3),0)</f>
        <v>7.0000000000000001E-3</v>
      </c>
      <c r="F63" s="4">
        <f t="shared" ref="F63:F72" si="47">IF(B63=0,0,POWER(C63,2)-(POWER((B63/$B$62),2)*POWER(C$62,2)))</f>
        <v>92463.818398180316</v>
      </c>
      <c r="G63" s="24" t="str">
        <f t="shared" ref="G63:G72" si="48">IF(F63&lt;0,"W",IF(A63=0,"± 0.6%",IF((E63*100)&lt;0.01,"± 0.1%","± "&amp; TEXT((E63*100),"#,##0.0")&amp;"%")))</f>
        <v>± 0.7%</v>
      </c>
      <c r="H63" s="1">
        <f t="shared" ref="H63:H72" si="49">IF(B63&lt;&gt;0,C63/B63,0)</f>
        <v>0.16163222045574988</v>
      </c>
      <c r="I63" s="10" t="str">
        <f t="shared" ref="I63:I72" si="50">IF(AND(H63&gt;0,H63&lt;=0.2),"High",IF(H63&gt;=0.667,"Low",IF(AND(H63&gt;0.2,H63&lt;0.667),"Moderate","NC")))</f>
        <v>High</v>
      </c>
    </row>
    <row r="64" spans="1:9" x14ac:dyDescent="0.2">
      <c r="A64" s="37" t="s">
        <v>324</v>
      </c>
      <c r="B64" s="34">
        <v>1459</v>
      </c>
      <c r="C64" s="35">
        <v>274</v>
      </c>
      <c r="D64" s="2">
        <f t="shared" si="45"/>
        <v>3.5565414523559956E-2</v>
      </c>
      <c r="E64" s="4">
        <f t="shared" si="46"/>
        <v>7.0000000000000001E-3</v>
      </c>
      <c r="F64" s="4">
        <f t="shared" si="47"/>
        <v>74740.517239578548</v>
      </c>
      <c r="G64" s="24" t="str">
        <f t="shared" si="48"/>
        <v>± 0.7%</v>
      </c>
      <c r="H64" s="1">
        <f t="shared" si="49"/>
        <v>0.18779986291980807</v>
      </c>
      <c r="I64" s="10" t="str">
        <f t="shared" si="50"/>
        <v>High</v>
      </c>
    </row>
    <row r="65" spans="1:10" x14ac:dyDescent="0.2">
      <c r="A65" s="37" t="s">
        <v>325</v>
      </c>
      <c r="B65" s="34">
        <v>2250</v>
      </c>
      <c r="C65" s="35">
        <v>316</v>
      </c>
      <c r="D65" s="2">
        <f t="shared" si="45"/>
        <v>5.4847280793701096E-2</v>
      </c>
      <c r="E65" s="4">
        <f t="shared" si="46"/>
        <v>8.0000000000000002E-3</v>
      </c>
      <c r="F65" s="4">
        <f t="shared" si="47"/>
        <v>99058.143733779929</v>
      </c>
      <c r="G65" s="24" t="str">
        <f t="shared" si="48"/>
        <v>± 0.8%</v>
      </c>
      <c r="H65" s="1">
        <f t="shared" si="49"/>
        <v>0.14044444444444446</v>
      </c>
      <c r="I65" s="10" t="str">
        <f t="shared" si="50"/>
        <v>High</v>
      </c>
    </row>
    <row r="66" spans="1:10" x14ac:dyDescent="0.2">
      <c r="A66" s="37" t="s">
        <v>326</v>
      </c>
      <c r="B66" s="34">
        <v>2872</v>
      </c>
      <c r="C66" s="35">
        <v>363</v>
      </c>
      <c r="D66" s="2">
        <f t="shared" si="45"/>
        <v>7.0009506862004245E-2</v>
      </c>
      <c r="E66" s="4">
        <f t="shared" si="46"/>
        <v>8.9999999999999993E-3</v>
      </c>
      <c r="F66" s="4">
        <f t="shared" si="47"/>
        <v>130469.04447198234</v>
      </c>
      <c r="G66" s="24" t="str">
        <f t="shared" si="48"/>
        <v>± 0.9%</v>
      </c>
      <c r="H66" s="1">
        <f t="shared" si="49"/>
        <v>0.12639275766016714</v>
      </c>
      <c r="I66" s="10" t="str">
        <f t="shared" si="50"/>
        <v>High</v>
      </c>
    </row>
    <row r="67" spans="1:10" x14ac:dyDescent="0.2">
      <c r="A67" s="37" t="s">
        <v>327</v>
      </c>
      <c r="B67" s="34">
        <v>5297</v>
      </c>
      <c r="C67" s="35">
        <v>478</v>
      </c>
      <c r="D67" s="2">
        <f t="shared" si="45"/>
        <v>0.1291226872729932</v>
      </c>
      <c r="E67" s="4">
        <f t="shared" si="46"/>
        <v>1.2E-2</v>
      </c>
      <c r="F67" s="4">
        <f t="shared" si="47"/>
        <v>224061.99153193829</v>
      </c>
      <c r="G67" s="24" t="str">
        <f t="shared" si="48"/>
        <v>± 1.2%</v>
      </c>
      <c r="H67" s="1">
        <f t="shared" si="49"/>
        <v>9.0239758353785157E-2</v>
      </c>
      <c r="I67" s="10" t="str">
        <f t="shared" si="50"/>
        <v>High</v>
      </c>
    </row>
    <row r="68" spans="1:10" x14ac:dyDescent="0.2">
      <c r="A68" s="37" t="s">
        <v>328</v>
      </c>
      <c r="B68" s="34">
        <v>7962</v>
      </c>
      <c r="C68" s="35">
        <v>573</v>
      </c>
      <c r="D68" s="2">
        <f t="shared" si="45"/>
        <v>0.19408624430197693</v>
      </c>
      <c r="E68" s="4">
        <f t="shared" si="46"/>
        <v>1.4E-2</v>
      </c>
      <c r="F68" s="4">
        <f t="shared" si="47"/>
        <v>318338.11475897848</v>
      </c>
      <c r="G68" s="24" t="str">
        <f t="shared" si="48"/>
        <v>± 1.4%</v>
      </c>
      <c r="H68" s="1">
        <f t="shared" si="49"/>
        <v>7.1966842501883954E-2</v>
      </c>
      <c r="I68" s="10" t="str">
        <f t="shared" si="50"/>
        <v>High</v>
      </c>
    </row>
    <row r="69" spans="1:10" x14ac:dyDescent="0.2">
      <c r="A69" s="37" t="s">
        <v>329</v>
      </c>
      <c r="B69" s="34">
        <v>5945</v>
      </c>
      <c r="C69" s="35">
        <v>484</v>
      </c>
      <c r="D69" s="2">
        <f t="shared" si="45"/>
        <v>0.14491870414157912</v>
      </c>
      <c r="E69" s="4">
        <f t="shared" si="46"/>
        <v>1.2E-2</v>
      </c>
      <c r="F69" s="4">
        <f t="shared" si="47"/>
        <v>228685.89551339799</v>
      </c>
      <c r="G69" s="24" t="str">
        <f t="shared" si="48"/>
        <v>± 1.2%</v>
      </c>
      <c r="H69" s="1">
        <f t="shared" si="49"/>
        <v>8.1412952060555085E-2</v>
      </c>
      <c r="I69" s="10" t="str">
        <f t="shared" si="50"/>
        <v>High</v>
      </c>
    </row>
    <row r="70" spans="1:10" x14ac:dyDescent="0.2">
      <c r="A70" s="37" t="s">
        <v>330</v>
      </c>
      <c r="B70" s="34">
        <v>7202</v>
      </c>
      <c r="C70" s="35">
        <v>505</v>
      </c>
      <c r="D70" s="2">
        <f t="shared" si="45"/>
        <v>0.17556005167832681</v>
      </c>
      <c r="E70" s="4">
        <f t="shared" si="46"/>
        <v>1.2E-2</v>
      </c>
      <c r="F70" s="4">
        <f t="shared" si="47"/>
        <v>246850.41228785366</v>
      </c>
      <c r="G70" s="24" t="str">
        <f t="shared" si="48"/>
        <v>± 1.2%</v>
      </c>
      <c r="H70" s="1">
        <f t="shared" si="49"/>
        <v>7.0119411274645937E-2</v>
      </c>
      <c r="I70" s="10" t="str">
        <f t="shared" si="50"/>
        <v>High</v>
      </c>
    </row>
    <row r="71" spans="1:10" x14ac:dyDescent="0.2">
      <c r="A71" s="37" t="s">
        <v>331</v>
      </c>
      <c r="B71" s="34">
        <v>3417</v>
      </c>
      <c r="C71" s="35">
        <v>370</v>
      </c>
      <c r="D71" s="2">
        <f t="shared" si="45"/>
        <v>8.3294737098700736E-2</v>
      </c>
      <c r="E71" s="4">
        <f t="shared" si="46"/>
        <v>8.9999999999999993E-3</v>
      </c>
      <c r="F71" s="4">
        <f t="shared" si="47"/>
        <v>135059.86544151307</v>
      </c>
      <c r="G71" s="24" t="str">
        <f t="shared" si="48"/>
        <v>± 0.9%</v>
      </c>
      <c r="H71" s="1">
        <f t="shared" si="49"/>
        <v>0.10828211881767633</v>
      </c>
      <c r="I71" s="10" t="str">
        <f t="shared" si="50"/>
        <v>High</v>
      </c>
    </row>
    <row r="72" spans="1:10" x14ac:dyDescent="0.2">
      <c r="A72" s="37" t="s">
        <v>332</v>
      </c>
      <c r="B72" s="34">
        <v>2732</v>
      </c>
      <c r="C72" s="35">
        <v>332</v>
      </c>
      <c r="D72" s="2">
        <f t="shared" si="45"/>
        <v>6.6596787168173951E-2</v>
      </c>
      <c r="E72" s="4">
        <f t="shared" si="46"/>
        <v>8.0000000000000002E-3</v>
      </c>
      <c r="F72" s="4">
        <f t="shared" si="47"/>
        <v>109047.69209908864</v>
      </c>
      <c r="G72" s="24" t="str">
        <f t="shared" si="48"/>
        <v>± 0.8%</v>
      </c>
      <c r="H72" s="1">
        <f t="shared" si="49"/>
        <v>0.12152269399707175</v>
      </c>
      <c r="I72" s="10" t="str">
        <f t="shared" si="50"/>
        <v>High</v>
      </c>
      <c r="J72" s="36"/>
    </row>
    <row r="73" spans="1:10" x14ac:dyDescent="0.2">
      <c r="A73" s="37" t="s">
        <v>237</v>
      </c>
      <c r="B73" s="34">
        <v>76483.777777777781</v>
      </c>
      <c r="C73" s="35">
        <v>2759</v>
      </c>
      <c r="D73" s="38" t="s">
        <v>17</v>
      </c>
      <c r="E73" s="1"/>
      <c r="F73" s="1"/>
      <c r="G73" s="38" t="s">
        <v>17</v>
      </c>
      <c r="H73" s="1">
        <f t="shared" ref="H73:H105" si="51">IF(B73&lt;&gt;0,C73/B73,0)</f>
        <v>3.6073008945978376E-2</v>
      </c>
      <c r="I73" s="10" t="str">
        <f t="shared" ref="I73:I105" si="52">IF(AND(H73&gt;0,H73&lt;=0.2),"High",IF(H73&gt;=0.667,"Low",IF(AND(H73&gt;0.2,H73&lt;0.667),"Moderate","NC")))</f>
        <v>High</v>
      </c>
    </row>
    <row r="74" spans="1:10" x14ac:dyDescent="0.2">
      <c r="A74" s="37" t="s">
        <v>246</v>
      </c>
      <c r="B74" s="34">
        <v>87824</v>
      </c>
      <c r="C74" s="35">
        <v>2366</v>
      </c>
      <c r="D74" s="38" t="s">
        <v>17</v>
      </c>
      <c r="E74" s="1"/>
      <c r="F74" s="1"/>
      <c r="G74" s="38" t="s">
        <v>17</v>
      </c>
      <c r="H74" s="1">
        <f t="shared" si="51"/>
        <v>2.6940244124612864E-2</v>
      </c>
      <c r="I74" s="10" t="str">
        <f t="shared" si="52"/>
        <v>High</v>
      </c>
    </row>
    <row r="75" spans="1:10" x14ac:dyDescent="0.2">
      <c r="A75" s="37" t="s">
        <v>333</v>
      </c>
      <c r="B75" s="34">
        <v>35618</v>
      </c>
      <c r="C75" s="35">
        <v>599</v>
      </c>
      <c r="D75" s="2">
        <f t="shared" ref="D75" si="53">IF(B75&lt;&gt;0,B75/$B$62,0)</f>
        <v>0.86824464324890915</v>
      </c>
      <c r="E75" s="4">
        <f t="shared" ref="E75" si="54">IF(B75&lt;&gt;0,ROUND(((SQRT(POWER(C75,2)-(POWER((B75/$B$62),2)*POWER($C$62,2))))/$B$62),3),0)</f>
        <v>0.01</v>
      </c>
      <c r="F75" s="4">
        <f t="shared" ref="F75" si="55">IF(B75=0,0,POWER(C75,2)-(POWER((B75/$B$62),2)*POWER(C$62,2)))</f>
        <v>158861.46248831789</v>
      </c>
      <c r="G75" s="24" t="str">
        <f t="shared" ref="G75" si="56">IF(F75&lt;0,"W",IF(A75=0,"± 0.6%",IF((E75*100)&lt;0.01,"± 0.1%","± "&amp; TEXT((E75*100),"#,##0.0")&amp;"%")))</f>
        <v>± 1.0%</v>
      </c>
      <c r="H75" s="1">
        <f t="shared" si="51"/>
        <v>1.6817339547419843E-2</v>
      </c>
      <c r="I75" s="10" t="str">
        <f t="shared" si="52"/>
        <v>High</v>
      </c>
    </row>
    <row r="76" spans="1:10" x14ac:dyDescent="0.2">
      <c r="A76" s="37" t="s">
        <v>334</v>
      </c>
      <c r="B76" s="34">
        <v>88114</v>
      </c>
      <c r="C76" s="35">
        <v>2497</v>
      </c>
      <c r="D76" s="23" t="s">
        <v>17</v>
      </c>
      <c r="E76" s="4">
        <f t="shared" ref="E76:E85" si="57">IF(B76&lt;&gt;0,ROUND(((SQRT(POWER(C76,2)-(POWER((B76/$B$62),2)*POWER($C$62,2))))/$B$62),3),0)</f>
        <v>5.5E-2</v>
      </c>
      <c r="F76" s="4">
        <f t="shared" ref="F76:F85" si="58">IF(B76=0,0,POWER(C76,2)-(POWER((B76/$B$62),2)*POWER(C$62,2)))</f>
        <v>5011380.8552743252</v>
      </c>
      <c r="G76" s="24" t="s">
        <v>17</v>
      </c>
      <c r="H76" s="1">
        <f t="shared" si="51"/>
        <v>2.8338289034659646E-2</v>
      </c>
      <c r="I76" s="10" t="str">
        <f t="shared" si="52"/>
        <v>High</v>
      </c>
    </row>
    <row r="77" spans="1:10" x14ac:dyDescent="0.2">
      <c r="A77" s="37" t="s">
        <v>335</v>
      </c>
      <c r="B77" s="34">
        <v>6386</v>
      </c>
      <c r="C77" s="35">
        <v>368</v>
      </c>
      <c r="D77" s="2">
        <f t="shared" ref="D77:D85" si="59">IF(B77&lt;&gt;0,B77/$B$62,0)</f>
        <v>0.15566877117714453</v>
      </c>
      <c r="E77" s="4">
        <f t="shared" si="57"/>
        <v>8.9999999999999993E-3</v>
      </c>
      <c r="F77" s="4">
        <f t="shared" si="58"/>
        <v>128996.86455283046</v>
      </c>
      <c r="G77" s="24" t="str">
        <f t="shared" ref="G77:G85" si="60">IF(F77&lt;0,"W",IF(A77=0,"± 0.6%",IF((E77*100)&lt;0.01,"± 0.1%","± "&amp; TEXT((E77*100),"#,##0.0")&amp;"%")))</f>
        <v>± 0.9%</v>
      </c>
      <c r="H77" s="1">
        <f t="shared" si="51"/>
        <v>5.7626056999686814E-2</v>
      </c>
      <c r="I77" s="10" t="str">
        <f t="shared" si="52"/>
        <v>High</v>
      </c>
    </row>
    <row r="78" spans="1:10" x14ac:dyDescent="0.2">
      <c r="A78" s="37" t="s">
        <v>336</v>
      </c>
      <c r="B78" s="34">
        <v>15176</v>
      </c>
      <c r="C78" s="35">
        <v>614</v>
      </c>
      <c r="D78" s="23" t="s">
        <v>17</v>
      </c>
      <c r="E78" s="4">
        <f t="shared" si="57"/>
        <v>1.4E-2</v>
      </c>
      <c r="F78" s="4">
        <f t="shared" si="58"/>
        <v>340698.70510995336</v>
      </c>
      <c r="G78" s="24" t="s">
        <v>17</v>
      </c>
      <c r="H78" s="1">
        <f t="shared" si="51"/>
        <v>4.0458618871903003E-2</v>
      </c>
      <c r="I78" s="10" t="str">
        <f t="shared" si="52"/>
        <v>High</v>
      </c>
    </row>
    <row r="79" spans="1:10" x14ac:dyDescent="0.2">
      <c r="A79" s="37" t="s">
        <v>337</v>
      </c>
      <c r="B79" s="34">
        <v>4283</v>
      </c>
      <c r="C79" s="35">
        <v>344</v>
      </c>
      <c r="D79" s="2">
        <f t="shared" si="59"/>
        <v>0.10440484606196523</v>
      </c>
      <c r="E79" s="4">
        <f t="shared" si="57"/>
        <v>8.0000000000000002E-3</v>
      </c>
      <c r="F79" s="4">
        <f t="shared" si="58"/>
        <v>115444.94886780273</v>
      </c>
      <c r="G79" s="24" t="str">
        <f t="shared" si="60"/>
        <v>± 0.8%</v>
      </c>
      <c r="H79" s="1">
        <f t="shared" si="51"/>
        <v>8.0317534438477708E-2</v>
      </c>
      <c r="I79" s="10" t="str">
        <f t="shared" si="52"/>
        <v>High</v>
      </c>
    </row>
    <row r="80" spans="1:10" x14ac:dyDescent="0.2">
      <c r="A80" s="37" t="s">
        <v>338</v>
      </c>
      <c r="B80" s="34">
        <v>22145</v>
      </c>
      <c r="C80" s="35">
        <v>2083</v>
      </c>
      <c r="D80" s="23" t="s">
        <v>17</v>
      </c>
      <c r="E80" s="4">
        <f t="shared" si="57"/>
        <v>0.05</v>
      </c>
      <c r="F80" s="4">
        <f t="shared" si="58"/>
        <v>4261601.191455408</v>
      </c>
      <c r="G80" s="24" t="s">
        <v>17</v>
      </c>
      <c r="H80" s="1">
        <f t="shared" si="51"/>
        <v>9.4061864980808305E-2</v>
      </c>
      <c r="I80" s="10" t="str">
        <f t="shared" si="52"/>
        <v>High</v>
      </c>
    </row>
    <row r="81" spans="1:9" x14ac:dyDescent="0.2">
      <c r="A81" s="37" t="s">
        <v>339</v>
      </c>
      <c r="B81" s="34">
        <v>384</v>
      </c>
      <c r="C81" s="35">
        <v>128</v>
      </c>
      <c r="D81" s="2">
        <f t="shared" si="59"/>
        <v>9.3606025887916534E-3</v>
      </c>
      <c r="E81" s="4">
        <f t="shared" si="57"/>
        <v>3.0000000000000001E-3</v>
      </c>
      <c r="F81" s="4">
        <f t="shared" si="58"/>
        <v>16360.760751883112</v>
      </c>
      <c r="G81" s="24" t="str">
        <f t="shared" si="60"/>
        <v>± 0.3%</v>
      </c>
      <c r="H81" s="1">
        <f t="shared" si="51"/>
        <v>0.33333333333333331</v>
      </c>
      <c r="I81" s="10" t="str">
        <f t="shared" si="52"/>
        <v>Moderate</v>
      </c>
    </row>
    <row r="82" spans="1:9" x14ac:dyDescent="0.2">
      <c r="A82" s="37" t="s">
        <v>340</v>
      </c>
      <c r="B82" s="34">
        <v>9267</v>
      </c>
      <c r="C82" s="35">
        <v>474</v>
      </c>
      <c r="D82" s="23" t="s">
        <v>17</v>
      </c>
      <c r="E82" s="4">
        <f t="shared" si="57"/>
        <v>1.0999999999999999E-2</v>
      </c>
      <c r="F82" s="4">
        <f t="shared" si="58"/>
        <v>211141.63295710771</v>
      </c>
      <c r="G82" s="24" t="s">
        <v>17</v>
      </c>
      <c r="H82" s="1">
        <f t="shared" si="51"/>
        <v>5.1149239235998706E-2</v>
      </c>
      <c r="I82" s="10" t="str">
        <f t="shared" si="52"/>
        <v>High</v>
      </c>
    </row>
    <row r="83" spans="1:9" x14ac:dyDescent="0.2">
      <c r="A83" s="37" t="s">
        <v>341</v>
      </c>
      <c r="B83" s="34">
        <v>819</v>
      </c>
      <c r="C83" s="35">
        <v>214</v>
      </c>
      <c r="D83" s="2">
        <f t="shared" si="59"/>
        <v>1.9964410208907199E-2</v>
      </c>
      <c r="E83" s="4">
        <f t="shared" si="57"/>
        <v>5.0000000000000001E-3</v>
      </c>
      <c r="F83" s="4">
        <f t="shared" si="58"/>
        <v>45690.287236150907</v>
      </c>
      <c r="G83" s="24" t="str">
        <f t="shared" si="60"/>
        <v>± 0.5%</v>
      </c>
      <c r="H83" s="1">
        <f t="shared" si="51"/>
        <v>0.26129426129426131</v>
      </c>
      <c r="I83" s="10" t="str">
        <f t="shared" si="52"/>
        <v>Moderate</v>
      </c>
    </row>
    <row r="84" spans="1:9" x14ac:dyDescent="0.2">
      <c r="A84" s="37" t="s">
        <v>342</v>
      </c>
      <c r="B84" s="34">
        <v>3816</v>
      </c>
      <c r="C84" s="35">
        <v>771</v>
      </c>
      <c r="D84" s="23" t="s">
        <v>17</v>
      </c>
      <c r="E84" s="4">
        <f t="shared" si="57"/>
        <v>1.9E-2</v>
      </c>
      <c r="F84" s="4">
        <f t="shared" si="58"/>
        <v>592146.03347014426</v>
      </c>
      <c r="G84" s="24" t="s">
        <v>17</v>
      </c>
      <c r="H84" s="1">
        <f t="shared" si="51"/>
        <v>0.20204402515723272</v>
      </c>
      <c r="I84" s="10" t="str">
        <f t="shared" si="52"/>
        <v>Moderate</v>
      </c>
    </row>
    <row r="85" spans="1:9" x14ac:dyDescent="0.2">
      <c r="A85" s="37" t="s">
        <v>343</v>
      </c>
      <c r="B85" s="34">
        <v>1572</v>
      </c>
      <c r="C85" s="35">
        <v>307</v>
      </c>
      <c r="D85" s="2">
        <f t="shared" si="59"/>
        <v>3.831996684786583E-2</v>
      </c>
      <c r="E85" s="4">
        <f t="shared" si="57"/>
        <v>7.0000000000000001E-3</v>
      </c>
      <c r="F85" s="4">
        <f t="shared" si="58"/>
        <v>93859.538342837972</v>
      </c>
      <c r="G85" s="24" t="str">
        <f t="shared" si="60"/>
        <v>± 0.7%</v>
      </c>
      <c r="H85" s="1">
        <f t="shared" si="51"/>
        <v>0.19529262086513996</v>
      </c>
      <c r="I85" s="10" t="str">
        <f t="shared" si="52"/>
        <v>High</v>
      </c>
    </row>
    <row r="86" spans="1:9" x14ac:dyDescent="0.2">
      <c r="A86" s="37" t="s">
        <v>247</v>
      </c>
      <c r="B86" s="34">
        <v>18796</v>
      </c>
      <c r="C86" s="35">
        <v>603</v>
      </c>
      <c r="D86" s="2">
        <f>IF(B86&lt;&gt;0,B86/$B$86,0)</f>
        <v>1</v>
      </c>
      <c r="E86" s="4">
        <f>IF(B86&lt;&gt;0,ROUND(((SQRT(POWER(C86,2)-(POWER((B86/$B$86),2)*POWER($C$86,2))))/$B$86),3),0)</f>
        <v>0</v>
      </c>
      <c r="F86" s="4">
        <f t="shared" ref="F86" si="61">IF(B86=0,0,POWER(C86,2)-(POWER((B86/$B$62),2)*POWER(C$62,2)))</f>
        <v>307930.1192264526</v>
      </c>
      <c r="G86" s="24" t="s">
        <v>17</v>
      </c>
      <c r="H86" s="1">
        <f t="shared" si="51"/>
        <v>3.2081293892317515E-2</v>
      </c>
      <c r="I86" s="10" t="str">
        <f t="shared" si="52"/>
        <v>High</v>
      </c>
    </row>
    <row r="87" spans="1:9" x14ac:dyDescent="0.2">
      <c r="A87" s="37" t="s">
        <v>323</v>
      </c>
      <c r="B87" s="34">
        <v>282</v>
      </c>
      <c r="C87" s="35">
        <v>125</v>
      </c>
      <c r="D87" s="2">
        <f t="shared" ref="D87:D96" si="62">IF(B87&lt;&gt;0,B87/$B$86,0)</f>
        <v>1.50031921685465E-2</v>
      </c>
      <c r="E87" s="4">
        <f t="shared" ref="E87:E96" si="63">IF(B87&lt;&gt;0,ROUND(((SQRT(POWER(C87,2)-(POWER((B87/$B$86),2)*POWER($C$86,2))))/$B$86),3),0)</f>
        <v>7.0000000000000001E-3</v>
      </c>
      <c r="F87" s="4">
        <f t="shared" ref="F87:F96" si="64">IF(B87=0,0,POWER(C87,2)-(POWER((B87/$B$62),2)*POWER(C$62,2)))</f>
        <v>15612.466919167429</v>
      </c>
      <c r="G87" s="24" t="str">
        <f t="shared" ref="G87:G96" si="65">IF(F87&lt;0,"W",IF(A87=0,"± 0.6%",IF((E87*100)&lt;0.01,"± 0.1%","± "&amp; TEXT((E87*100),"#,##0.0")&amp;"%")))</f>
        <v>± 0.7%</v>
      </c>
      <c r="H87" s="1">
        <f t="shared" si="51"/>
        <v>0.4432624113475177</v>
      </c>
      <c r="I87" s="10" t="str">
        <f t="shared" si="52"/>
        <v>Moderate</v>
      </c>
    </row>
    <row r="88" spans="1:9" x14ac:dyDescent="0.2">
      <c r="A88" s="37" t="s">
        <v>324</v>
      </c>
      <c r="B88" s="34">
        <v>185</v>
      </c>
      <c r="C88" s="35">
        <v>94</v>
      </c>
      <c r="D88" s="2">
        <f t="shared" si="62"/>
        <v>9.8425196850393699E-3</v>
      </c>
      <c r="E88" s="4">
        <f t="shared" si="63"/>
        <v>5.0000000000000001E-3</v>
      </c>
      <c r="F88" s="4">
        <f t="shared" si="64"/>
        <v>8830.6060976372573</v>
      </c>
      <c r="G88" s="24" t="str">
        <f t="shared" si="65"/>
        <v>± 0.5%</v>
      </c>
      <c r="H88" s="1">
        <f t="shared" si="51"/>
        <v>0.50810810810810814</v>
      </c>
      <c r="I88" s="10" t="str">
        <f t="shared" si="52"/>
        <v>Moderate</v>
      </c>
    </row>
    <row r="89" spans="1:9" x14ac:dyDescent="0.2">
      <c r="A89" s="37" t="s">
        <v>325</v>
      </c>
      <c r="B89" s="34">
        <v>734</v>
      </c>
      <c r="C89" s="35">
        <v>199</v>
      </c>
      <c r="D89" s="2">
        <f t="shared" si="62"/>
        <v>3.9050861885507555E-2</v>
      </c>
      <c r="E89" s="4">
        <f t="shared" si="63"/>
        <v>1.0999999999999999E-2</v>
      </c>
      <c r="F89" s="4">
        <f t="shared" si="64"/>
        <v>39516.091387542983</v>
      </c>
      <c r="G89" s="24" t="str">
        <f t="shared" si="65"/>
        <v>± 1.1%</v>
      </c>
      <c r="H89" s="1">
        <f t="shared" si="51"/>
        <v>0.27111716621253407</v>
      </c>
      <c r="I89" s="10" t="str">
        <f t="shared" si="52"/>
        <v>Moderate</v>
      </c>
    </row>
    <row r="90" spans="1:9" x14ac:dyDescent="0.2">
      <c r="A90" s="37" t="s">
        <v>326</v>
      </c>
      <c r="B90" s="34">
        <v>718</v>
      </c>
      <c r="C90" s="35">
        <v>184</v>
      </c>
      <c r="D90" s="2">
        <f t="shared" si="62"/>
        <v>3.8199616939774417E-2</v>
      </c>
      <c r="E90" s="4">
        <f t="shared" si="63"/>
        <v>0.01</v>
      </c>
      <c r="F90" s="4">
        <f t="shared" si="64"/>
        <v>33774.752779498893</v>
      </c>
      <c r="G90" s="24" t="str">
        <f t="shared" si="65"/>
        <v>± 1.0%</v>
      </c>
      <c r="H90" s="1">
        <f t="shared" si="51"/>
        <v>0.25626740947075211</v>
      </c>
      <c r="I90" s="10" t="str">
        <f t="shared" si="52"/>
        <v>Moderate</v>
      </c>
    </row>
    <row r="91" spans="1:9" x14ac:dyDescent="0.2">
      <c r="A91" s="37" t="s">
        <v>327</v>
      </c>
      <c r="B91" s="34">
        <v>1517</v>
      </c>
      <c r="C91" s="35">
        <v>250</v>
      </c>
      <c r="D91" s="2">
        <f t="shared" si="62"/>
        <v>8.070866141732283E-2</v>
      </c>
      <c r="E91" s="4">
        <f t="shared" si="63"/>
        <v>1.2999999999999999E-2</v>
      </c>
      <c r="F91" s="4">
        <f t="shared" si="64"/>
        <v>62137.314005129221</v>
      </c>
      <c r="G91" s="24" t="str">
        <f t="shared" si="65"/>
        <v>± 1.3%</v>
      </c>
      <c r="H91" s="1">
        <f t="shared" si="51"/>
        <v>0.16479894528675015</v>
      </c>
      <c r="I91" s="10" t="str">
        <f t="shared" si="52"/>
        <v>High</v>
      </c>
    </row>
    <row r="92" spans="1:9" x14ac:dyDescent="0.2">
      <c r="A92" s="37" t="s">
        <v>328</v>
      </c>
      <c r="B92" s="34">
        <v>3464</v>
      </c>
      <c r="C92" s="35">
        <v>382</v>
      </c>
      <c r="D92" s="2">
        <f t="shared" si="62"/>
        <v>0.18429453075122365</v>
      </c>
      <c r="E92" s="4">
        <f t="shared" si="63"/>
        <v>1.9E-2</v>
      </c>
      <c r="F92" s="4">
        <f t="shared" si="64"/>
        <v>144032.89609800899</v>
      </c>
      <c r="G92" s="24" t="str">
        <f t="shared" si="65"/>
        <v>± 1.9%</v>
      </c>
      <c r="H92" s="1">
        <f t="shared" si="51"/>
        <v>0.11027713625866051</v>
      </c>
      <c r="I92" s="10" t="str">
        <f t="shared" si="52"/>
        <v>High</v>
      </c>
    </row>
    <row r="93" spans="1:9" x14ac:dyDescent="0.2">
      <c r="A93" s="37" t="s">
        <v>329</v>
      </c>
      <c r="B93" s="34">
        <v>2948</v>
      </c>
      <c r="C93" s="35">
        <v>338</v>
      </c>
      <c r="D93" s="2">
        <f t="shared" si="62"/>
        <v>0.15684188125133006</v>
      </c>
      <c r="E93" s="4">
        <f t="shared" si="63"/>
        <v>1.7000000000000001E-2</v>
      </c>
      <c r="F93" s="4">
        <f t="shared" si="64"/>
        <v>112874.33429249108</v>
      </c>
      <c r="G93" s="24" t="str">
        <f t="shared" si="65"/>
        <v>± 1.7%</v>
      </c>
      <c r="H93" s="1">
        <f t="shared" si="51"/>
        <v>0.11465400271370421</v>
      </c>
      <c r="I93" s="10" t="str">
        <f t="shared" si="52"/>
        <v>High</v>
      </c>
    </row>
    <row r="94" spans="1:9" x14ac:dyDescent="0.2">
      <c r="A94" s="37" t="s">
        <v>330</v>
      </c>
      <c r="B94" s="34">
        <v>4697</v>
      </c>
      <c r="C94" s="35">
        <v>413</v>
      </c>
      <c r="D94" s="2">
        <f t="shared" si="62"/>
        <v>0.24989359438178335</v>
      </c>
      <c r="E94" s="4">
        <f t="shared" si="63"/>
        <v>0.02</v>
      </c>
      <c r="F94" s="4">
        <f t="shared" si="64"/>
        <v>167092.0315941135</v>
      </c>
      <c r="G94" s="24" t="str">
        <f t="shared" si="65"/>
        <v>± 2.0%</v>
      </c>
      <c r="H94" s="1">
        <f t="shared" si="51"/>
        <v>8.792846497764531E-2</v>
      </c>
      <c r="I94" s="10" t="str">
        <f t="shared" si="52"/>
        <v>High</v>
      </c>
    </row>
    <row r="95" spans="1:9" x14ac:dyDescent="0.2">
      <c r="A95" s="37" t="s">
        <v>331</v>
      </c>
      <c r="B95" s="34">
        <v>2279</v>
      </c>
      <c r="C95" s="35">
        <v>301</v>
      </c>
      <c r="D95" s="2">
        <f t="shared" si="62"/>
        <v>0.12124920195786337</v>
      </c>
      <c r="E95" s="4">
        <f t="shared" si="63"/>
        <v>1.6E-2</v>
      </c>
      <c r="F95" s="4">
        <f t="shared" si="64"/>
        <v>89782.444229609726</v>
      </c>
      <c r="G95" s="24" t="str">
        <f t="shared" si="65"/>
        <v>± 1.6%</v>
      </c>
      <c r="H95" s="1">
        <f t="shared" si="51"/>
        <v>0.13207547169811321</v>
      </c>
      <c r="I95" s="10" t="str">
        <f t="shared" si="52"/>
        <v>High</v>
      </c>
    </row>
    <row r="96" spans="1:9" x14ac:dyDescent="0.2">
      <c r="A96" s="37" t="s">
        <v>332</v>
      </c>
      <c r="B96" s="34">
        <v>1972</v>
      </c>
      <c r="C96" s="35">
        <v>259</v>
      </c>
      <c r="D96" s="2">
        <f t="shared" si="62"/>
        <v>0.10491593956160886</v>
      </c>
      <c r="E96" s="4">
        <f t="shared" si="63"/>
        <v>1.2999999999999999E-2</v>
      </c>
      <c r="F96" s="4">
        <f t="shared" si="64"/>
        <v>66468.122828172563</v>
      </c>
      <c r="G96" s="24" t="str">
        <f t="shared" si="65"/>
        <v>± 1.3%</v>
      </c>
      <c r="H96" s="1">
        <f t="shared" si="51"/>
        <v>0.13133874239350912</v>
      </c>
      <c r="I96" s="10" t="str">
        <f t="shared" si="52"/>
        <v>High</v>
      </c>
    </row>
    <row r="97" spans="1:9" x14ac:dyDescent="0.2">
      <c r="A97" s="37" t="s">
        <v>248</v>
      </c>
      <c r="B97" s="34">
        <v>95938.611111111109</v>
      </c>
      <c r="C97" s="35">
        <v>4365</v>
      </c>
      <c r="D97" s="38" t="s">
        <v>17</v>
      </c>
      <c r="E97" s="38"/>
      <c r="F97" s="38"/>
      <c r="G97" s="38" t="s">
        <v>17</v>
      </c>
      <c r="H97" s="1">
        <f t="shared" si="51"/>
        <v>4.5497844397024721E-2</v>
      </c>
      <c r="I97" s="10" t="str">
        <f t="shared" si="52"/>
        <v>High</v>
      </c>
    </row>
    <row r="98" spans="1:9" x14ac:dyDescent="0.2">
      <c r="A98" s="37" t="s">
        <v>249</v>
      </c>
      <c r="B98" s="34">
        <v>110528</v>
      </c>
      <c r="C98" s="35">
        <v>3624</v>
      </c>
      <c r="D98" s="38" t="s">
        <v>17</v>
      </c>
      <c r="E98" s="38"/>
      <c r="F98" s="38"/>
      <c r="G98" s="38" t="s">
        <v>17</v>
      </c>
      <c r="H98" s="1">
        <f t="shared" si="51"/>
        <v>3.2788071800810656E-2</v>
      </c>
      <c r="I98" s="10" t="str">
        <f t="shared" si="52"/>
        <v>High</v>
      </c>
    </row>
    <row r="99" spans="1:9" x14ac:dyDescent="0.2">
      <c r="A99" s="37" t="s">
        <v>250</v>
      </c>
      <c r="B99" s="34">
        <v>43475</v>
      </c>
      <c r="C99" s="35">
        <v>1126</v>
      </c>
      <c r="D99" s="38" t="s">
        <v>17</v>
      </c>
      <c r="E99" s="38"/>
      <c r="F99" s="38"/>
      <c r="G99" s="38" t="s">
        <v>17</v>
      </c>
      <c r="H99" s="1">
        <f t="shared" si="51"/>
        <v>2.5899942495687178E-2</v>
      </c>
      <c r="I99" s="10" t="str">
        <f t="shared" si="52"/>
        <v>High</v>
      </c>
    </row>
    <row r="100" spans="1:9" x14ac:dyDescent="0.2">
      <c r="A100" s="37" t="s">
        <v>251</v>
      </c>
      <c r="B100" s="34">
        <v>22227</v>
      </c>
      <c r="C100" s="35">
        <v>685</v>
      </c>
      <c r="D100" s="2">
        <f>IF(B100&lt;&gt;0,B100/$B$100,0)</f>
        <v>1</v>
      </c>
      <c r="E100" s="4">
        <f>IF(B100&lt;&gt;0,ROUND(((SQRT(POWER(C100,2)-(POWER((B100/$B$100),2)*POWER($C$100,2))))/$B$100),3),0)</f>
        <v>0</v>
      </c>
      <c r="F100" s="4">
        <f>IF(B100=0,0,POWER(C100,2)-(POWER((B100/$B$100),2)*POWER(C$100,2)))</f>
        <v>0</v>
      </c>
      <c r="G100" s="24" t="s">
        <v>17</v>
      </c>
      <c r="H100" s="1">
        <f t="shared" si="51"/>
        <v>3.081837404957934E-2</v>
      </c>
      <c r="I100" s="10" t="str">
        <f t="shared" si="52"/>
        <v>High</v>
      </c>
    </row>
    <row r="101" spans="1:9" x14ac:dyDescent="0.2">
      <c r="A101" s="37" t="s">
        <v>252</v>
      </c>
      <c r="B101" s="34">
        <v>53364.611111111109</v>
      </c>
      <c r="C101" s="35">
        <v>3792</v>
      </c>
      <c r="D101" s="38" t="s">
        <v>17</v>
      </c>
      <c r="E101" s="38"/>
      <c r="F101" s="38"/>
      <c r="G101" s="38" t="s">
        <v>17</v>
      </c>
      <c r="H101" s="1">
        <f t="shared" si="51"/>
        <v>7.1058327251830436E-2</v>
      </c>
      <c r="I101" s="10" t="str">
        <f t="shared" si="52"/>
        <v>High</v>
      </c>
    </row>
    <row r="102" spans="1:9" x14ac:dyDescent="0.2">
      <c r="A102" s="37" t="s">
        <v>253</v>
      </c>
      <c r="B102" s="34">
        <v>66894</v>
      </c>
      <c r="C102" s="35">
        <v>2883</v>
      </c>
      <c r="D102" s="38" t="s">
        <v>17</v>
      </c>
      <c r="E102" s="38"/>
      <c r="F102" s="38"/>
      <c r="G102" s="38" t="s">
        <v>17</v>
      </c>
      <c r="H102" s="1">
        <f t="shared" si="51"/>
        <v>4.3098035698268901E-2</v>
      </c>
      <c r="I102" s="10" t="str">
        <f t="shared" si="52"/>
        <v>High</v>
      </c>
    </row>
    <row r="103" spans="1:9" x14ac:dyDescent="0.2">
      <c r="A103" s="37" t="s">
        <v>254</v>
      </c>
      <c r="B103" s="34">
        <v>43346.555555555555</v>
      </c>
      <c r="C103" s="35">
        <v>22848</v>
      </c>
      <c r="D103" s="38" t="s">
        <v>17</v>
      </c>
      <c r="E103" s="38"/>
      <c r="F103" s="38"/>
      <c r="G103" s="38" t="s">
        <v>17</v>
      </c>
      <c r="H103" s="1">
        <f t="shared" si="51"/>
        <v>0.52710070516944829</v>
      </c>
      <c r="I103" s="10" t="str">
        <f t="shared" si="52"/>
        <v>Moderate</v>
      </c>
    </row>
    <row r="104" spans="1:9" x14ac:dyDescent="0.2">
      <c r="A104" s="37" t="s">
        <v>255</v>
      </c>
      <c r="B104" s="34">
        <v>65094.222222222219</v>
      </c>
      <c r="C104" s="35">
        <v>3316</v>
      </c>
      <c r="D104" s="38" t="s">
        <v>17</v>
      </c>
      <c r="E104" s="38"/>
      <c r="F104" s="38"/>
      <c r="G104" s="38" t="s">
        <v>17</v>
      </c>
      <c r="H104" s="1">
        <f t="shared" si="51"/>
        <v>5.0941541150605618E-2</v>
      </c>
      <c r="I104" s="10" t="str">
        <f t="shared" si="52"/>
        <v>High</v>
      </c>
    </row>
    <row r="105" spans="1:9" x14ac:dyDescent="0.2">
      <c r="A105" s="37" t="s">
        <v>256</v>
      </c>
      <c r="B105" s="34">
        <v>50913.611111111109</v>
      </c>
      <c r="C105" s="35">
        <v>2530</v>
      </c>
      <c r="D105" s="38" t="s">
        <v>17</v>
      </c>
      <c r="E105" s="38"/>
      <c r="F105" s="38"/>
      <c r="G105" s="38" t="s">
        <v>17</v>
      </c>
      <c r="H105" s="1">
        <f t="shared" si="51"/>
        <v>4.9692016433064722E-2</v>
      </c>
      <c r="I105" s="10" t="str">
        <f t="shared" si="52"/>
        <v>High</v>
      </c>
    </row>
    <row r="106" spans="1:9" x14ac:dyDescent="0.2">
      <c r="A106" s="14" t="s">
        <v>275</v>
      </c>
      <c r="B106" s="15"/>
      <c r="C106" s="15"/>
      <c r="D106" s="16"/>
      <c r="E106" s="17"/>
      <c r="F106" s="17"/>
      <c r="G106" s="17"/>
      <c r="H106" s="14"/>
      <c r="I106" s="14"/>
    </row>
    <row r="107" spans="1:9" x14ac:dyDescent="0.2">
      <c r="A107" s="37" t="s">
        <v>257</v>
      </c>
      <c r="B107" s="38" t="s">
        <v>17</v>
      </c>
      <c r="C107" s="38" t="s">
        <v>17</v>
      </c>
      <c r="D107" s="42">
        <v>2.9</v>
      </c>
      <c r="E107" s="1">
        <v>0.9</v>
      </c>
      <c r="F107" s="1">
        <v>2.9</v>
      </c>
      <c r="G107" s="39">
        <v>0.9</v>
      </c>
      <c r="H107" s="1">
        <f>IF(D107&lt;&gt;0,G107/D107,0)</f>
        <v>0.31034482758620691</v>
      </c>
      <c r="I107" s="10" t="str">
        <f t="shared" ref="I107" si="66">IF(AND(H107&gt;0,H107&lt;=0.2),"High",IF(H107&gt;=0.667,"Low",IF(AND(H107&gt;0.2,H107&lt;0.667),"Moderate","NC")))</f>
        <v>Moderate</v>
      </c>
    </row>
    <row r="108" spans="1:9" x14ac:dyDescent="0.2">
      <c r="A108" s="37" t="s">
        <v>258</v>
      </c>
      <c r="B108" s="38" t="s">
        <v>17</v>
      </c>
      <c r="C108" s="38" t="s">
        <v>17</v>
      </c>
      <c r="D108" s="42">
        <v>4</v>
      </c>
      <c r="E108" s="1">
        <v>1.8</v>
      </c>
      <c r="F108" s="1">
        <v>4</v>
      </c>
      <c r="G108" s="39">
        <v>1.8</v>
      </c>
      <c r="H108" s="1">
        <f t="shared" ref="H108:H125" si="67">IF(D108&lt;&gt;0,G108/D108,0)</f>
        <v>0.45</v>
      </c>
      <c r="I108" s="10" t="str">
        <f t="shared" ref="I108:I125" si="68">IF(AND(H108&gt;0,H108&lt;=0.2),"High",IF(H108&gt;=0.667,"Low",IF(AND(H108&gt;0.2,H108&lt;0.667),"Moderate","NC")))</f>
        <v>Moderate</v>
      </c>
    </row>
    <row r="109" spans="1:9" x14ac:dyDescent="0.2">
      <c r="A109" s="37" t="s">
        <v>259</v>
      </c>
      <c r="B109" s="38" t="s">
        <v>17</v>
      </c>
      <c r="C109" s="38" t="s">
        <v>17</v>
      </c>
      <c r="D109" s="42">
        <v>3.7</v>
      </c>
      <c r="E109" s="1">
        <v>6.8</v>
      </c>
      <c r="F109" s="1">
        <v>3.7</v>
      </c>
      <c r="G109" s="39">
        <v>6.8</v>
      </c>
      <c r="H109" s="1">
        <f t="shared" si="67"/>
        <v>1.8378378378378377</v>
      </c>
      <c r="I109" s="10" t="str">
        <f t="shared" si="68"/>
        <v>Low</v>
      </c>
    </row>
    <row r="110" spans="1:9" x14ac:dyDescent="0.2">
      <c r="A110" s="37" t="s">
        <v>260</v>
      </c>
      <c r="B110" s="38" t="s">
        <v>17</v>
      </c>
      <c r="C110" s="38" t="s">
        <v>17</v>
      </c>
      <c r="D110" s="42">
        <v>1.5</v>
      </c>
      <c r="E110" s="1">
        <v>0.9</v>
      </c>
      <c r="F110" s="1">
        <v>1.5</v>
      </c>
      <c r="G110" s="39">
        <v>0.9</v>
      </c>
      <c r="H110" s="1">
        <f t="shared" si="67"/>
        <v>0.6</v>
      </c>
      <c r="I110" s="10" t="str">
        <f t="shared" si="68"/>
        <v>Moderate</v>
      </c>
    </row>
    <row r="111" spans="1:9" x14ac:dyDescent="0.2">
      <c r="A111" s="37" t="s">
        <v>258</v>
      </c>
      <c r="B111" s="38" t="s">
        <v>17</v>
      </c>
      <c r="C111" s="38" t="s">
        <v>17</v>
      </c>
      <c r="D111" s="42">
        <v>2.1</v>
      </c>
      <c r="E111" s="1">
        <v>2.1</v>
      </c>
      <c r="F111" s="1">
        <v>2.1</v>
      </c>
      <c r="G111" s="39">
        <v>2.1</v>
      </c>
      <c r="H111" s="1">
        <f t="shared" si="67"/>
        <v>1</v>
      </c>
      <c r="I111" s="10" t="str">
        <f t="shared" si="68"/>
        <v>Low</v>
      </c>
    </row>
    <row r="112" spans="1:9" x14ac:dyDescent="0.2">
      <c r="A112" s="37" t="s">
        <v>259</v>
      </c>
      <c r="B112" s="38" t="s">
        <v>17</v>
      </c>
      <c r="C112" s="38" t="s">
        <v>17</v>
      </c>
      <c r="D112" s="42">
        <v>1.8</v>
      </c>
      <c r="E112" s="1">
        <v>7.2</v>
      </c>
      <c r="F112" s="1">
        <v>1.8</v>
      </c>
      <c r="G112" s="39">
        <v>7.2</v>
      </c>
      <c r="H112" s="1">
        <f t="shared" si="67"/>
        <v>4</v>
      </c>
      <c r="I112" s="10" t="str">
        <f t="shared" si="68"/>
        <v>Low</v>
      </c>
    </row>
    <row r="113" spans="1:9" x14ac:dyDescent="0.2">
      <c r="A113" s="37" t="s">
        <v>261</v>
      </c>
      <c r="B113" s="38" t="s">
        <v>17</v>
      </c>
      <c r="C113" s="38" t="s">
        <v>17</v>
      </c>
      <c r="D113" s="42">
        <v>8</v>
      </c>
      <c r="E113" s="1">
        <v>6.4</v>
      </c>
      <c r="F113" s="1">
        <v>8</v>
      </c>
      <c r="G113" s="39">
        <v>6.4</v>
      </c>
      <c r="H113" s="1">
        <f t="shared" si="67"/>
        <v>0.8</v>
      </c>
      <c r="I113" s="10" t="str">
        <f t="shared" si="68"/>
        <v>Low</v>
      </c>
    </row>
    <row r="114" spans="1:9" x14ac:dyDescent="0.2">
      <c r="A114" s="37" t="s">
        <v>258</v>
      </c>
      <c r="B114" s="38" t="s">
        <v>17</v>
      </c>
      <c r="C114" s="38" t="s">
        <v>17</v>
      </c>
      <c r="D114" s="42">
        <v>11</v>
      </c>
      <c r="E114" s="1">
        <v>9.6999999999999993</v>
      </c>
      <c r="F114" s="1">
        <v>11</v>
      </c>
      <c r="G114" s="39">
        <v>9.6999999999999993</v>
      </c>
      <c r="H114" s="1">
        <f t="shared" si="67"/>
        <v>0.88181818181818172</v>
      </c>
      <c r="I114" s="10" t="str">
        <f t="shared" si="68"/>
        <v>Low</v>
      </c>
    </row>
    <row r="115" spans="1:9" x14ac:dyDescent="0.2">
      <c r="A115" s="37" t="s">
        <v>259</v>
      </c>
      <c r="B115" s="38" t="s">
        <v>17</v>
      </c>
      <c r="C115" s="38" t="s">
        <v>17</v>
      </c>
      <c r="D115" s="42">
        <v>6.8</v>
      </c>
      <c r="E115" s="1">
        <v>15.2</v>
      </c>
      <c r="F115" s="1">
        <v>6.8</v>
      </c>
      <c r="G115" s="39">
        <v>15.2</v>
      </c>
      <c r="H115" s="1">
        <f t="shared" si="67"/>
        <v>2.2352941176470589</v>
      </c>
      <c r="I115" s="10" t="str">
        <f t="shared" si="68"/>
        <v>Low</v>
      </c>
    </row>
    <row r="116" spans="1:9" x14ac:dyDescent="0.2">
      <c r="A116" s="37" t="s">
        <v>238</v>
      </c>
      <c r="B116" s="38" t="s">
        <v>17</v>
      </c>
      <c r="C116" s="38" t="s">
        <v>17</v>
      </c>
      <c r="D116" s="42">
        <v>7.1</v>
      </c>
      <c r="E116" s="1">
        <v>0.8</v>
      </c>
      <c r="F116" s="1">
        <v>7.1</v>
      </c>
      <c r="G116" s="39">
        <v>0.8</v>
      </c>
      <c r="H116" s="1">
        <f t="shared" si="67"/>
        <v>0.11267605633802819</v>
      </c>
      <c r="I116" s="10" t="str">
        <f t="shared" si="68"/>
        <v>High</v>
      </c>
    </row>
    <row r="117" spans="1:9" x14ac:dyDescent="0.2">
      <c r="A117" s="37" t="s">
        <v>239</v>
      </c>
      <c r="B117" s="38" t="s">
        <v>17</v>
      </c>
      <c r="C117" s="38" t="s">
        <v>17</v>
      </c>
      <c r="D117" s="42">
        <v>5.4</v>
      </c>
      <c r="E117" s="1">
        <v>1.9</v>
      </c>
      <c r="F117" s="1">
        <v>5.4</v>
      </c>
      <c r="G117" s="39">
        <v>1.9</v>
      </c>
      <c r="H117" s="1">
        <f t="shared" si="67"/>
        <v>0.3518518518518518</v>
      </c>
      <c r="I117" s="10" t="str">
        <f t="shared" si="68"/>
        <v>Moderate</v>
      </c>
    </row>
    <row r="118" spans="1:9" x14ac:dyDescent="0.2">
      <c r="A118" s="37" t="s">
        <v>262</v>
      </c>
      <c r="B118" s="38" t="s">
        <v>17</v>
      </c>
      <c r="C118" s="38" t="s">
        <v>17</v>
      </c>
      <c r="D118" s="42">
        <v>5.0999999999999996</v>
      </c>
      <c r="E118" s="1">
        <v>1.9</v>
      </c>
      <c r="F118" s="1">
        <v>5.0999999999999996</v>
      </c>
      <c r="G118" s="39">
        <v>1.9</v>
      </c>
      <c r="H118" s="1">
        <f t="shared" si="67"/>
        <v>0.37254901960784315</v>
      </c>
      <c r="I118" s="10" t="str">
        <f t="shared" si="68"/>
        <v>Moderate</v>
      </c>
    </row>
    <row r="119" spans="1:9" x14ac:dyDescent="0.2">
      <c r="A119" s="37" t="s">
        <v>263</v>
      </c>
      <c r="B119" s="38" t="s">
        <v>17</v>
      </c>
      <c r="C119" s="38" t="s">
        <v>17</v>
      </c>
      <c r="D119" s="42">
        <v>6</v>
      </c>
      <c r="E119" s="1">
        <v>4.5</v>
      </c>
      <c r="F119" s="1">
        <v>6</v>
      </c>
      <c r="G119" s="39">
        <v>4.5</v>
      </c>
      <c r="H119" s="1">
        <f t="shared" si="67"/>
        <v>0.75</v>
      </c>
      <c r="I119" s="10" t="str">
        <f t="shared" si="68"/>
        <v>Low</v>
      </c>
    </row>
    <row r="120" spans="1:9" x14ac:dyDescent="0.2">
      <c r="A120" s="37" t="s">
        <v>264</v>
      </c>
      <c r="B120" s="38" t="s">
        <v>17</v>
      </c>
      <c r="C120" s="38" t="s">
        <v>17</v>
      </c>
      <c r="D120" s="42">
        <v>4.5999999999999996</v>
      </c>
      <c r="E120" s="1">
        <v>2.2000000000000002</v>
      </c>
      <c r="F120" s="1">
        <v>4.5999999999999996</v>
      </c>
      <c r="G120" s="39">
        <v>2.2000000000000002</v>
      </c>
      <c r="H120" s="1">
        <f t="shared" si="67"/>
        <v>0.47826086956521746</v>
      </c>
      <c r="I120" s="10" t="str">
        <f t="shared" si="68"/>
        <v>Moderate</v>
      </c>
    </row>
    <row r="121" spans="1:9" x14ac:dyDescent="0.2">
      <c r="A121" s="37" t="s">
        <v>265</v>
      </c>
      <c r="B121" s="38" t="s">
        <v>17</v>
      </c>
      <c r="C121" s="38" t="s">
        <v>17</v>
      </c>
      <c r="D121" s="42">
        <v>7.4</v>
      </c>
      <c r="E121" s="1">
        <v>0.8</v>
      </c>
      <c r="F121" s="1">
        <v>7.4</v>
      </c>
      <c r="G121" s="39">
        <v>0.8</v>
      </c>
      <c r="H121" s="1">
        <f t="shared" si="67"/>
        <v>0.10810810810810811</v>
      </c>
      <c r="I121" s="10" t="str">
        <f t="shared" si="68"/>
        <v>High</v>
      </c>
    </row>
    <row r="122" spans="1:9" x14ac:dyDescent="0.2">
      <c r="A122" s="37" t="s">
        <v>240</v>
      </c>
      <c r="B122" s="38" t="s">
        <v>17</v>
      </c>
      <c r="C122" s="38" t="s">
        <v>17</v>
      </c>
      <c r="D122" s="42">
        <v>7.2</v>
      </c>
      <c r="E122" s="1">
        <v>0.9</v>
      </c>
      <c r="F122" s="1">
        <v>7.2</v>
      </c>
      <c r="G122" s="39">
        <v>0.9</v>
      </c>
      <c r="H122" s="1">
        <f t="shared" si="67"/>
        <v>0.125</v>
      </c>
      <c r="I122" s="10" t="str">
        <f t="shared" si="68"/>
        <v>High</v>
      </c>
    </row>
    <row r="123" spans="1:9" x14ac:dyDescent="0.2">
      <c r="A123" s="37" t="s">
        <v>266</v>
      </c>
      <c r="B123" s="38" t="s">
        <v>17</v>
      </c>
      <c r="C123" s="38" t="s">
        <v>17</v>
      </c>
      <c r="D123" s="42">
        <v>9.6</v>
      </c>
      <c r="E123" s="1">
        <v>3</v>
      </c>
      <c r="F123" s="1">
        <v>9.6</v>
      </c>
      <c r="G123" s="39">
        <v>3</v>
      </c>
      <c r="H123" s="1">
        <f t="shared" si="67"/>
        <v>0.3125</v>
      </c>
      <c r="I123" s="10" t="str">
        <f t="shared" si="68"/>
        <v>Moderate</v>
      </c>
    </row>
    <row r="124" spans="1:9" x14ac:dyDescent="0.2">
      <c r="A124" s="37" t="s">
        <v>267</v>
      </c>
      <c r="B124" s="38" t="s">
        <v>17</v>
      </c>
      <c r="C124" s="38" t="s">
        <v>17</v>
      </c>
      <c r="D124" s="42">
        <v>3.1</v>
      </c>
      <c r="E124" s="1">
        <v>0.9</v>
      </c>
      <c r="F124" s="1">
        <v>3.1</v>
      </c>
      <c r="G124" s="39">
        <v>0.9</v>
      </c>
      <c r="H124" s="1">
        <f t="shared" si="67"/>
        <v>0.29032258064516131</v>
      </c>
      <c r="I124" s="10" t="str">
        <f t="shared" si="68"/>
        <v>Moderate</v>
      </c>
    </row>
    <row r="125" spans="1:9" x14ac:dyDescent="0.2">
      <c r="A125" s="37" t="s">
        <v>268</v>
      </c>
      <c r="B125" s="38" t="s">
        <v>17</v>
      </c>
      <c r="C125" s="38" t="s">
        <v>17</v>
      </c>
      <c r="D125" s="42">
        <v>13.3</v>
      </c>
      <c r="E125" s="1">
        <v>1.5</v>
      </c>
      <c r="F125" s="1">
        <v>13.3</v>
      </c>
      <c r="G125" s="39">
        <v>1.5</v>
      </c>
      <c r="H125" s="1">
        <f t="shared" si="67"/>
        <v>0.11278195488721804</v>
      </c>
      <c r="I125" s="10" t="str">
        <f t="shared" si="68"/>
        <v>High</v>
      </c>
    </row>
    <row r="126" spans="1:9" x14ac:dyDescent="0.2">
      <c r="A126" s="14" t="s">
        <v>276</v>
      </c>
      <c r="B126" s="15"/>
      <c r="C126" s="15"/>
      <c r="D126" s="16"/>
      <c r="E126" s="17"/>
      <c r="F126" s="17"/>
      <c r="G126" s="17"/>
      <c r="H126" s="14"/>
      <c r="I126" s="14"/>
    </row>
    <row r="127" spans="1:9" x14ac:dyDescent="0.2">
      <c r="A127" s="37" t="s">
        <v>269</v>
      </c>
      <c r="B127" s="34">
        <v>83236</v>
      </c>
      <c r="C127" s="35">
        <v>1460</v>
      </c>
      <c r="D127" s="2">
        <f>IF(B127&lt;&gt;0,B127/$B$127,0)</f>
        <v>1</v>
      </c>
      <c r="E127" s="4">
        <f>IF(B127&lt;&gt;0,ROUND(((SQRT(POWER(C127,2)-(POWER((B127/$B$127),2)*POWER($C$127,2))))/$B$127),3),0)</f>
        <v>0</v>
      </c>
      <c r="F127" s="4">
        <f>IF(B127=0,0,POWER(C127,2)-(POWER((B127/$B$127),2)*POWER(C$127,2)))</f>
        <v>0</v>
      </c>
      <c r="G127" s="24" t="s">
        <v>17</v>
      </c>
      <c r="H127" s="1">
        <f t="shared" ref="H127" si="69">IF(B127&lt;&gt;0,C127/B127,0)</f>
        <v>1.7540487289153733E-2</v>
      </c>
      <c r="I127" s="10" t="str">
        <f t="shared" ref="I127" si="70">IF(AND(H127&gt;0,H127&lt;=0.2),"High",IF(H127&gt;=0.667,"Low",IF(AND(H127&gt;0.2,H127&lt;0.667),"Moderate","NC")))</f>
        <v>High</v>
      </c>
    </row>
    <row r="128" spans="1:9" x14ac:dyDescent="0.2">
      <c r="A128" s="37" t="s">
        <v>316</v>
      </c>
      <c r="B128" s="34">
        <v>2621</v>
      </c>
      <c r="C128" s="35">
        <v>475</v>
      </c>
      <c r="D128" s="2">
        <f t="shared" ref="D128:D134" si="71">IF(B128&lt;&gt;0,B128/$B$127,0)</f>
        <v>3.1488778893747897E-2</v>
      </c>
      <c r="E128" s="4">
        <f t="shared" ref="E128:E134" si="72">IF(B128&lt;&gt;0,ROUND(((SQRT(POWER(C128,2)-(POWER((B128/$B$127),2)*POWER($C$127,2))))/$B$127),3),0)</f>
        <v>6.0000000000000001E-3</v>
      </c>
      <c r="F128" s="4">
        <f t="shared" ref="F128:F134" si="73">IF(B128=0,0,POWER(C128,2)-(POWER((B128/$B$127),2)*POWER(C$127,2)))</f>
        <v>223511.42652293885</v>
      </c>
      <c r="G128" s="24" t="str">
        <f t="shared" ref="G128:G134" si="74">IF(F128&lt;0,"W",IF(A128=0,"± 0.6%",IF((E128*100)&lt;0.01,"± 0.1%","± "&amp; TEXT((E128*100),"#,##0.0")&amp;"%")))</f>
        <v>± 0.6%</v>
      </c>
      <c r="H128" s="1">
        <f t="shared" ref="H128:H134" si="75">IF(B128&lt;&gt;0,C128/B128,0)</f>
        <v>0.18122853872567724</v>
      </c>
      <c r="I128" s="10" t="str">
        <f t="shared" ref="I128:I134" si="76">IF(AND(H128&gt;0,H128&lt;=0.2),"High",IF(H128&gt;=0.667,"Low",IF(AND(H128&gt;0.2,H128&lt;0.667),"Moderate","NC")))</f>
        <v>High</v>
      </c>
    </row>
    <row r="129" spans="1:9" x14ac:dyDescent="0.2">
      <c r="A129" s="37" t="s">
        <v>317</v>
      </c>
      <c r="B129" s="34">
        <v>3291</v>
      </c>
      <c r="C129" s="35">
        <v>530</v>
      </c>
      <c r="D129" s="2">
        <f t="shared" si="71"/>
        <v>3.9538180594934885E-2</v>
      </c>
      <c r="E129" s="4">
        <f t="shared" si="72"/>
        <v>6.0000000000000001E-3</v>
      </c>
      <c r="F129" s="4">
        <f t="shared" si="73"/>
        <v>277567.73851790652</v>
      </c>
      <c r="G129" s="24" t="str">
        <f t="shared" si="74"/>
        <v>± 0.6%</v>
      </c>
      <c r="H129" s="1">
        <f t="shared" si="75"/>
        <v>0.16104527499240354</v>
      </c>
      <c r="I129" s="10" t="str">
        <f t="shared" si="76"/>
        <v>High</v>
      </c>
    </row>
    <row r="130" spans="1:9" x14ac:dyDescent="0.2">
      <c r="A130" s="37" t="s">
        <v>318</v>
      </c>
      <c r="B130" s="34">
        <v>1871</v>
      </c>
      <c r="C130" s="35">
        <v>372</v>
      </c>
      <c r="D130" s="2">
        <f t="shared" si="71"/>
        <v>2.2478254601374405E-2</v>
      </c>
      <c r="E130" s="4">
        <f t="shared" si="72"/>
        <v>4.0000000000000001E-3</v>
      </c>
      <c r="F130" s="4">
        <f t="shared" si="73"/>
        <v>137306.96235417356</v>
      </c>
      <c r="G130" s="24" t="str">
        <f t="shared" si="74"/>
        <v>± 0.4%</v>
      </c>
      <c r="H130" s="1">
        <f t="shared" si="75"/>
        <v>0.1988241582041689</v>
      </c>
      <c r="I130" s="10" t="str">
        <f t="shared" si="76"/>
        <v>High</v>
      </c>
    </row>
    <row r="131" spans="1:9" x14ac:dyDescent="0.2">
      <c r="A131" s="37" t="s">
        <v>319</v>
      </c>
      <c r="B131" s="34">
        <v>2253</v>
      </c>
      <c r="C131" s="35">
        <v>506</v>
      </c>
      <c r="D131" s="2">
        <f t="shared" si="71"/>
        <v>2.7067614974289972E-2</v>
      </c>
      <c r="E131" s="4">
        <f t="shared" si="72"/>
        <v>6.0000000000000001E-3</v>
      </c>
      <c r="F131" s="4">
        <f t="shared" si="73"/>
        <v>254474.27093850702</v>
      </c>
      <c r="G131" s="24" t="str">
        <f t="shared" si="74"/>
        <v>± 0.6%</v>
      </c>
      <c r="H131" s="1">
        <f t="shared" si="75"/>
        <v>0.22458943630714603</v>
      </c>
      <c r="I131" s="10" t="str">
        <f t="shared" si="76"/>
        <v>Moderate</v>
      </c>
    </row>
    <row r="132" spans="1:9" x14ac:dyDescent="0.2">
      <c r="A132" s="37" t="s">
        <v>320</v>
      </c>
      <c r="B132" s="34">
        <v>2864</v>
      </c>
      <c r="C132" s="35">
        <v>622</v>
      </c>
      <c r="D132" s="2">
        <f t="shared" si="71"/>
        <v>3.4408188764476912E-2</v>
      </c>
      <c r="E132" s="4">
        <f t="shared" si="72"/>
        <v>7.0000000000000001E-3</v>
      </c>
      <c r="F132" s="4">
        <f t="shared" si="73"/>
        <v>384360.34876534302</v>
      </c>
      <c r="G132" s="24" t="str">
        <f t="shared" si="74"/>
        <v>± 0.7%</v>
      </c>
      <c r="H132" s="1">
        <f t="shared" si="75"/>
        <v>0.21717877094972068</v>
      </c>
      <c r="I132" s="10" t="str">
        <f t="shared" si="76"/>
        <v>Moderate</v>
      </c>
    </row>
    <row r="133" spans="1:9" x14ac:dyDescent="0.2">
      <c r="A133" s="37" t="s">
        <v>321</v>
      </c>
      <c r="B133" s="34">
        <v>1114</v>
      </c>
      <c r="C133" s="35">
        <v>264</v>
      </c>
      <c r="D133" s="2">
        <f t="shared" si="71"/>
        <v>1.3383632082272093E-2</v>
      </c>
      <c r="E133" s="4">
        <f t="shared" si="72"/>
        <v>3.0000000000000001E-3</v>
      </c>
      <c r="F133" s="4">
        <f t="shared" si="73"/>
        <v>69314.184380997642</v>
      </c>
      <c r="G133" s="24" t="str">
        <f t="shared" si="74"/>
        <v>± 0.3%</v>
      </c>
      <c r="H133" s="1">
        <f t="shared" si="75"/>
        <v>0.23698384201077199</v>
      </c>
      <c r="I133" s="10" t="str">
        <f t="shared" si="76"/>
        <v>Moderate</v>
      </c>
    </row>
    <row r="134" spans="1:9" x14ac:dyDescent="0.2">
      <c r="A134" s="37" t="s">
        <v>322</v>
      </c>
      <c r="B134" s="34">
        <v>69222</v>
      </c>
      <c r="C134" s="35">
        <v>1318</v>
      </c>
      <c r="D134" s="2">
        <f t="shared" si="71"/>
        <v>0.83163535008890388</v>
      </c>
      <c r="E134" s="4">
        <f t="shared" si="72"/>
        <v>6.0000000000000001E-3</v>
      </c>
      <c r="F134" s="4">
        <f t="shared" si="73"/>
        <v>262872.4449789105</v>
      </c>
      <c r="G134" s="24" t="str">
        <f t="shared" si="74"/>
        <v>± 0.6%</v>
      </c>
      <c r="H134" s="1">
        <f t="shared" si="75"/>
        <v>1.9040189535118893E-2</v>
      </c>
      <c r="I134" s="10" t="str">
        <f t="shared" si="76"/>
        <v>High</v>
      </c>
    </row>
  </sheetData>
  <mergeCells count="1">
    <mergeCell ref="A4:I4"/>
  </mergeCells>
  <conditionalFormatting sqref="I7:I32 I34:I39 I41:I54 I56:I60 I107:I125 I127:I134 I62:I105">
    <cfRule type="containsText" dxfId="14" priority="68" operator="containsText" text="High">
      <formula>NOT(ISERROR(SEARCH("High",I7)))</formula>
    </cfRule>
    <cfRule type="containsText" dxfId="13" priority="69" operator="containsText" text="Medium">
      <formula>NOT(ISERROR(SEARCH("Medium",I7)))</formula>
    </cfRule>
    <cfRule type="containsText" dxfId="12" priority="70" operator="containsText" text="Low">
      <formula>NOT(ISERROR(SEARCH("Low",I7)))</formula>
    </cfRule>
  </conditionalFormatting>
  <conditionalFormatting sqref="I7:I32 I34:I39 I41:I54 I56:I60 I107:I125 I127:I134 I62:I105">
    <cfRule type="cellIs" priority="64" operator="equal">
      <formula>"no data"</formula>
    </cfRule>
    <cfRule type="containsText" dxfId="11" priority="65" operator="containsText" text="High">
      <formula>NOT(ISERROR(SEARCH("High",I7)))</formula>
    </cfRule>
    <cfRule type="containsText" dxfId="10" priority="66" operator="containsText" text="Moderate">
      <formula>NOT(ISERROR(SEARCH("Moderate",I7)))</formula>
    </cfRule>
    <cfRule type="containsText" dxfId="9" priority="67" operator="containsText" text="Low">
      <formula>NOT(ISERROR(SEARCH("Low",I7)))</formula>
    </cfRule>
  </conditionalFormatting>
  <pageMargins left="0.5" right="0.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4"/>
  <sheetViews>
    <sheetView workbookViewId="0">
      <selection activeCell="A4" sqref="A4:I4"/>
    </sheetView>
  </sheetViews>
  <sheetFormatPr defaultRowHeight="12.75" x14ac:dyDescent="0.2"/>
  <cols>
    <col min="1" max="1" width="35.7109375" customWidth="1"/>
    <col min="5" max="6" width="8.85546875" hidden="1" customWidth="1"/>
    <col min="8" max="8" width="8.85546875" hidden="1" customWidth="1"/>
  </cols>
  <sheetData>
    <row r="1" spans="1:9" ht="15.75" x14ac:dyDescent="0.25">
      <c r="A1" s="13" t="s">
        <v>344</v>
      </c>
      <c r="B1" s="8"/>
      <c r="C1" s="8"/>
      <c r="D1" s="2"/>
      <c r="E1" s="4"/>
      <c r="F1" s="4"/>
      <c r="G1" s="3"/>
      <c r="H1" s="1"/>
      <c r="I1" s="1"/>
    </row>
    <row r="2" spans="1:9" x14ac:dyDescent="0.2">
      <c r="A2" s="11" t="s">
        <v>5</v>
      </c>
      <c r="B2" s="8"/>
      <c r="C2" s="8"/>
      <c r="D2" s="2"/>
      <c r="E2" s="4"/>
      <c r="F2" s="4"/>
      <c r="G2" s="3"/>
      <c r="H2" s="1"/>
      <c r="I2" s="1"/>
    </row>
    <row r="3" spans="1:9" x14ac:dyDescent="0.2">
      <c r="A3" s="1"/>
      <c r="B3" s="1"/>
      <c r="C3" s="8"/>
      <c r="D3" s="2"/>
      <c r="E3" s="4"/>
      <c r="F3" s="4"/>
      <c r="G3" s="3"/>
      <c r="H3" s="1"/>
      <c r="I3" s="1"/>
    </row>
    <row r="4" spans="1:9" ht="20.25" x14ac:dyDescent="0.3">
      <c r="A4" s="55" t="s">
        <v>560</v>
      </c>
      <c r="B4" s="56"/>
      <c r="C4" s="56"/>
      <c r="D4" s="56"/>
      <c r="E4" s="56"/>
      <c r="F4" s="56"/>
      <c r="G4" s="56"/>
      <c r="H4" s="56"/>
      <c r="I4" s="56"/>
    </row>
    <row r="5" spans="1:9" ht="36" x14ac:dyDescent="0.2">
      <c r="A5" s="5" t="s">
        <v>6</v>
      </c>
      <c r="B5" s="9" t="s">
        <v>0</v>
      </c>
      <c r="C5" s="9" t="s">
        <v>37</v>
      </c>
      <c r="D5" s="6" t="s">
        <v>1</v>
      </c>
      <c r="E5" s="7"/>
      <c r="F5" s="7"/>
      <c r="G5" s="7" t="s">
        <v>36</v>
      </c>
      <c r="H5" s="5"/>
      <c r="I5" s="5" t="s">
        <v>35</v>
      </c>
    </row>
    <row r="6" spans="1:9" x14ac:dyDescent="0.2">
      <c r="A6" s="14" t="s">
        <v>460</v>
      </c>
      <c r="B6" s="15"/>
      <c r="C6" s="15"/>
      <c r="D6" s="16"/>
      <c r="E6" s="17"/>
      <c r="F6" s="17"/>
      <c r="G6" s="17"/>
      <c r="H6" s="14"/>
      <c r="I6" s="14"/>
    </row>
    <row r="7" spans="1:9" x14ac:dyDescent="0.2">
      <c r="A7" s="37" t="s">
        <v>345</v>
      </c>
      <c r="B7" s="46">
        <v>43347</v>
      </c>
      <c r="C7" s="47">
        <v>298</v>
      </c>
      <c r="D7" s="2">
        <f>IF(B7&lt;&gt;0,B7/$B$7,0)</f>
        <v>1</v>
      </c>
      <c r="E7" s="4">
        <f>IF(B7&lt;&gt;0,ROUND(((SQRT(POWER(C7,2)-(POWER((B7/$B$7),2)*POWER($C$7,2))))/$B$7),3),0)</f>
        <v>0</v>
      </c>
      <c r="F7" s="4">
        <f>IF(B7=0,0,POWER(C7,2)-(POWER((B7/$B$7),2)*POWER(C$7,2)))</f>
        <v>0</v>
      </c>
      <c r="G7" s="24" t="s">
        <v>17</v>
      </c>
      <c r="H7" s="1">
        <f t="shared" ref="H7" si="0">IF(B7&lt;&gt;0,C7/B7,0)</f>
        <v>6.874754884997808E-3</v>
      </c>
      <c r="I7" s="10" t="str">
        <f t="shared" ref="I7" si="1">IF(AND(H7&gt;0,H7&lt;=0.2),"High",IF(H7&gt;=0.667,"Low",IF(AND(H7&gt;0.2,H7&lt;0.667),"Moderate","NC")))</f>
        <v>High</v>
      </c>
    </row>
    <row r="8" spans="1:9" x14ac:dyDescent="0.2">
      <c r="A8" s="37" t="s">
        <v>364</v>
      </c>
      <c r="B8" s="46">
        <v>41023</v>
      </c>
      <c r="C8" s="47">
        <v>515</v>
      </c>
      <c r="D8" s="2">
        <f t="shared" ref="D8:D9" si="2">IF(B8&lt;&gt;0,B8/$B$7,0)</f>
        <v>0.94638613975592312</v>
      </c>
      <c r="E8" s="4">
        <f t="shared" ref="E8:E11" si="3">IF(B8&lt;&gt;0,ROUND(((SQRT(POWER(C8,2)-(POWER((B8/$B$7),2)*POWER($C$7,2))))/$B$7),3),0)</f>
        <v>0.01</v>
      </c>
      <c r="F8" s="4">
        <f t="shared" ref="F8:F11" si="4">IF(B8=0,0,POWER(C8,2)-(POWER((B8/$B$7),2)*POWER(C$7,2)))</f>
        <v>185687.98818673386</v>
      </c>
      <c r="G8" s="24" t="str">
        <f>IF(F8&lt;0,"W",IF(B8=0,"± 0.6%",IF((E8*100)&lt;0.01,"± 0.1%","± "&amp; TEXT((E8*100),"#,##0.0")&amp;"%")))</f>
        <v>± 1.0%</v>
      </c>
      <c r="H8" s="1">
        <f t="shared" ref="H8:H11" si="5">IF(B8&lt;&gt;0,C8/B8,0)</f>
        <v>1.2553933159447139E-2</v>
      </c>
      <c r="I8" s="10" t="str">
        <f t="shared" ref="I8:I11" si="6">IF(AND(H8&gt;0,H8&lt;=0.2),"High",IF(H8&gt;=0.667,"Low",IF(AND(H8&gt;0.2,H8&lt;0.667),"Moderate","NC")))</f>
        <v>High</v>
      </c>
    </row>
    <row r="9" spans="1:9" x14ac:dyDescent="0.2">
      <c r="A9" s="37" t="s">
        <v>365</v>
      </c>
      <c r="B9" s="46">
        <v>2324</v>
      </c>
      <c r="C9" s="47">
        <v>439</v>
      </c>
      <c r="D9" s="2">
        <f t="shared" si="2"/>
        <v>5.3613860244076869E-2</v>
      </c>
      <c r="E9" s="4">
        <f t="shared" si="3"/>
        <v>0.01</v>
      </c>
      <c r="F9" s="4">
        <f t="shared" si="4"/>
        <v>192465.73769650387</v>
      </c>
      <c r="G9" s="24" t="str">
        <f t="shared" ref="G9" si="7">IF(F9&lt;0,"W",IF(B9=0,"± 0.6%",IF((E9*100)&lt;0.01,"± 0.1%","± "&amp; TEXT((E9*100),"#,##0.0")&amp;"%")))</f>
        <v>± 1.0%</v>
      </c>
      <c r="H9" s="1">
        <f t="shared" si="5"/>
        <v>0.18889845094664373</v>
      </c>
      <c r="I9" s="10" t="str">
        <f t="shared" si="6"/>
        <v>High</v>
      </c>
    </row>
    <row r="10" spans="1:9" x14ac:dyDescent="0.2">
      <c r="A10" s="37" t="s">
        <v>346</v>
      </c>
      <c r="B10" s="48">
        <v>1.1000000000000001</v>
      </c>
      <c r="C10" s="49">
        <v>1</v>
      </c>
      <c r="D10" s="23" t="s">
        <v>17</v>
      </c>
      <c r="E10" s="4">
        <f t="shared" si="3"/>
        <v>0</v>
      </c>
      <c r="F10" s="4">
        <f t="shared" si="4"/>
        <v>0.9999428126717782</v>
      </c>
      <c r="G10" s="24" t="s">
        <v>17</v>
      </c>
      <c r="H10" s="1">
        <f t="shared" si="5"/>
        <v>0.90909090909090906</v>
      </c>
      <c r="I10" s="10" t="str">
        <f t="shared" si="6"/>
        <v>Low</v>
      </c>
    </row>
    <row r="11" spans="1:9" x14ac:dyDescent="0.2">
      <c r="A11" s="37" t="s">
        <v>347</v>
      </c>
      <c r="B11" s="48">
        <v>2.4</v>
      </c>
      <c r="C11" s="49">
        <v>1.8</v>
      </c>
      <c r="D11" s="23" t="s">
        <v>17</v>
      </c>
      <c r="E11" s="4">
        <f t="shared" si="3"/>
        <v>0</v>
      </c>
      <c r="F11" s="4">
        <f t="shared" si="4"/>
        <v>3.2397277694127622</v>
      </c>
      <c r="G11" s="24" t="s">
        <v>17</v>
      </c>
      <c r="H11" s="1">
        <f t="shared" si="5"/>
        <v>0.75</v>
      </c>
      <c r="I11" s="10" t="str">
        <f t="shared" si="6"/>
        <v>Low</v>
      </c>
    </row>
    <row r="12" spans="1:9" x14ac:dyDescent="0.2">
      <c r="A12" s="14" t="s">
        <v>461</v>
      </c>
      <c r="B12" s="15" t="s">
        <v>559</v>
      </c>
      <c r="C12" s="15" t="s">
        <v>559</v>
      </c>
      <c r="D12" s="16"/>
      <c r="E12" s="17"/>
      <c r="F12" s="17"/>
      <c r="G12" s="17"/>
      <c r="H12" s="14"/>
      <c r="I12" s="14"/>
    </row>
    <row r="13" spans="1:9" x14ac:dyDescent="0.2">
      <c r="A13" s="37" t="s">
        <v>345</v>
      </c>
      <c r="B13" s="46">
        <v>43347</v>
      </c>
      <c r="C13" s="47">
        <v>298</v>
      </c>
      <c r="D13" s="2">
        <f t="shared" ref="D13" si="8">IF(B13&lt;&gt;0,B13/$B$7,0)</f>
        <v>1</v>
      </c>
      <c r="E13" s="4">
        <f t="shared" ref="E13" si="9">IF(B13&lt;&gt;0,ROUND(((SQRT(POWER(C13,2)-(POWER((B13/$B$7),2)*POWER($C$7,2))))/$B$7),3),0)</f>
        <v>0</v>
      </c>
      <c r="F13" s="4">
        <f t="shared" ref="F13" si="10">IF(B13=0,0,POWER(C13,2)-(POWER((B13/$B$7),2)*POWER(C$7,2)))</f>
        <v>0</v>
      </c>
      <c r="G13" s="24" t="s">
        <v>17</v>
      </c>
      <c r="H13" s="1">
        <f t="shared" ref="H13" si="11">IF(B13&lt;&gt;0,C13/B13,0)</f>
        <v>6.874754884997808E-3</v>
      </c>
      <c r="I13" s="10" t="str">
        <f t="shared" ref="I13" si="12">IF(AND(H13&gt;0,H13&lt;=0.2),"High",IF(H13&gt;=0.667,"Low",IF(AND(H13&gt;0.2,H13&lt;0.667),"Moderate","NC")))</f>
        <v>High</v>
      </c>
    </row>
    <row r="14" spans="1:9" x14ac:dyDescent="0.2">
      <c r="A14" s="37" t="s">
        <v>366</v>
      </c>
      <c r="B14" s="46">
        <v>24294</v>
      </c>
      <c r="C14" s="47">
        <v>576</v>
      </c>
      <c r="D14" s="2">
        <f t="shared" ref="D14" si="13">IF(B14&lt;&gt;0,B14/$B$7,0)</f>
        <v>0.56045401065817702</v>
      </c>
      <c r="E14" s="4">
        <f t="shared" ref="E14" si="14">IF(B14&lt;&gt;0,ROUND(((SQRT(POWER(C14,2)-(POWER((B14/$B$7),2)*POWER($C$7,2))))/$B$7),3),0)</f>
        <v>1.2999999999999999E-2</v>
      </c>
      <c r="F14" s="4">
        <f t="shared" ref="F14" si="15">IF(B14=0,0,POWER(C14,2)-(POWER((B14/$B$7),2)*POWER(C$7,2)))</f>
        <v>303881.8911772279</v>
      </c>
      <c r="G14" s="24" t="str">
        <f>IF(F14&lt;0,"W",IF(B14=0,"± 0.6%",IF((E14*100)&lt;0.01,"± 0.1%","± "&amp; TEXT((E14*100),"#,##0.0")&amp;"%")))</f>
        <v>± 1.3%</v>
      </c>
      <c r="H14" s="1">
        <f t="shared" ref="H14" si="16">IF(B14&lt;&gt;0,C14/B14,0)</f>
        <v>2.3709557915534699E-2</v>
      </c>
      <c r="I14" s="10" t="str">
        <f t="shared" ref="I14" si="17">IF(AND(H14&gt;0,H14&lt;=0.2),"High",IF(H14&gt;=0.667,"Low",IF(AND(H14&gt;0.2,H14&lt;0.667),"Moderate","NC")))</f>
        <v>High</v>
      </c>
    </row>
    <row r="15" spans="1:9" x14ac:dyDescent="0.2">
      <c r="A15" s="37" t="s">
        <v>367</v>
      </c>
      <c r="B15" s="46">
        <v>1778</v>
      </c>
      <c r="C15" s="47">
        <v>265</v>
      </c>
      <c r="D15" s="2">
        <f t="shared" ref="D15:D23" si="18">IF(B15&lt;&gt;0,B15/$B$7,0)</f>
        <v>4.101783283733592E-2</v>
      </c>
      <c r="E15" s="4">
        <f t="shared" ref="E15:E23" si="19">IF(B15&lt;&gt;0,ROUND(((SQRT(POWER(C15,2)-(POWER((B15/$B$7),2)*POWER($C$7,2))))/$B$7),3),0)</f>
        <v>6.0000000000000001E-3</v>
      </c>
      <c r="F15" s="4">
        <f t="shared" ref="F15:F23" si="20">IF(B15=0,0,POWER(C15,2)-(POWER((B15/$B$7),2)*POWER(C$7,2)))</f>
        <v>70075.59059032191</v>
      </c>
      <c r="G15" s="24" t="str">
        <f t="shared" ref="G15:G23" si="21">IF(F15&lt;0,"W",IF(B15=0,"± 0.6%",IF((E15*100)&lt;0.01,"± 0.1%","± "&amp; TEXT((E15*100),"#,##0.0")&amp;"%")))</f>
        <v>± 0.6%</v>
      </c>
      <c r="H15" s="1">
        <f t="shared" ref="H15:H23" si="22">IF(B15&lt;&gt;0,C15/B15,0)</f>
        <v>0.14904386951631046</v>
      </c>
      <c r="I15" s="10" t="str">
        <f t="shared" ref="I15:I23" si="23">IF(AND(H15&gt;0,H15&lt;=0.2),"High",IF(H15&gt;=0.667,"Low",IF(AND(H15&gt;0.2,H15&lt;0.667),"Moderate","NC")))</f>
        <v>High</v>
      </c>
    </row>
    <row r="16" spans="1:9" x14ac:dyDescent="0.2">
      <c r="A16" s="37" t="s">
        <v>368</v>
      </c>
      <c r="B16" s="46">
        <v>2285</v>
      </c>
      <c r="C16" s="47">
        <v>367</v>
      </c>
      <c r="D16" s="2">
        <f t="shared" si="18"/>
        <v>5.2714144000738226E-2</v>
      </c>
      <c r="E16" s="4">
        <f t="shared" si="19"/>
        <v>8.0000000000000002E-3</v>
      </c>
      <c r="F16" s="4">
        <f t="shared" si="20"/>
        <v>134442.23313405362</v>
      </c>
      <c r="G16" s="24" t="str">
        <f t="shared" si="21"/>
        <v>± 0.8%</v>
      </c>
      <c r="H16" s="1">
        <f t="shared" si="22"/>
        <v>0.16061269146608315</v>
      </c>
      <c r="I16" s="10" t="str">
        <f t="shared" si="23"/>
        <v>High</v>
      </c>
    </row>
    <row r="17" spans="1:9" x14ac:dyDescent="0.2">
      <c r="A17" s="37" t="s">
        <v>369</v>
      </c>
      <c r="B17" s="46">
        <v>2680</v>
      </c>
      <c r="C17" s="47">
        <v>356</v>
      </c>
      <c r="D17" s="2">
        <f t="shared" si="18"/>
        <v>6.1826654670450086E-2</v>
      </c>
      <c r="E17" s="4">
        <f t="shared" si="19"/>
        <v>8.0000000000000002E-3</v>
      </c>
      <c r="F17" s="4">
        <f t="shared" si="20"/>
        <v>126396.54358163585</v>
      </c>
      <c r="G17" s="24" t="str">
        <f t="shared" si="21"/>
        <v>± 0.8%</v>
      </c>
      <c r="H17" s="1">
        <f t="shared" si="22"/>
        <v>0.1328358208955224</v>
      </c>
      <c r="I17" s="10" t="str">
        <f t="shared" si="23"/>
        <v>High</v>
      </c>
    </row>
    <row r="18" spans="1:9" x14ac:dyDescent="0.2">
      <c r="A18" s="37" t="s">
        <v>370</v>
      </c>
      <c r="B18" s="46">
        <v>4368</v>
      </c>
      <c r="C18" s="47">
        <v>440</v>
      </c>
      <c r="D18" s="2">
        <f t="shared" si="18"/>
        <v>0.10076821925392761</v>
      </c>
      <c r="E18" s="4">
        <f t="shared" si="19"/>
        <v>0.01</v>
      </c>
      <c r="F18" s="4">
        <f t="shared" si="20"/>
        <v>192698.2634028332</v>
      </c>
      <c r="G18" s="24" t="str">
        <f t="shared" si="21"/>
        <v>± 1.0%</v>
      </c>
      <c r="H18" s="1">
        <f t="shared" si="22"/>
        <v>0.10073260073260074</v>
      </c>
      <c r="I18" s="10" t="str">
        <f t="shared" si="23"/>
        <v>High</v>
      </c>
    </row>
    <row r="19" spans="1:9" x14ac:dyDescent="0.2">
      <c r="A19" s="37" t="s">
        <v>371</v>
      </c>
      <c r="B19" s="46">
        <v>3013</v>
      </c>
      <c r="C19" s="47">
        <v>312</v>
      </c>
      <c r="D19" s="2">
        <f t="shared" si="18"/>
        <v>6.9508847209726166E-2</v>
      </c>
      <c r="E19" s="4">
        <f t="shared" si="19"/>
        <v>7.0000000000000001E-3</v>
      </c>
      <c r="F19" s="4">
        <f t="shared" si="20"/>
        <v>96914.945264250899</v>
      </c>
      <c r="G19" s="24" t="str">
        <f t="shared" si="21"/>
        <v>± 0.7%</v>
      </c>
      <c r="H19" s="1">
        <f t="shared" si="22"/>
        <v>0.1035512777962164</v>
      </c>
      <c r="I19" s="10" t="str">
        <f t="shared" si="23"/>
        <v>High</v>
      </c>
    </row>
    <row r="20" spans="1:9" x14ac:dyDescent="0.2">
      <c r="A20" s="37" t="s">
        <v>372</v>
      </c>
      <c r="B20" s="46">
        <v>2588</v>
      </c>
      <c r="C20" s="47">
        <v>339</v>
      </c>
      <c r="D20" s="2">
        <f t="shared" si="18"/>
        <v>5.9704247122061502E-2</v>
      </c>
      <c r="E20" s="4">
        <f t="shared" si="19"/>
        <v>8.0000000000000002E-3</v>
      </c>
      <c r="F20" s="4">
        <f t="shared" si="20"/>
        <v>114604.44951696369</v>
      </c>
      <c r="G20" s="24" t="str">
        <f t="shared" si="21"/>
        <v>± 0.8%</v>
      </c>
      <c r="H20" s="1">
        <f t="shared" si="22"/>
        <v>0.13098918083462133</v>
      </c>
      <c r="I20" s="10" t="str">
        <f t="shared" si="23"/>
        <v>High</v>
      </c>
    </row>
    <row r="21" spans="1:9" x14ac:dyDescent="0.2">
      <c r="A21" s="37" t="s">
        <v>373</v>
      </c>
      <c r="B21" s="46">
        <v>2190</v>
      </c>
      <c r="C21" s="47">
        <v>280</v>
      </c>
      <c r="D21" s="2">
        <f t="shared" si="18"/>
        <v>5.052252751055436E-2</v>
      </c>
      <c r="E21" s="4">
        <f t="shared" si="19"/>
        <v>6.0000000000000001E-3</v>
      </c>
      <c r="F21" s="4">
        <f t="shared" si="20"/>
        <v>78173.32550009519</v>
      </c>
      <c r="G21" s="24" t="str">
        <f t="shared" si="21"/>
        <v>± 0.6%</v>
      </c>
      <c r="H21" s="1">
        <f t="shared" si="22"/>
        <v>0.12785388127853881</v>
      </c>
      <c r="I21" s="10" t="str">
        <f t="shared" si="23"/>
        <v>High</v>
      </c>
    </row>
    <row r="22" spans="1:9" x14ac:dyDescent="0.2">
      <c r="A22" s="37" t="s">
        <v>374</v>
      </c>
      <c r="B22" s="46">
        <v>114</v>
      </c>
      <c r="C22" s="47">
        <v>101</v>
      </c>
      <c r="D22" s="2">
        <f t="shared" si="18"/>
        <v>2.629939788220638E-3</v>
      </c>
      <c r="E22" s="4">
        <f t="shared" si="19"/>
        <v>2E-3</v>
      </c>
      <c r="F22" s="4">
        <f t="shared" si="20"/>
        <v>10200.385779737544</v>
      </c>
      <c r="G22" s="24" t="str">
        <f t="shared" si="21"/>
        <v>± 0.2%</v>
      </c>
      <c r="H22" s="1">
        <f t="shared" si="22"/>
        <v>0.88596491228070173</v>
      </c>
      <c r="I22" s="10" t="str">
        <f t="shared" si="23"/>
        <v>Low</v>
      </c>
    </row>
    <row r="23" spans="1:9" x14ac:dyDescent="0.2">
      <c r="A23" s="37" t="s">
        <v>375</v>
      </c>
      <c r="B23" s="46">
        <v>37</v>
      </c>
      <c r="C23" s="47">
        <v>59</v>
      </c>
      <c r="D23" s="2">
        <f t="shared" si="18"/>
        <v>8.5357694880845269E-4</v>
      </c>
      <c r="E23" s="4">
        <f t="shared" si="19"/>
        <v>1E-3</v>
      </c>
      <c r="F23" s="4">
        <f t="shared" si="20"/>
        <v>3480.9352979732762</v>
      </c>
      <c r="G23" s="24" t="str">
        <f t="shared" si="21"/>
        <v>± 0.1%</v>
      </c>
      <c r="H23" s="1">
        <f t="shared" si="22"/>
        <v>1.5945945945945945</v>
      </c>
      <c r="I23" s="10" t="str">
        <f t="shared" si="23"/>
        <v>Low</v>
      </c>
    </row>
    <row r="24" spans="1:9" x14ac:dyDescent="0.2">
      <c r="A24" s="14" t="s">
        <v>462</v>
      </c>
      <c r="B24" s="15" t="s">
        <v>559</v>
      </c>
      <c r="C24" s="15" t="s">
        <v>559</v>
      </c>
      <c r="D24" s="20"/>
      <c r="E24" s="21"/>
      <c r="F24" s="21"/>
      <c r="G24" s="25"/>
      <c r="H24" s="18"/>
      <c r="I24" s="22"/>
    </row>
    <row r="25" spans="1:9" x14ac:dyDescent="0.2">
      <c r="A25" s="37" t="s">
        <v>345</v>
      </c>
      <c r="B25" s="46">
        <v>43347</v>
      </c>
      <c r="C25" s="47">
        <v>298</v>
      </c>
      <c r="D25" s="2">
        <f t="shared" ref="D25:D54" si="24">IF(B25&lt;&gt;0,B25/$B$7,0)</f>
        <v>1</v>
      </c>
      <c r="E25" s="4">
        <f t="shared" ref="E25:E60" si="25">IF(B25&lt;&gt;0,ROUND(((SQRT(POWER(C25,2)-(POWER((B25/$B$7),2)*POWER($C$7,2))))/$B$7),3),0)</f>
        <v>0</v>
      </c>
      <c r="F25" s="4">
        <f t="shared" ref="F25:F60" si="26">IF(B25=0,0,POWER(C25,2)-(POWER((B25/$B$7),2)*POWER(C$7,2)))</f>
        <v>0</v>
      </c>
      <c r="G25" s="24" t="s">
        <v>17</v>
      </c>
      <c r="H25" s="1">
        <f t="shared" ref="H25:H87" si="27">IF(B25&lt;&gt;0,C25/B25,0)</f>
        <v>6.874754884997808E-3</v>
      </c>
      <c r="I25" s="10" t="str">
        <f t="shared" ref="I25:I87" si="28">IF(AND(H25&gt;0,H25&lt;=0.2),"High",IF(H25&gt;=0.667,"Low",IF(AND(H25&gt;0.2,H25&lt;0.667),"Moderate","NC")))</f>
        <v>High</v>
      </c>
    </row>
    <row r="26" spans="1:9" x14ac:dyDescent="0.2">
      <c r="A26" s="37" t="s">
        <v>376</v>
      </c>
      <c r="B26" s="46">
        <v>1283</v>
      </c>
      <c r="C26" s="47">
        <v>244</v>
      </c>
      <c r="D26" s="2">
        <f t="shared" si="24"/>
        <v>2.9598357441114727E-2</v>
      </c>
      <c r="E26" s="4">
        <f t="shared" si="25"/>
        <v>6.0000000000000001E-3</v>
      </c>
      <c r="F26" s="4">
        <f t="shared" si="26"/>
        <v>59458.202122375726</v>
      </c>
      <c r="G26" s="24" t="str">
        <f t="shared" ref="G26:G68" si="29">IF(F26&lt;0,"W",IF(B26=0,"± 0.6%",IF((E26*100)&lt;0.01,"± 0.1%","± "&amp; TEXT((E26*100),"#,##0.0")&amp;"%")))</f>
        <v>± 0.6%</v>
      </c>
      <c r="H26" s="1">
        <f t="shared" si="27"/>
        <v>0.19017926734216681</v>
      </c>
      <c r="I26" s="10" t="str">
        <f t="shared" si="28"/>
        <v>High</v>
      </c>
    </row>
    <row r="27" spans="1:9" x14ac:dyDescent="0.2">
      <c r="A27" s="37" t="s">
        <v>377</v>
      </c>
      <c r="B27" s="46">
        <v>1480</v>
      </c>
      <c r="C27" s="47">
        <v>236</v>
      </c>
      <c r="D27" s="2">
        <f t="shared" si="24"/>
        <v>3.4143077952338112E-2</v>
      </c>
      <c r="E27" s="4">
        <f t="shared" si="25"/>
        <v>5.0000000000000001E-3</v>
      </c>
      <c r="F27" s="4">
        <f t="shared" si="26"/>
        <v>55592.476757242031</v>
      </c>
      <c r="G27" s="24" t="str">
        <f t="shared" si="29"/>
        <v>± 0.5%</v>
      </c>
      <c r="H27" s="1">
        <f t="shared" si="27"/>
        <v>0.15945945945945947</v>
      </c>
      <c r="I27" s="10" t="str">
        <f t="shared" si="28"/>
        <v>High</v>
      </c>
    </row>
    <row r="28" spans="1:9" x14ac:dyDescent="0.2">
      <c r="A28" s="37" t="s">
        <v>378</v>
      </c>
      <c r="B28" s="46">
        <v>2352</v>
      </c>
      <c r="C28" s="47">
        <v>334</v>
      </c>
      <c r="D28" s="2">
        <f t="shared" si="24"/>
        <v>5.4259810367499481E-2</v>
      </c>
      <c r="E28" s="4">
        <f t="shared" si="25"/>
        <v>8.0000000000000002E-3</v>
      </c>
      <c r="F28" s="4">
        <f t="shared" si="26"/>
        <v>111294.54974401672</v>
      </c>
      <c r="G28" s="24" t="str">
        <f t="shared" si="29"/>
        <v>± 0.8%</v>
      </c>
      <c r="H28" s="1">
        <f t="shared" si="27"/>
        <v>0.14200680272108843</v>
      </c>
      <c r="I28" s="10" t="str">
        <f t="shared" si="28"/>
        <v>High</v>
      </c>
    </row>
    <row r="29" spans="1:9" x14ac:dyDescent="0.2">
      <c r="A29" s="37" t="s">
        <v>379</v>
      </c>
      <c r="B29" s="46">
        <v>3004</v>
      </c>
      <c r="C29" s="47">
        <v>385</v>
      </c>
      <c r="D29" s="2">
        <f t="shared" si="24"/>
        <v>6.930122038434032E-2</v>
      </c>
      <c r="E29" s="4">
        <f t="shared" si="25"/>
        <v>8.9999999999999993E-3</v>
      </c>
      <c r="F29" s="4">
        <f t="shared" si="26"/>
        <v>147798.50465713121</v>
      </c>
      <c r="G29" s="24" t="str">
        <f t="shared" si="29"/>
        <v>± 0.9%</v>
      </c>
      <c r="H29" s="1">
        <f t="shared" si="27"/>
        <v>0.12816245006657789</v>
      </c>
      <c r="I29" s="10" t="str">
        <f t="shared" si="28"/>
        <v>High</v>
      </c>
    </row>
    <row r="30" spans="1:9" x14ac:dyDescent="0.2">
      <c r="A30" s="37" t="s">
        <v>380</v>
      </c>
      <c r="B30" s="46">
        <v>3902</v>
      </c>
      <c r="C30" s="47">
        <v>420</v>
      </c>
      <c r="D30" s="2">
        <f t="shared" si="24"/>
        <v>9.0017763628394115E-2</v>
      </c>
      <c r="E30" s="4">
        <f t="shared" si="25"/>
        <v>0.01</v>
      </c>
      <c r="F30" s="4">
        <f t="shared" si="26"/>
        <v>175680.40362535213</v>
      </c>
      <c r="G30" s="24" t="str">
        <f t="shared" si="29"/>
        <v>± 1.0%</v>
      </c>
      <c r="H30" s="1">
        <f t="shared" si="27"/>
        <v>0.10763710917478217</v>
      </c>
      <c r="I30" s="10" t="str">
        <f t="shared" si="28"/>
        <v>High</v>
      </c>
    </row>
    <row r="31" spans="1:9" x14ac:dyDescent="0.2">
      <c r="A31" s="37" t="s">
        <v>381</v>
      </c>
      <c r="B31" s="46">
        <v>3846</v>
      </c>
      <c r="C31" s="47">
        <v>401</v>
      </c>
      <c r="D31" s="2">
        <f t="shared" si="24"/>
        <v>8.8725863381548892E-2</v>
      </c>
      <c r="E31" s="4">
        <f t="shared" si="25"/>
        <v>8.9999999999999993E-3</v>
      </c>
      <c r="F31" s="4">
        <f t="shared" si="26"/>
        <v>160101.91015053191</v>
      </c>
      <c r="G31" s="24" t="str">
        <f t="shared" si="29"/>
        <v>± 0.9%</v>
      </c>
      <c r="H31" s="1">
        <f t="shared" si="27"/>
        <v>0.10426417056682268</v>
      </c>
      <c r="I31" s="10" t="str">
        <f t="shared" si="28"/>
        <v>High</v>
      </c>
    </row>
    <row r="32" spans="1:9" x14ac:dyDescent="0.2">
      <c r="A32" s="37" t="s">
        <v>382</v>
      </c>
      <c r="B32" s="46">
        <v>4622</v>
      </c>
      <c r="C32" s="47">
        <v>435</v>
      </c>
      <c r="D32" s="2">
        <f t="shared" si="24"/>
        <v>0.10662790965926131</v>
      </c>
      <c r="E32" s="4">
        <f t="shared" si="25"/>
        <v>0.01</v>
      </c>
      <c r="F32" s="4">
        <f t="shared" si="26"/>
        <v>188215.34193465018</v>
      </c>
      <c r="G32" s="24" t="str">
        <f t="shared" si="29"/>
        <v>± 1.0%</v>
      </c>
      <c r="H32" s="1">
        <f t="shared" si="27"/>
        <v>9.4115101687581137E-2</v>
      </c>
      <c r="I32" s="10" t="str">
        <f t="shared" si="28"/>
        <v>High</v>
      </c>
    </row>
    <row r="33" spans="1:9" x14ac:dyDescent="0.2">
      <c r="A33" s="37" t="s">
        <v>383</v>
      </c>
      <c r="B33" s="46">
        <v>4201</v>
      </c>
      <c r="C33" s="47">
        <v>382</v>
      </c>
      <c r="D33" s="2">
        <f t="shared" si="24"/>
        <v>9.6915588160657026E-2</v>
      </c>
      <c r="E33" s="4">
        <f t="shared" si="25"/>
        <v>8.9999999999999993E-3</v>
      </c>
      <c r="F33" s="4">
        <f t="shared" si="26"/>
        <v>145089.89677638197</v>
      </c>
      <c r="G33" s="24" t="str">
        <f t="shared" si="29"/>
        <v>± 0.9%</v>
      </c>
      <c r="H33" s="1">
        <f t="shared" si="27"/>
        <v>9.0930730778386093E-2</v>
      </c>
      <c r="I33" s="10" t="str">
        <f t="shared" si="28"/>
        <v>High</v>
      </c>
    </row>
    <row r="34" spans="1:9" x14ac:dyDescent="0.2">
      <c r="A34" s="37" t="s">
        <v>384</v>
      </c>
      <c r="B34" s="46">
        <v>18657</v>
      </c>
      <c r="C34" s="47">
        <v>651</v>
      </c>
      <c r="D34" s="2">
        <f t="shared" si="24"/>
        <v>0.43041040902484601</v>
      </c>
      <c r="E34" s="4">
        <f t="shared" si="25"/>
        <v>1.4999999999999999E-2</v>
      </c>
      <c r="F34" s="4">
        <f t="shared" si="26"/>
        <v>407349.78191403137</v>
      </c>
      <c r="G34" s="24" t="str">
        <f t="shared" si="29"/>
        <v>± 1.5%</v>
      </c>
      <c r="H34" s="1">
        <f t="shared" si="27"/>
        <v>3.4893069625341694E-2</v>
      </c>
      <c r="I34" s="10" t="str">
        <f t="shared" si="28"/>
        <v>High</v>
      </c>
    </row>
    <row r="35" spans="1:9" x14ac:dyDescent="0.2">
      <c r="A35" s="14" t="s">
        <v>463</v>
      </c>
      <c r="B35" s="15" t="s">
        <v>559</v>
      </c>
      <c r="C35" s="15" t="s">
        <v>559</v>
      </c>
      <c r="D35" s="20"/>
      <c r="E35" s="21"/>
      <c r="F35" s="21"/>
      <c r="G35" s="25"/>
      <c r="H35" s="18"/>
      <c r="I35" s="22"/>
    </row>
    <row r="36" spans="1:9" x14ac:dyDescent="0.2">
      <c r="A36" s="37" t="s">
        <v>345</v>
      </c>
      <c r="B36" s="46">
        <v>43347</v>
      </c>
      <c r="C36" s="47">
        <v>298</v>
      </c>
      <c r="D36" s="2">
        <f t="shared" si="24"/>
        <v>1</v>
      </c>
      <c r="E36" s="4">
        <f t="shared" si="25"/>
        <v>0</v>
      </c>
      <c r="F36" s="4">
        <f t="shared" si="26"/>
        <v>0</v>
      </c>
      <c r="G36" s="24" t="s">
        <v>17</v>
      </c>
      <c r="H36" s="1">
        <f t="shared" si="27"/>
        <v>6.874754884997808E-3</v>
      </c>
      <c r="I36" s="10" t="str">
        <f t="shared" si="28"/>
        <v>High</v>
      </c>
    </row>
    <row r="37" spans="1:9" x14ac:dyDescent="0.2">
      <c r="A37" s="37" t="s">
        <v>385</v>
      </c>
      <c r="B37" s="46">
        <v>1272</v>
      </c>
      <c r="C37" s="47">
        <v>263</v>
      </c>
      <c r="D37" s="2">
        <f t="shared" si="24"/>
        <v>2.9344591321198699E-2</v>
      </c>
      <c r="E37" s="4">
        <f t="shared" si="25"/>
        <v>6.0000000000000001E-3</v>
      </c>
      <c r="F37" s="4">
        <f t="shared" si="26"/>
        <v>69092.530428044876</v>
      </c>
      <c r="G37" s="24" t="str">
        <f t="shared" si="29"/>
        <v>± 0.6%</v>
      </c>
      <c r="H37" s="1">
        <f t="shared" si="27"/>
        <v>0.20676100628930819</v>
      </c>
      <c r="I37" s="10" t="str">
        <f t="shared" si="28"/>
        <v>Moderate</v>
      </c>
    </row>
    <row r="38" spans="1:9" x14ac:dyDescent="0.2">
      <c r="A38" s="37" t="s">
        <v>386</v>
      </c>
      <c r="B38" s="46">
        <v>2913</v>
      </c>
      <c r="C38" s="47">
        <v>354</v>
      </c>
      <c r="D38" s="2">
        <f t="shared" si="24"/>
        <v>6.7201882483216832E-2</v>
      </c>
      <c r="E38" s="4">
        <f t="shared" si="25"/>
        <v>8.0000000000000002E-3</v>
      </c>
      <c r="F38" s="4">
        <f t="shared" si="26"/>
        <v>124914.95287640319</v>
      </c>
      <c r="G38" s="24" t="str">
        <f t="shared" si="29"/>
        <v>± 0.8%</v>
      </c>
      <c r="H38" s="1">
        <f t="shared" si="27"/>
        <v>0.12152420185375901</v>
      </c>
      <c r="I38" s="10" t="str">
        <f t="shared" si="28"/>
        <v>High</v>
      </c>
    </row>
    <row r="39" spans="1:9" x14ac:dyDescent="0.2">
      <c r="A39" s="37" t="s">
        <v>387</v>
      </c>
      <c r="B39" s="46">
        <v>6507</v>
      </c>
      <c r="C39" s="47">
        <v>554</v>
      </c>
      <c r="D39" s="2">
        <f t="shared" si="24"/>
        <v>0.1501141947539622</v>
      </c>
      <c r="E39" s="4">
        <f t="shared" si="25"/>
        <v>1.2999999999999999E-2</v>
      </c>
      <c r="F39" s="4">
        <f t="shared" si="26"/>
        <v>304914.86655667733</v>
      </c>
      <c r="G39" s="24" t="str">
        <f t="shared" si="29"/>
        <v>± 1.3%</v>
      </c>
      <c r="H39" s="1">
        <f t="shared" si="27"/>
        <v>8.5139080989703395E-2</v>
      </c>
      <c r="I39" s="10" t="str">
        <f t="shared" si="28"/>
        <v>High</v>
      </c>
    </row>
    <row r="40" spans="1:9" x14ac:dyDescent="0.2">
      <c r="A40" s="37" t="s">
        <v>388</v>
      </c>
      <c r="B40" s="46">
        <v>7685</v>
      </c>
      <c r="C40" s="47">
        <v>562</v>
      </c>
      <c r="D40" s="2">
        <f t="shared" si="24"/>
        <v>0.17729023923224213</v>
      </c>
      <c r="E40" s="4">
        <f t="shared" si="25"/>
        <v>1.2999999999999999E-2</v>
      </c>
      <c r="F40" s="4">
        <f t="shared" si="26"/>
        <v>313052.72786396439</v>
      </c>
      <c r="G40" s="24" t="str">
        <f t="shared" si="29"/>
        <v>± 1.3%</v>
      </c>
      <c r="H40" s="1">
        <f t="shared" si="27"/>
        <v>7.3129472999349382E-2</v>
      </c>
      <c r="I40" s="10" t="str">
        <f t="shared" si="28"/>
        <v>High</v>
      </c>
    </row>
    <row r="41" spans="1:9" x14ac:dyDescent="0.2">
      <c r="A41" s="37" t="s">
        <v>389</v>
      </c>
      <c r="B41" s="46">
        <v>6744</v>
      </c>
      <c r="C41" s="47">
        <v>520</v>
      </c>
      <c r="D41" s="2">
        <f t="shared" si="24"/>
        <v>0.15558170115578931</v>
      </c>
      <c r="E41" s="4">
        <f t="shared" si="25"/>
        <v>1.2E-2</v>
      </c>
      <c r="F41" s="4">
        <f t="shared" si="26"/>
        <v>268250.44006011088</v>
      </c>
      <c r="G41" s="24" t="str">
        <f t="shared" si="29"/>
        <v>± 1.2%</v>
      </c>
      <c r="H41" s="1">
        <f t="shared" si="27"/>
        <v>7.7105575326215897E-2</v>
      </c>
      <c r="I41" s="10" t="str">
        <f t="shared" si="28"/>
        <v>High</v>
      </c>
    </row>
    <row r="42" spans="1:9" x14ac:dyDescent="0.2">
      <c r="A42" s="37" t="s">
        <v>390</v>
      </c>
      <c r="B42" s="46">
        <v>6091</v>
      </c>
      <c r="C42" s="47">
        <v>501</v>
      </c>
      <c r="D42" s="2">
        <f t="shared" si="24"/>
        <v>0.14051722149168339</v>
      </c>
      <c r="E42" s="4">
        <f t="shared" si="25"/>
        <v>1.2E-2</v>
      </c>
      <c r="F42" s="4">
        <f t="shared" si="26"/>
        <v>249247.5570688679</v>
      </c>
      <c r="G42" s="24" t="str">
        <f t="shared" si="29"/>
        <v>± 1.2%</v>
      </c>
      <c r="H42" s="1">
        <f t="shared" si="27"/>
        <v>8.2252503693974716E-2</v>
      </c>
      <c r="I42" s="10" t="str">
        <f t="shared" si="28"/>
        <v>High</v>
      </c>
    </row>
    <row r="43" spans="1:9" x14ac:dyDescent="0.2">
      <c r="A43" s="37" t="s">
        <v>391</v>
      </c>
      <c r="B43" s="46">
        <v>4553</v>
      </c>
      <c r="C43" s="47">
        <v>400</v>
      </c>
      <c r="D43" s="2">
        <f t="shared" si="24"/>
        <v>0.10503610399796987</v>
      </c>
      <c r="E43" s="4">
        <f t="shared" si="25"/>
        <v>8.9999999999999993E-3</v>
      </c>
      <c r="F43" s="4">
        <f t="shared" si="26"/>
        <v>159020.2624865626</v>
      </c>
      <c r="G43" s="24" t="str">
        <f t="shared" si="29"/>
        <v>± 0.9%</v>
      </c>
      <c r="H43" s="1">
        <f t="shared" si="27"/>
        <v>8.7854162090929055E-2</v>
      </c>
      <c r="I43" s="10" t="str">
        <f t="shared" si="28"/>
        <v>High</v>
      </c>
    </row>
    <row r="44" spans="1:9" x14ac:dyDescent="0.2">
      <c r="A44" s="37" t="s">
        <v>392</v>
      </c>
      <c r="B44" s="46">
        <v>3205</v>
      </c>
      <c r="C44" s="47">
        <v>326</v>
      </c>
      <c r="D44" s="2">
        <f t="shared" si="24"/>
        <v>7.3938219484624076E-2</v>
      </c>
      <c r="E44" s="4">
        <f t="shared" si="25"/>
        <v>8.0000000000000002E-3</v>
      </c>
      <c r="F44" s="4">
        <f t="shared" si="26"/>
        <v>105790.52093786938</v>
      </c>
      <c r="G44" s="24" t="str">
        <f t="shared" si="29"/>
        <v>± 0.8%</v>
      </c>
      <c r="H44" s="1">
        <f t="shared" si="27"/>
        <v>0.10171606864274571</v>
      </c>
      <c r="I44" s="10" t="str">
        <f t="shared" si="28"/>
        <v>High</v>
      </c>
    </row>
    <row r="45" spans="1:9" x14ac:dyDescent="0.2">
      <c r="A45" s="37" t="s">
        <v>393</v>
      </c>
      <c r="B45" s="46">
        <v>4377</v>
      </c>
      <c r="C45" s="47">
        <v>374</v>
      </c>
      <c r="D45" s="2">
        <f t="shared" si="24"/>
        <v>0.10097584607931345</v>
      </c>
      <c r="E45" s="4">
        <f t="shared" si="25"/>
        <v>8.9999999999999993E-3</v>
      </c>
      <c r="F45" s="4">
        <f t="shared" si="26"/>
        <v>138970.54362707477</v>
      </c>
      <c r="G45" s="24" t="str">
        <f t="shared" si="29"/>
        <v>± 0.9%</v>
      </c>
      <c r="H45" s="1">
        <f t="shared" si="27"/>
        <v>8.5446652958647479E-2</v>
      </c>
      <c r="I45" s="10" t="str">
        <f t="shared" si="28"/>
        <v>High</v>
      </c>
    </row>
    <row r="46" spans="1:9" x14ac:dyDescent="0.2">
      <c r="A46" s="37" t="s">
        <v>348</v>
      </c>
      <c r="B46" s="48">
        <v>5.3611111111111107</v>
      </c>
      <c r="C46" s="49">
        <v>0.1</v>
      </c>
      <c r="D46" s="23" t="s">
        <v>17</v>
      </c>
      <c r="E46" s="4">
        <f t="shared" si="25"/>
        <v>0</v>
      </c>
      <c r="F46" s="4">
        <f t="shared" si="26"/>
        <v>8.641611322227535E-3</v>
      </c>
      <c r="G46" s="24" t="s">
        <v>17</v>
      </c>
      <c r="H46" s="1">
        <f t="shared" si="27"/>
        <v>1.8652849740932644E-2</v>
      </c>
      <c r="I46" s="10" t="str">
        <f t="shared" si="28"/>
        <v>High</v>
      </c>
    </row>
    <row r="47" spans="1:9" x14ac:dyDescent="0.2">
      <c r="A47" s="14" t="s">
        <v>464</v>
      </c>
      <c r="B47" s="15" t="s">
        <v>559</v>
      </c>
      <c r="C47" s="15" t="s">
        <v>559</v>
      </c>
      <c r="D47" s="20"/>
      <c r="E47" s="21"/>
      <c r="F47" s="21"/>
      <c r="G47" s="25"/>
      <c r="H47" s="18"/>
      <c r="I47" s="22"/>
    </row>
    <row r="48" spans="1:9" x14ac:dyDescent="0.2">
      <c r="A48" s="37" t="s">
        <v>345</v>
      </c>
      <c r="B48" s="46">
        <v>43347</v>
      </c>
      <c r="C48" s="47">
        <v>298</v>
      </c>
      <c r="D48" s="2">
        <f t="shared" si="24"/>
        <v>1</v>
      </c>
      <c r="E48" s="4">
        <f t="shared" si="25"/>
        <v>0</v>
      </c>
      <c r="F48" s="4">
        <f t="shared" si="26"/>
        <v>0</v>
      </c>
      <c r="G48" s="24" t="s">
        <v>17</v>
      </c>
      <c r="H48" s="1">
        <f t="shared" si="27"/>
        <v>6.874754884997808E-3</v>
      </c>
      <c r="I48" s="10" t="str">
        <f t="shared" si="28"/>
        <v>High</v>
      </c>
    </row>
    <row r="49" spans="1:9" x14ac:dyDescent="0.2">
      <c r="A49" s="37" t="s">
        <v>394</v>
      </c>
      <c r="B49" s="46">
        <v>1466</v>
      </c>
      <c r="C49" s="47">
        <v>272</v>
      </c>
      <c r="D49" s="2">
        <f t="shared" si="24"/>
        <v>3.3820102890626799E-2</v>
      </c>
      <c r="E49" s="4">
        <f t="shared" si="25"/>
        <v>6.0000000000000001E-3</v>
      </c>
      <c r="F49" s="4">
        <f t="shared" si="26"/>
        <v>73882.426041676066</v>
      </c>
      <c r="G49" s="24" t="str">
        <f t="shared" si="29"/>
        <v>± 0.6%</v>
      </c>
      <c r="H49" s="1">
        <f t="shared" si="27"/>
        <v>0.18553888130968621</v>
      </c>
      <c r="I49" s="10" t="str">
        <f t="shared" si="28"/>
        <v>High</v>
      </c>
    </row>
    <row r="50" spans="1:9" x14ac:dyDescent="0.2">
      <c r="A50" s="37" t="s">
        <v>395</v>
      </c>
      <c r="B50" s="46">
        <v>9818</v>
      </c>
      <c r="C50" s="47">
        <v>569</v>
      </c>
      <c r="D50" s="2">
        <f t="shared" si="24"/>
        <v>0.22649779684868618</v>
      </c>
      <c r="E50" s="4">
        <f t="shared" si="25"/>
        <v>1.2999999999999999E-2</v>
      </c>
      <c r="F50" s="4">
        <f t="shared" si="26"/>
        <v>319205.24361940706</v>
      </c>
      <c r="G50" s="24" t="str">
        <f t="shared" si="29"/>
        <v>± 1.3%</v>
      </c>
      <c r="H50" s="1">
        <f t="shared" si="27"/>
        <v>5.7954776940313708E-2</v>
      </c>
      <c r="I50" s="10" t="str">
        <f t="shared" si="28"/>
        <v>High</v>
      </c>
    </row>
    <row r="51" spans="1:9" x14ac:dyDescent="0.2">
      <c r="A51" s="37" t="s">
        <v>397</v>
      </c>
      <c r="B51" s="46">
        <v>13901</v>
      </c>
      <c r="C51" s="47">
        <v>657</v>
      </c>
      <c r="D51" s="2">
        <f t="shared" si="24"/>
        <v>0.32069116663206221</v>
      </c>
      <c r="E51" s="4">
        <f t="shared" si="25"/>
        <v>1.4999999999999999E-2</v>
      </c>
      <c r="F51" s="4">
        <f t="shared" si="26"/>
        <v>422516.14582590462</v>
      </c>
      <c r="G51" s="24" t="str">
        <f t="shared" si="29"/>
        <v>± 1.5%</v>
      </c>
      <c r="H51" s="1">
        <f t="shared" si="27"/>
        <v>4.7262786849866914E-2</v>
      </c>
      <c r="I51" s="10" t="str">
        <f t="shared" si="28"/>
        <v>High</v>
      </c>
    </row>
    <row r="52" spans="1:9" x14ac:dyDescent="0.2">
      <c r="A52" s="37" t="s">
        <v>396</v>
      </c>
      <c r="B52" s="46">
        <v>11368</v>
      </c>
      <c r="C52" s="47">
        <v>604</v>
      </c>
      <c r="D52" s="2">
        <f t="shared" si="24"/>
        <v>0.2622557501095808</v>
      </c>
      <c r="E52" s="4">
        <f t="shared" si="25"/>
        <v>1.4E-2</v>
      </c>
      <c r="F52" s="4">
        <f t="shared" si="26"/>
        <v>358708.2315199463</v>
      </c>
      <c r="G52" s="24" t="str">
        <f t="shared" si="29"/>
        <v>± 1.4%</v>
      </c>
      <c r="H52" s="1">
        <f t="shared" si="27"/>
        <v>5.3131597466572839E-2</v>
      </c>
      <c r="I52" s="10" t="str">
        <f t="shared" si="28"/>
        <v>High</v>
      </c>
    </row>
    <row r="53" spans="1:9" x14ac:dyDescent="0.2">
      <c r="A53" s="37" t="s">
        <v>398</v>
      </c>
      <c r="B53" s="46">
        <v>5286</v>
      </c>
      <c r="C53" s="47">
        <v>401</v>
      </c>
      <c r="D53" s="2">
        <f t="shared" si="24"/>
        <v>0.12194615544328327</v>
      </c>
      <c r="E53" s="4">
        <f t="shared" si="25"/>
        <v>8.9999999999999993E-3</v>
      </c>
      <c r="F53" s="4">
        <f t="shared" si="26"/>
        <v>159480.4077198678</v>
      </c>
      <c r="G53" s="24" t="str">
        <f t="shared" si="29"/>
        <v>± 0.9%</v>
      </c>
      <c r="H53" s="1">
        <f t="shared" si="27"/>
        <v>7.5860764283011722E-2</v>
      </c>
      <c r="I53" s="10" t="str">
        <f t="shared" si="28"/>
        <v>High</v>
      </c>
    </row>
    <row r="54" spans="1:9" x14ac:dyDescent="0.2">
      <c r="A54" s="37" t="s">
        <v>399</v>
      </c>
      <c r="B54" s="46">
        <v>1508</v>
      </c>
      <c r="C54" s="47">
        <v>231</v>
      </c>
      <c r="D54" s="2">
        <f t="shared" si="24"/>
        <v>3.4789028075760724E-2</v>
      </c>
      <c r="E54" s="4">
        <f t="shared" si="25"/>
        <v>5.0000000000000001E-3</v>
      </c>
      <c r="F54" s="4">
        <f t="shared" si="26"/>
        <v>53253.522607962404</v>
      </c>
      <c r="G54" s="24" t="str">
        <f t="shared" si="29"/>
        <v>± 0.5%</v>
      </c>
      <c r="H54" s="1">
        <f t="shared" si="27"/>
        <v>0.15318302387267904</v>
      </c>
      <c r="I54" s="10" t="str">
        <f t="shared" si="28"/>
        <v>High</v>
      </c>
    </row>
    <row r="55" spans="1:9" x14ac:dyDescent="0.2">
      <c r="A55" s="14" t="s">
        <v>465</v>
      </c>
      <c r="B55" s="15" t="s">
        <v>559</v>
      </c>
      <c r="C55" s="15" t="s">
        <v>559</v>
      </c>
      <c r="D55" s="20"/>
      <c r="E55" s="21"/>
      <c r="F55" s="21"/>
      <c r="G55" s="25"/>
      <c r="H55" s="18"/>
      <c r="I55" s="22"/>
    </row>
    <row r="56" spans="1:9" x14ac:dyDescent="0.2">
      <c r="A56" s="37" t="s">
        <v>349</v>
      </c>
      <c r="B56" s="46">
        <v>41023</v>
      </c>
      <c r="C56" s="47">
        <v>515</v>
      </c>
      <c r="D56" s="2">
        <f>IF(B56&lt;&gt;0,B56/$B$56,0)</f>
        <v>1</v>
      </c>
      <c r="E56" s="4">
        <f>IF(B56&lt;&gt;0,ROUND(((SQRT(POWER(C56,2)-(POWER((B56/$B$56),2)*POWER($C$56,2))))/$B$56),3),0)</f>
        <v>0</v>
      </c>
      <c r="F56" s="4">
        <f>IF(B56=0,0,POWER(C56,2)-(POWER((B56/$B$56),2)*POWER(C$56,2)))</f>
        <v>0</v>
      </c>
      <c r="G56" s="24" t="s">
        <v>17</v>
      </c>
      <c r="H56" s="1">
        <f t="shared" si="27"/>
        <v>1.2553933159447139E-2</v>
      </c>
      <c r="I56" s="10" t="str">
        <f t="shared" si="28"/>
        <v>High</v>
      </c>
    </row>
    <row r="57" spans="1:9" x14ac:dyDescent="0.2">
      <c r="A57" s="37" t="s">
        <v>400</v>
      </c>
      <c r="B57" s="46">
        <v>23129</v>
      </c>
      <c r="C57" s="47">
        <v>584</v>
      </c>
      <c r="D57" s="2">
        <f t="shared" ref="D57:D58" si="30">IF(B57&lt;&gt;0,B57/$B$56,0)</f>
        <v>0.56380566999000559</v>
      </c>
      <c r="E57" s="4">
        <f t="shared" ref="E57:E58" si="31">IF(B57&lt;&gt;0,ROUND(((SQRT(POWER(C57,2)-(POWER((B57/$B$56),2)*POWER($C$56,2))))/$B$56),3),0)</f>
        <v>1.2E-2</v>
      </c>
      <c r="F57" s="4">
        <f t="shared" ref="F57:F58" si="32">IF(B57=0,0,POWER(C57,2)-(POWER((B57/$B$56),2)*POWER(C$56,2)))</f>
        <v>256747.11683154665</v>
      </c>
      <c r="G57" s="24" t="str">
        <f t="shared" si="29"/>
        <v>± 1.2%</v>
      </c>
      <c r="H57" s="1">
        <f t="shared" si="27"/>
        <v>2.5249686540706473E-2</v>
      </c>
      <c r="I57" s="10" t="str">
        <f t="shared" si="28"/>
        <v>High</v>
      </c>
    </row>
    <row r="58" spans="1:9" x14ac:dyDescent="0.2">
      <c r="A58" s="37" t="s">
        <v>401</v>
      </c>
      <c r="B58" s="46">
        <v>17894</v>
      </c>
      <c r="C58" s="47">
        <v>638</v>
      </c>
      <c r="D58" s="2">
        <f t="shared" si="30"/>
        <v>0.43619433000999441</v>
      </c>
      <c r="E58" s="4">
        <f t="shared" si="31"/>
        <v>1.4999999999999999E-2</v>
      </c>
      <c r="F58" s="4">
        <f t="shared" si="32"/>
        <v>356580.83447774511</v>
      </c>
      <c r="G58" s="24" t="str">
        <f t="shared" si="29"/>
        <v>± 1.5%</v>
      </c>
      <c r="H58" s="1">
        <f t="shared" si="27"/>
        <v>3.5654409299206435E-2</v>
      </c>
      <c r="I58" s="10" t="str">
        <f t="shared" si="28"/>
        <v>High</v>
      </c>
    </row>
    <row r="59" spans="1:9" ht="24" x14ac:dyDescent="0.2">
      <c r="A59" s="44" t="s">
        <v>350</v>
      </c>
      <c r="B59" s="45">
        <v>2.2000000000000002</v>
      </c>
      <c r="C59" s="50">
        <v>0.04</v>
      </c>
      <c r="D59" s="23" t="s">
        <v>17</v>
      </c>
      <c r="E59" s="4">
        <f t="shared" si="25"/>
        <v>0</v>
      </c>
      <c r="F59" s="4">
        <f t="shared" si="26"/>
        <v>1.3712506871126021E-3</v>
      </c>
      <c r="G59" s="24" t="s">
        <v>17</v>
      </c>
      <c r="H59" s="1">
        <f t="shared" si="27"/>
        <v>1.8181818181818181E-2</v>
      </c>
      <c r="I59" s="10" t="str">
        <f t="shared" si="28"/>
        <v>High</v>
      </c>
    </row>
    <row r="60" spans="1:9" ht="24" x14ac:dyDescent="0.2">
      <c r="A60" s="44" t="s">
        <v>351</v>
      </c>
      <c r="B60" s="45">
        <v>1.8</v>
      </c>
      <c r="C60" s="50">
        <v>0.08</v>
      </c>
      <c r="D60" s="23" t="s">
        <v>17</v>
      </c>
      <c r="E60" s="4">
        <f t="shared" si="25"/>
        <v>0</v>
      </c>
      <c r="F60" s="4">
        <f t="shared" si="26"/>
        <v>6.2468702946786841E-3</v>
      </c>
      <c r="G60" s="24" t="s">
        <v>17</v>
      </c>
      <c r="H60" s="1">
        <f t="shared" si="27"/>
        <v>4.4444444444444446E-2</v>
      </c>
      <c r="I60" s="10" t="str">
        <f t="shared" si="28"/>
        <v>High</v>
      </c>
    </row>
    <row r="61" spans="1:9" x14ac:dyDescent="0.2">
      <c r="A61" s="14" t="s">
        <v>466</v>
      </c>
      <c r="B61" s="15" t="s">
        <v>559</v>
      </c>
      <c r="C61" s="15" t="s">
        <v>559</v>
      </c>
      <c r="D61" s="20"/>
      <c r="E61" s="21"/>
      <c r="F61" s="21"/>
      <c r="G61" s="25"/>
      <c r="H61" s="18"/>
      <c r="I61" s="22"/>
    </row>
    <row r="62" spans="1:9" x14ac:dyDescent="0.2">
      <c r="A62" s="37" t="s">
        <v>349</v>
      </c>
      <c r="B62" s="46">
        <v>41023</v>
      </c>
      <c r="C62" s="47">
        <v>515</v>
      </c>
      <c r="D62" s="2">
        <f>IF(B62&lt;&gt;0,B62/$B$56,0)</f>
        <v>1</v>
      </c>
      <c r="E62" s="4">
        <f>IF(B62&lt;&gt;0,ROUND(((SQRT(POWER(C62,2)-(POWER((B62/$B$56),2)*POWER($C$56,2))))/$B$56),3),0)</f>
        <v>0</v>
      </c>
      <c r="F62" s="4">
        <f>IF(B62=0,0,POWER(C62,2)-(POWER((B62/$B$56),2)*POWER(C$56,2)))</f>
        <v>0</v>
      </c>
      <c r="G62" s="24" t="s">
        <v>17</v>
      </c>
      <c r="H62" s="1">
        <f t="shared" si="27"/>
        <v>1.2553933159447139E-2</v>
      </c>
      <c r="I62" s="10" t="str">
        <f t="shared" si="28"/>
        <v>High</v>
      </c>
    </row>
    <row r="63" spans="1:9" x14ac:dyDescent="0.2">
      <c r="A63" s="37" t="s">
        <v>402</v>
      </c>
      <c r="B63" s="46">
        <v>17372</v>
      </c>
      <c r="C63" s="47">
        <v>667</v>
      </c>
      <c r="D63" s="2">
        <f t="shared" ref="D63:D68" si="33">IF(B63&lt;&gt;0,B63/$B$56,0)</f>
        <v>0.42346976086585575</v>
      </c>
      <c r="E63" s="4">
        <f t="shared" ref="E63:E68" si="34">IF(B63&lt;&gt;0,ROUND(((SQRT(POWER(C63,2)-(POWER((B63/$B$56),2)*POWER($C$56,2))))/$B$56),3),0)</f>
        <v>1.4999999999999999E-2</v>
      </c>
      <c r="F63" s="4">
        <f t="shared" ref="F63:F68" si="35">IF(B63=0,0,POWER(C63,2)-(POWER((B63/$B$56),2)*POWER(C$56,2)))</f>
        <v>397327.09233890421</v>
      </c>
      <c r="G63" s="24" t="str">
        <f t="shared" si="29"/>
        <v>± 1.5%</v>
      </c>
      <c r="H63" s="1">
        <f t="shared" si="27"/>
        <v>3.8395118581625608E-2</v>
      </c>
      <c r="I63" s="10" t="str">
        <f t="shared" si="28"/>
        <v>High</v>
      </c>
    </row>
    <row r="64" spans="1:9" x14ac:dyDescent="0.2">
      <c r="A64" s="37" t="s">
        <v>403</v>
      </c>
      <c r="B64" s="46">
        <v>8860</v>
      </c>
      <c r="C64" s="47">
        <v>562</v>
      </c>
      <c r="D64" s="2">
        <f t="shared" si="33"/>
        <v>0.21597640348097408</v>
      </c>
      <c r="E64" s="4">
        <f t="shared" si="34"/>
        <v>1.2999999999999999E-2</v>
      </c>
      <c r="F64" s="4">
        <f t="shared" si="35"/>
        <v>303472.36587540357</v>
      </c>
      <c r="G64" s="24" t="str">
        <f t="shared" si="29"/>
        <v>± 1.3%</v>
      </c>
      <c r="H64" s="1">
        <f t="shared" si="27"/>
        <v>6.3431151241534992E-2</v>
      </c>
      <c r="I64" s="10" t="str">
        <f t="shared" si="28"/>
        <v>High</v>
      </c>
    </row>
    <row r="65" spans="1:9" x14ac:dyDescent="0.2">
      <c r="A65" s="37" t="s">
        <v>404</v>
      </c>
      <c r="B65" s="46">
        <v>7792</v>
      </c>
      <c r="C65" s="47">
        <v>485</v>
      </c>
      <c r="D65" s="2">
        <f t="shared" si="33"/>
        <v>0.18994222753089729</v>
      </c>
      <c r="E65" s="4">
        <f t="shared" si="34"/>
        <v>1.2E-2</v>
      </c>
      <c r="F65" s="4">
        <f t="shared" si="35"/>
        <v>225656.19924195437</v>
      </c>
      <c r="G65" s="24" t="str">
        <f t="shared" si="29"/>
        <v>± 1.2%</v>
      </c>
      <c r="H65" s="1">
        <f t="shared" si="27"/>
        <v>6.2243326488706369E-2</v>
      </c>
      <c r="I65" s="10" t="str">
        <f t="shared" si="28"/>
        <v>High</v>
      </c>
    </row>
    <row r="66" spans="1:9" x14ac:dyDescent="0.2">
      <c r="A66" s="37" t="s">
        <v>405</v>
      </c>
      <c r="B66" s="46">
        <v>3342</v>
      </c>
      <c r="C66" s="47">
        <v>344</v>
      </c>
      <c r="D66" s="2">
        <f t="shared" si="33"/>
        <v>8.1466494405577364E-2</v>
      </c>
      <c r="E66" s="4">
        <f t="shared" si="34"/>
        <v>8.0000000000000002E-3</v>
      </c>
      <c r="F66" s="4">
        <f t="shared" si="35"/>
        <v>116575.75744897059</v>
      </c>
      <c r="G66" s="24" t="str">
        <f t="shared" si="29"/>
        <v>± 0.8%</v>
      </c>
      <c r="H66" s="1">
        <f t="shared" si="27"/>
        <v>0.10293237582286056</v>
      </c>
      <c r="I66" s="10" t="str">
        <f t="shared" si="28"/>
        <v>High</v>
      </c>
    </row>
    <row r="67" spans="1:9" x14ac:dyDescent="0.2">
      <c r="A67" s="37" t="s">
        <v>406</v>
      </c>
      <c r="B67" s="46">
        <v>1988</v>
      </c>
      <c r="C67" s="47">
        <v>277</v>
      </c>
      <c r="D67" s="2">
        <f t="shared" si="33"/>
        <v>4.8460619652390124E-2</v>
      </c>
      <c r="E67" s="4">
        <f t="shared" si="34"/>
        <v>7.0000000000000001E-3</v>
      </c>
      <c r="F67" s="4">
        <f t="shared" si="35"/>
        <v>76106.137213747352</v>
      </c>
      <c r="G67" s="24" t="str">
        <f t="shared" si="29"/>
        <v>± 0.7%</v>
      </c>
      <c r="H67" s="1">
        <f t="shared" si="27"/>
        <v>0.13933601609657947</v>
      </c>
      <c r="I67" s="10" t="str">
        <f t="shared" si="28"/>
        <v>High</v>
      </c>
    </row>
    <row r="68" spans="1:9" x14ac:dyDescent="0.2">
      <c r="A68" s="37" t="s">
        <v>407</v>
      </c>
      <c r="B68" s="46">
        <v>1669</v>
      </c>
      <c r="C68" s="47">
        <v>220</v>
      </c>
      <c r="D68" s="2">
        <f t="shared" si="33"/>
        <v>4.0684494064305389E-2</v>
      </c>
      <c r="E68" s="4">
        <f t="shared" si="34"/>
        <v>5.0000000000000001E-3</v>
      </c>
      <c r="F68" s="4">
        <f t="shared" si="35"/>
        <v>47960.992138510963</v>
      </c>
      <c r="G68" s="24" t="str">
        <f t="shared" si="29"/>
        <v>± 0.5%</v>
      </c>
      <c r="H68" s="1">
        <f t="shared" si="27"/>
        <v>0.13181545835829839</v>
      </c>
      <c r="I68" s="10" t="str">
        <f t="shared" si="28"/>
        <v>High</v>
      </c>
    </row>
    <row r="69" spans="1:9" x14ac:dyDescent="0.2">
      <c r="A69" s="14" t="s">
        <v>467</v>
      </c>
      <c r="B69" s="15" t="s">
        <v>559</v>
      </c>
      <c r="C69" s="15" t="s">
        <v>559</v>
      </c>
      <c r="D69" s="20"/>
      <c r="E69" s="21"/>
      <c r="F69" s="21"/>
      <c r="G69" s="25"/>
      <c r="H69" s="18"/>
      <c r="I69" s="22"/>
    </row>
    <row r="70" spans="1:9" x14ac:dyDescent="0.2">
      <c r="A70" s="37" t="s">
        <v>349</v>
      </c>
      <c r="B70" s="46">
        <v>41023</v>
      </c>
      <c r="C70" s="47">
        <v>515</v>
      </c>
      <c r="D70" s="2">
        <f t="shared" ref="D70:D95" si="36">IF(B70&lt;&gt;0,B70/$B$56,0)</f>
        <v>1</v>
      </c>
      <c r="E70" s="4">
        <f t="shared" ref="E70:E95" si="37">IF(B70&lt;&gt;0,ROUND(((SQRT(POWER(C70,2)-(POWER((B70/$B$56),2)*POWER($C$56,2))))/$B$56),3),0)</f>
        <v>0</v>
      </c>
      <c r="F70" s="4">
        <f t="shared" ref="F70:F95" si="38">IF(B70=0,0,POWER(C70,2)-(POWER((B70/$B$56),2)*POWER(C$56,2)))</f>
        <v>0</v>
      </c>
      <c r="G70" s="24" t="s">
        <v>17</v>
      </c>
      <c r="H70" s="1">
        <f t="shared" si="27"/>
        <v>1.2553933159447139E-2</v>
      </c>
      <c r="I70" s="10" t="str">
        <f t="shared" si="28"/>
        <v>High</v>
      </c>
    </row>
    <row r="71" spans="1:9" x14ac:dyDescent="0.2">
      <c r="A71" s="37" t="s">
        <v>408</v>
      </c>
      <c r="B71" s="46">
        <v>3430</v>
      </c>
      <c r="C71" s="47">
        <v>379</v>
      </c>
      <c r="D71" s="2">
        <f t="shared" si="36"/>
        <v>8.3611632498842112E-2</v>
      </c>
      <c r="E71" s="4">
        <f t="shared" si="37"/>
        <v>8.9999999999999993E-3</v>
      </c>
      <c r="F71" s="4">
        <f t="shared" si="38"/>
        <v>141786.83719773777</v>
      </c>
      <c r="G71" s="24" t="str">
        <f t="shared" ref="G71:G95" si="39">IF(F71&lt;0,"W",IF(B71=0,"± 0.6%",IF((E71*100)&lt;0.01,"± 0.1%","± "&amp; TEXT((E71*100),"#,##0.0")&amp;"%")))</f>
        <v>± 0.9%</v>
      </c>
      <c r="H71" s="1">
        <f t="shared" si="27"/>
        <v>0.11049562682215744</v>
      </c>
      <c r="I71" s="10" t="str">
        <f t="shared" si="28"/>
        <v>High</v>
      </c>
    </row>
    <row r="72" spans="1:9" x14ac:dyDescent="0.2">
      <c r="A72" s="37" t="s">
        <v>409</v>
      </c>
      <c r="B72" s="46">
        <v>18005</v>
      </c>
      <c r="C72" s="47">
        <v>727</v>
      </c>
      <c r="D72" s="2">
        <f t="shared" si="36"/>
        <v>0.438900129195817</v>
      </c>
      <c r="E72" s="4">
        <f t="shared" si="37"/>
        <v>1.7000000000000001E-2</v>
      </c>
      <c r="F72" s="4">
        <f t="shared" si="38"/>
        <v>477437.82679908536</v>
      </c>
      <c r="G72" s="24" t="str">
        <f t="shared" si="39"/>
        <v>± 1.7%</v>
      </c>
      <c r="H72" s="1">
        <f t="shared" si="27"/>
        <v>4.0377672868647595E-2</v>
      </c>
      <c r="I72" s="10" t="str">
        <f t="shared" si="28"/>
        <v>High</v>
      </c>
    </row>
    <row r="73" spans="1:9" x14ac:dyDescent="0.2">
      <c r="A73" s="37" t="s">
        <v>410</v>
      </c>
      <c r="B73" s="46">
        <v>14939</v>
      </c>
      <c r="C73" s="47">
        <v>623</v>
      </c>
      <c r="D73" s="2">
        <f t="shared" si="36"/>
        <v>0.36416156790093362</v>
      </c>
      <c r="E73" s="4">
        <f t="shared" si="37"/>
        <v>1.4E-2</v>
      </c>
      <c r="F73" s="4">
        <f t="shared" si="38"/>
        <v>352956.54533224681</v>
      </c>
      <c r="G73" s="24" t="str">
        <f t="shared" si="39"/>
        <v>± 1.4%</v>
      </c>
      <c r="H73" s="1">
        <f t="shared" si="27"/>
        <v>4.1702925229265678E-2</v>
      </c>
      <c r="I73" s="10" t="str">
        <f t="shared" si="28"/>
        <v>High</v>
      </c>
    </row>
    <row r="74" spans="1:9" x14ac:dyDescent="0.2">
      <c r="A74" s="37" t="s">
        <v>411</v>
      </c>
      <c r="B74" s="46">
        <v>4649</v>
      </c>
      <c r="C74" s="47">
        <v>418</v>
      </c>
      <c r="D74" s="2">
        <f t="shared" si="36"/>
        <v>0.11332667040440729</v>
      </c>
      <c r="E74" s="4">
        <f t="shared" si="37"/>
        <v>0.01</v>
      </c>
      <c r="F74" s="4">
        <f t="shared" si="38"/>
        <v>171317.73277018787</v>
      </c>
      <c r="G74" s="24" t="str">
        <f t="shared" si="39"/>
        <v>± 1.0%</v>
      </c>
      <c r="H74" s="1">
        <f t="shared" si="27"/>
        <v>8.9911808991180897E-2</v>
      </c>
      <c r="I74" s="10" t="str">
        <f t="shared" si="28"/>
        <v>High</v>
      </c>
    </row>
    <row r="75" spans="1:9" x14ac:dyDescent="0.2">
      <c r="A75" s="14" t="s">
        <v>468</v>
      </c>
      <c r="B75" s="15" t="s">
        <v>559</v>
      </c>
      <c r="C75" s="15" t="s">
        <v>559</v>
      </c>
      <c r="D75" s="20"/>
      <c r="E75" s="21"/>
      <c r="F75" s="21"/>
      <c r="G75" s="25"/>
      <c r="H75" s="18"/>
      <c r="I75" s="22"/>
    </row>
    <row r="76" spans="1:9" x14ac:dyDescent="0.2">
      <c r="A76" s="37" t="s">
        <v>349</v>
      </c>
      <c r="B76" s="46">
        <v>41023</v>
      </c>
      <c r="C76" s="47">
        <v>515</v>
      </c>
      <c r="D76" s="2">
        <f t="shared" si="36"/>
        <v>1</v>
      </c>
      <c r="E76" s="4">
        <f t="shared" si="37"/>
        <v>0</v>
      </c>
      <c r="F76" s="4">
        <f t="shared" si="38"/>
        <v>0</v>
      </c>
      <c r="G76" s="24" t="s">
        <v>17</v>
      </c>
      <c r="H76" s="1">
        <f t="shared" si="27"/>
        <v>1.2553933159447139E-2</v>
      </c>
      <c r="I76" s="10" t="str">
        <f t="shared" si="28"/>
        <v>High</v>
      </c>
    </row>
    <row r="77" spans="1:9" x14ac:dyDescent="0.2">
      <c r="A77" s="37" t="s">
        <v>412</v>
      </c>
      <c r="B77" s="46">
        <v>19316</v>
      </c>
      <c r="C77" s="47">
        <v>643</v>
      </c>
      <c r="D77" s="2">
        <f t="shared" si="36"/>
        <v>0.47085781147161349</v>
      </c>
      <c r="E77" s="4">
        <f t="shared" si="37"/>
        <v>1.4999999999999999E-2</v>
      </c>
      <c r="F77" s="4">
        <f t="shared" si="38"/>
        <v>354646.74007199268</v>
      </c>
      <c r="G77" s="24" t="str">
        <f t="shared" si="39"/>
        <v>± 1.5%</v>
      </c>
      <c r="H77" s="1">
        <f t="shared" si="27"/>
        <v>3.3288465520811765E-2</v>
      </c>
      <c r="I77" s="10" t="str">
        <f t="shared" si="28"/>
        <v>High</v>
      </c>
    </row>
    <row r="78" spans="1:9" x14ac:dyDescent="0.2">
      <c r="A78" s="37" t="s">
        <v>413</v>
      </c>
      <c r="B78" s="46">
        <v>375</v>
      </c>
      <c r="C78" s="47">
        <v>125</v>
      </c>
      <c r="D78" s="2">
        <f t="shared" si="36"/>
        <v>9.1412134656168494E-3</v>
      </c>
      <c r="E78" s="4">
        <f t="shared" si="37"/>
        <v>3.0000000000000001E-3</v>
      </c>
      <c r="F78" s="4">
        <f t="shared" si="38"/>
        <v>15602.837325938332</v>
      </c>
      <c r="G78" s="24" t="str">
        <f t="shared" si="39"/>
        <v>± 0.3%</v>
      </c>
      <c r="H78" s="1">
        <f t="shared" si="27"/>
        <v>0.33333333333333331</v>
      </c>
      <c r="I78" s="10" t="str">
        <f t="shared" si="28"/>
        <v>Moderate</v>
      </c>
    </row>
    <row r="79" spans="1:9" x14ac:dyDescent="0.2">
      <c r="A79" s="37" t="s">
        <v>414</v>
      </c>
      <c r="B79" s="46">
        <v>16369</v>
      </c>
      <c r="C79" s="47">
        <v>668</v>
      </c>
      <c r="D79" s="2">
        <f t="shared" si="36"/>
        <v>0.39902006191648587</v>
      </c>
      <c r="E79" s="4">
        <f t="shared" si="37"/>
        <v>1.4999999999999999E-2</v>
      </c>
      <c r="F79" s="4">
        <f t="shared" si="38"/>
        <v>403995.66857265576</v>
      </c>
      <c r="G79" s="24" t="str">
        <f t="shared" si="39"/>
        <v>± 1.5%</v>
      </c>
      <c r="H79" s="1">
        <f t="shared" si="27"/>
        <v>4.0808845989370152E-2</v>
      </c>
      <c r="I79" s="10" t="str">
        <f t="shared" si="28"/>
        <v>High</v>
      </c>
    </row>
    <row r="80" spans="1:9" x14ac:dyDescent="0.2">
      <c r="A80" s="37" t="s">
        <v>415</v>
      </c>
      <c r="B80" s="46">
        <v>4402</v>
      </c>
      <c r="C80" s="47">
        <v>391</v>
      </c>
      <c r="D80" s="2">
        <f t="shared" si="36"/>
        <v>0.10730565780172098</v>
      </c>
      <c r="E80" s="4">
        <f t="shared" si="37"/>
        <v>8.9999999999999993E-3</v>
      </c>
      <c r="F80" s="4">
        <f t="shared" si="38"/>
        <v>149827.06562454693</v>
      </c>
      <c r="G80" s="24" t="str">
        <f t="shared" si="39"/>
        <v>± 0.9%</v>
      </c>
      <c r="H80" s="1">
        <f t="shared" si="27"/>
        <v>8.8823262153566562E-2</v>
      </c>
      <c r="I80" s="10" t="str">
        <f t="shared" si="28"/>
        <v>High</v>
      </c>
    </row>
    <row r="81" spans="1:9" x14ac:dyDescent="0.2">
      <c r="A81" s="37" t="s">
        <v>416</v>
      </c>
      <c r="B81" s="46">
        <v>0</v>
      </c>
      <c r="C81" s="47">
        <v>0</v>
      </c>
      <c r="D81" s="2">
        <f t="shared" si="36"/>
        <v>0</v>
      </c>
      <c r="E81" s="4">
        <f t="shared" si="37"/>
        <v>0</v>
      </c>
      <c r="F81" s="4">
        <f t="shared" si="38"/>
        <v>0</v>
      </c>
      <c r="G81" s="24" t="str">
        <f t="shared" si="39"/>
        <v>± 0.6%</v>
      </c>
      <c r="H81" s="1">
        <f t="shared" si="27"/>
        <v>0</v>
      </c>
      <c r="I81" s="10" t="str">
        <f t="shared" si="28"/>
        <v>NC</v>
      </c>
    </row>
    <row r="82" spans="1:9" x14ac:dyDescent="0.2">
      <c r="A82" s="37" t="s">
        <v>417</v>
      </c>
      <c r="B82" s="46">
        <v>126</v>
      </c>
      <c r="C82" s="47">
        <v>70</v>
      </c>
      <c r="D82" s="2">
        <f t="shared" si="36"/>
        <v>3.0714477244472614E-3</v>
      </c>
      <c r="E82" s="4">
        <f t="shared" si="37"/>
        <v>2E-3</v>
      </c>
      <c r="F82" s="4">
        <f t="shared" si="38"/>
        <v>4897.497922749134</v>
      </c>
      <c r="G82" s="24" t="str">
        <f t="shared" si="39"/>
        <v>± 0.2%</v>
      </c>
      <c r="H82" s="1">
        <f t="shared" si="27"/>
        <v>0.55555555555555558</v>
      </c>
      <c r="I82" s="10" t="str">
        <f t="shared" si="28"/>
        <v>Moderate</v>
      </c>
    </row>
    <row r="83" spans="1:9" x14ac:dyDescent="0.2">
      <c r="A83" s="37" t="s">
        <v>418</v>
      </c>
      <c r="B83" s="46">
        <v>74</v>
      </c>
      <c r="C83" s="47">
        <v>71</v>
      </c>
      <c r="D83" s="2">
        <f t="shared" si="36"/>
        <v>1.8038661238817249E-3</v>
      </c>
      <c r="E83" s="4">
        <f t="shared" si="37"/>
        <v>2E-3</v>
      </c>
      <c r="F83" s="4">
        <f t="shared" si="38"/>
        <v>5040.136975621961</v>
      </c>
      <c r="G83" s="24" t="str">
        <f t="shared" si="39"/>
        <v>± 0.2%</v>
      </c>
      <c r="H83" s="1">
        <f t="shared" si="27"/>
        <v>0.95945945945945943</v>
      </c>
      <c r="I83" s="10" t="str">
        <f t="shared" si="28"/>
        <v>Low</v>
      </c>
    </row>
    <row r="84" spans="1:9" x14ac:dyDescent="0.2">
      <c r="A84" s="37" t="s">
        <v>420</v>
      </c>
      <c r="B84" s="46">
        <v>248</v>
      </c>
      <c r="C84" s="47">
        <v>113</v>
      </c>
      <c r="D84" s="2">
        <f t="shared" si="36"/>
        <v>6.0453891719279432E-3</v>
      </c>
      <c r="E84" s="4">
        <f t="shared" si="37"/>
        <v>3.0000000000000001E-3</v>
      </c>
      <c r="F84" s="4">
        <f t="shared" si="38"/>
        <v>12759.30689347208</v>
      </c>
      <c r="G84" s="24" t="str">
        <f t="shared" si="39"/>
        <v>± 0.3%</v>
      </c>
      <c r="H84" s="1">
        <f t="shared" si="27"/>
        <v>0.45564516129032256</v>
      </c>
      <c r="I84" s="10" t="str">
        <f t="shared" si="28"/>
        <v>Moderate</v>
      </c>
    </row>
    <row r="85" spans="1:9" x14ac:dyDescent="0.2">
      <c r="A85" s="37" t="s">
        <v>419</v>
      </c>
      <c r="B85" s="46">
        <v>113</v>
      </c>
      <c r="C85" s="47">
        <v>60</v>
      </c>
      <c r="D85" s="2">
        <f t="shared" si="36"/>
        <v>2.7545523243058772E-3</v>
      </c>
      <c r="E85" s="4">
        <f t="shared" si="37"/>
        <v>1E-3</v>
      </c>
      <c r="F85" s="4">
        <f t="shared" si="38"/>
        <v>3597.9875897948909</v>
      </c>
      <c r="G85" s="24" t="str">
        <f t="shared" si="39"/>
        <v>± 0.1%</v>
      </c>
      <c r="H85" s="1">
        <f t="shared" si="27"/>
        <v>0.53097345132743368</v>
      </c>
      <c r="I85" s="10" t="str">
        <f t="shared" si="28"/>
        <v>Moderate</v>
      </c>
    </row>
    <row r="86" spans="1:9" x14ac:dyDescent="0.2">
      <c r="A86" s="14" t="s">
        <v>469</v>
      </c>
      <c r="B86" s="15" t="s">
        <v>559</v>
      </c>
      <c r="C86" s="15" t="s">
        <v>559</v>
      </c>
      <c r="D86" s="20"/>
      <c r="E86" s="21"/>
      <c r="F86" s="21"/>
      <c r="G86" s="25"/>
      <c r="H86" s="18"/>
      <c r="I86" s="22"/>
    </row>
    <row r="87" spans="1:9" x14ac:dyDescent="0.2">
      <c r="A87" s="37" t="s">
        <v>349</v>
      </c>
      <c r="B87" s="46">
        <v>41023</v>
      </c>
      <c r="C87" s="47">
        <v>515</v>
      </c>
      <c r="D87" s="2">
        <f t="shared" si="36"/>
        <v>1</v>
      </c>
      <c r="E87" s="4">
        <f t="shared" si="37"/>
        <v>0</v>
      </c>
      <c r="F87" s="4">
        <f t="shared" si="38"/>
        <v>0</v>
      </c>
      <c r="G87" s="24" t="s">
        <v>17</v>
      </c>
      <c r="H87" s="1">
        <f t="shared" si="27"/>
        <v>1.2553933159447139E-2</v>
      </c>
      <c r="I87" s="10" t="str">
        <f t="shared" si="28"/>
        <v>High</v>
      </c>
    </row>
    <row r="88" spans="1:9" x14ac:dyDescent="0.2">
      <c r="A88" s="37" t="s">
        <v>421</v>
      </c>
      <c r="B88" s="46">
        <v>334</v>
      </c>
      <c r="C88" s="47">
        <v>165</v>
      </c>
      <c r="D88" s="2">
        <f t="shared" si="36"/>
        <v>8.1417741267094078E-3</v>
      </c>
      <c r="E88" s="4">
        <f t="shared" si="37"/>
        <v>4.0000000000000001E-3</v>
      </c>
      <c r="F88" s="4">
        <f t="shared" si="38"/>
        <v>27207.418636319122</v>
      </c>
      <c r="G88" s="24" t="str">
        <f t="shared" si="39"/>
        <v>± 0.4%</v>
      </c>
      <c r="H88" s="1">
        <f t="shared" ref="H88:H151" si="40">IF(B88&lt;&gt;0,C88/B88,0)</f>
        <v>0.4940119760479042</v>
      </c>
      <c r="I88" s="10" t="str">
        <f t="shared" ref="I88:I151" si="41">IF(AND(H88&gt;0,H88&lt;=0.2),"High",IF(H88&gt;=0.667,"Low",IF(AND(H88&gt;0.2,H88&lt;0.667),"Moderate","NC")))</f>
        <v>Moderate</v>
      </c>
    </row>
    <row r="89" spans="1:9" x14ac:dyDescent="0.2">
      <c r="A89" s="37" t="s">
        <v>422</v>
      </c>
      <c r="B89" s="46">
        <v>634</v>
      </c>
      <c r="C89" s="47">
        <v>225</v>
      </c>
      <c r="D89" s="2">
        <f t="shared" si="36"/>
        <v>1.5454744899202887E-2</v>
      </c>
      <c r="E89" s="4">
        <f t="shared" si="37"/>
        <v>5.0000000000000001E-3</v>
      </c>
      <c r="F89" s="4">
        <f t="shared" si="38"/>
        <v>50561.651236870173</v>
      </c>
      <c r="G89" s="24" t="str">
        <f t="shared" si="39"/>
        <v>± 0.5%</v>
      </c>
      <c r="H89" s="1">
        <f t="shared" si="40"/>
        <v>0.35488958990536279</v>
      </c>
      <c r="I89" s="10" t="str">
        <f t="shared" si="41"/>
        <v>Moderate</v>
      </c>
    </row>
    <row r="90" spans="1:9" x14ac:dyDescent="0.2">
      <c r="A90" s="37" t="s">
        <v>423</v>
      </c>
      <c r="B90" s="46">
        <v>1217</v>
      </c>
      <c r="C90" s="47">
        <v>251</v>
      </c>
      <c r="D90" s="2">
        <f t="shared" si="36"/>
        <v>2.9666284767081882E-2</v>
      </c>
      <c r="E90" s="4">
        <f t="shared" si="37"/>
        <v>6.0000000000000001E-3</v>
      </c>
      <c r="F90" s="4">
        <f t="shared" si="38"/>
        <v>62767.578540349707</v>
      </c>
      <c r="G90" s="24" t="str">
        <f t="shared" si="39"/>
        <v>± 0.6%</v>
      </c>
      <c r="H90" s="1">
        <f t="shared" si="40"/>
        <v>0.20624486442070666</v>
      </c>
      <c r="I90" s="10" t="str">
        <f t="shared" si="41"/>
        <v>Moderate</v>
      </c>
    </row>
    <row r="91" spans="1:9" x14ac:dyDescent="0.2">
      <c r="A91" s="14" t="s">
        <v>470</v>
      </c>
      <c r="B91" s="15" t="s">
        <v>559</v>
      </c>
      <c r="C91" s="15" t="s">
        <v>559</v>
      </c>
      <c r="D91" s="20"/>
      <c r="E91" s="21"/>
      <c r="F91" s="21"/>
      <c r="G91" s="25"/>
      <c r="H91" s="18"/>
      <c r="I91" s="22"/>
    </row>
    <row r="92" spans="1:9" x14ac:dyDescent="0.2">
      <c r="A92" s="37" t="s">
        <v>349</v>
      </c>
      <c r="B92" s="46">
        <v>41023</v>
      </c>
      <c r="C92" s="47">
        <v>515</v>
      </c>
      <c r="D92" s="2">
        <f t="shared" si="36"/>
        <v>1</v>
      </c>
      <c r="E92" s="4">
        <f t="shared" si="37"/>
        <v>0</v>
      </c>
      <c r="F92" s="4">
        <f t="shared" si="38"/>
        <v>0</v>
      </c>
      <c r="G92" s="24" t="s">
        <v>17</v>
      </c>
      <c r="H92" s="1">
        <f t="shared" si="40"/>
        <v>1.2553933159447139E-2</v>
      </c>
      <c r="I92" s="10" t="str">
        <f t="shared" si="41"/>
        <v>High</v>
      </c>
    </row>
    <row r="93" spans="1:9" x14ac:dyDescent="0.2">
      <c r="A93" s="37" t="s">
        <v>424</v>
      </c>
      <c r="B93" s="46">
        <v>40625</v>
      </c>
      <c r="C93" s="47">
        <v>519</v>
      </c>
      <c r="D93" s="2">
        <f t="shared" si="36"/>
        <v>0.99029812544182527</v>
      </c>
      <c r="E93" s="4">
        <f t="shared" si="37"/>
        <v>2E-3</v>
      </c>
      <c r="F93" s="4">
        <f t="shared" si="38"/>
        <v>9257.3946929157828</v>
      </c>
      <c r="G93" s="24" t="str">
        <f t="shared" si="39"/>
        <v>± 0.2%</v>
      </c>
      <c r="H93" s="1">
        <f t="shared" si="40"/>
        <v>1.2775384615384616E-2</v>
      </c>
      <c r="I93" s="10" t="str">
        <f t="shared" si="41"/>
        <v>High</v>
      </c>
    </row>
    <row r="94" spans="1:9" x14ac:dyDescent="0.2">
      <c r="A94" s="37" t="s">
        <v>425</v>
      </c>
      <c r="B94" s="46">
        <v>213</v>
      </c>
      <c r="C94" s="47">
        <v>113</v>
      </c>
      <c r="D94" s="2">
        <f t="shared" si="36"/>
        <v>5.1922092484703699E-3</v>
      </c>
      <c r="E94" s="4">
        <f t="shared" si="37"/>
        <v>3.0000000000000001E-3</v>
      </c>
      <c r="F94" s="4">
        <f t="shared" si="38"/>
        <v>12761.849789443528</v>
      </c>
      <c r="G94" s="24" t="str">
        <f t="shared" si="39"/>
        <v>± 0.3%</v>
      </c>
      <c r="H94" s="1">
        <f t="shared" si="40"/>
        <v>0.53051643192488263</v>
      </c>
      <c r="I94" s="10" t="str">
        <f t="shared" si="41"/>
        <v>Moderate</v>
      </c>
    </row>
    <row r="95" spans="1:9" x14ac:dyDescent="0.2">
      <c r="A95" s="37" t="s">
        <v>426</v>
      </c>
      <c r="B95" s="46">
        <v>185</v>
      </c>
      <c r="C95" s="47">
        <v>109</v>
      </c>
      <c r="D95" s="2">
        <f t="shared" si="36"/>
        <v>4.5096653097043121E-3</v>
      </c>
      <c r="E95" s="4">
        <f t="shared" si="37"/>
        <v>3.0000000000000001E-3</v>
      </c>
      <c r="F95" s="4">
        <f t="shared" si="38"/>
        <v>11875.606097637257</v>
      </c>
      <c r="G95" s="24" t="str">
        <f t="shared" si="39"/>
        <v>± 0.3%</v>
      </c>
      <c r="H95" s="1">
        <f t="shared" si="40"/>
        <v>0.58918918918918917</v>
      </c>
      <c r="I95" s="10" t="str">
        <f t="shared" si="41"/>
        <v>Moderate</v>
      </c>
    </row>
    <row r="96" spans="1:9" x14ac:dyDescent="0.2">
      <c r="A96" s="14" t="s">
        <v>471</v>
      </c>
      <c r="B96" s="15" t="s">
        <v>559</v>
      </c>
      <c r="C96" s="15" t="s">
        <v>559</v>
      </c>
      <c r="D96" s="20"/>
      <c r="E96" s="21"/>
      <c r="F96" s="21"/>
      <c r="G96" s="25"/>
      <c r="H96" s="18"/>
      <c r="I96" s="22"/>
    </row>
    <row r="97" spans="1:9" x14ac:dyDescent="0.2">
      <c r="A97" s="37" t="s">
        <v>352</v>
      </c>
      <c r="B97" s="46">
        <v>23129</v>
      </c>
      <c r="C97" s="47">
        <v>584</v>
      </c>
      <c r="D97" s="2">
        <f>IF(B97&lt;&gt;0,B97/$B$97,0)</f>
        <v>1</v>
      </c>
      <c r="E97" s="4">
        <f>IF(B97&lt;&gt;0,ROUND(((SQRT(POWER(C97,2)-(POWER((B97/$B$97),2)*POWER($C$97,2))))/$B$97),3),0)</f>
        <v>0</v>
      </c>
      <c r="F97" s="4">
        <f>IF(B97=0,0,POWER(C97,2)-(POWER((B97/$B$97),2)*POWER(C$97,2)))</f>
        <v>0</v>
      </c>
      <c r="G97" s="24" t="s">
        <v>17</v>
      </c>
      <c r="H97" s="1">
        <f t="shared" si="40"/>
        <v>2.5249686540706473E-2</v>
      </c>
      <c r="I97" s="10" t="str">
        <f t="shared" si="41"/>
        <v>High</v>
      </c>
    </row>
    <row r="98" spans="1:9" x14ac:dyDescent="0.2">
      <c r="A98" s="37" t="s">
        <v>427</v>
      </c>
      <c r="B98" s="46">
        <v>110</v>
      </c>
      <c r="C98" s="47">
        <v>74</v>
      </c>
      <c r="D98" s="2">
        <f t="shared" ref="D98:D105" si="42">IF(B98&lt;&gt;0,B98/$B$97,0)</f>
        <v>4.7559341086947119E-3</v>
      </c>
      <c r="E98" s="4">
        <f t="shared" ref="E98:E105" si="43">IF(B98&lt;&gt;0,ROUND(((SQRT(POWER(C98,2)-(POWER((B98/$B$97),2)*POWER($C$97,2))))/$B$97),3),0)</f>
        <v>3.0000000000000001E-3</v>
      </c>
      <c r="F98" s="4">
        <f t="shared" ref="F98:F105" si="44">IF(B98=0,0,POWER(C98,2)-(POWER((B98/$B$97),2)*POWER(C$97,2)))</f>
        <v>5468.2856852881123</v>
      </c>
      <c r="G98" s="24" t="str">
        <f t="shared" ref="G98:G151" si="45">IF(F98&lt;0,"W",IF(B98=0,"± 0.6%",IF((E98*100)&lt;0.01,"± 0.1%","± "&amp; TEXT((E98*100),"#,##0.0")&amp;"%")))</f>
        <v>± 0.3%</v>
      </c>
      <c r="H98" s="1">
        <f t="shared" si="40"/>
        <v>0.67272727272727273</v>
      </c>
      <c r="I98" s="10" t="str">
        <f t="shared" si="41"/>
        <v>Low</v>
      </c>
    </row>
    <row r="99" spans="1:9" x14ac:dyDescent="0.2">
      <c r="A99" s="37" t="s">
        <v>428</v>
      </c>
      <c r="B99" s="46">
        <v>128</v>
      </c>
      <c r="C99" s="47">
        <v>64</v>
      </c>
      <c r="D99" s="2">
        <f t="shared" si="42"/>
        <v>5.5341778719356655E-3</v>
      </c>
      <c r="E99" s="4">
        <f t="shared" si="43"/>
        <v>3.0000000000000001E-3</v>
      </c>
      <c r="F99" s="4">
        <f t="shared" si="44"/>
        <v>4085.5544353521018</v>
      </c>
      <c r="G99" s="24" t="str">
        <f t="shared" si="45"/>
        <v>± 0.3%</v>
      </c>
      <c r="H99" s="1">
        <f t="shared" si="40"/>
        <v>0.5</v>
      </c>
      <c r="I99" s="10" t="str">
        <f t="shared" si="41"/>
        <v>Moderate</v>
      </c>
    </row>
    <row r="100" spans="1:9" x14ac:dyDescent="0.2">
      <c r="A100" s="37" t="s">
        <v>330</v>
      </c>
      <c r="B100" s="46">
        <v>57</v>
      </c>
      <c r="C100" s="47">
        <v>38</v>
      </c>
      <c r="D100" s="2">
        <f t="shared" si="42"/>
        <v>2.4644385835963507E-3</v>
      </c>
      <c r="E100" s="4">
        <f t="shared" si="43"/>
        <v>2E-3</v>
      </c>
      <c r="F100" s="4">
        <f t="shared" si="44"/>
        <v>1441.9286108678575</v>
      </c>
      <c r="G100" s="24" t="str">
        <f t="shared" si="45"/>
        <v>± 0.2%</v>
      </c>
      <c r="H100" s="1">
        <f t="shared" si="40"/>
        <v>0.66666666666666663</v>
      </c>
      <c r="I100" s="10" t="str">
        <f t="shared" si="41"/>
        <v>Moderate</v>
      </c>
    </row>
    <row r="101" spans="1:9" x14ac:dyDescent="0.2">
      <c r="A101" s="37" t="s">
        <v>331</v>
      </c>
      <c r="B101" s="46">
        <v>264</v>
      </c>
      <c r="C101" s="47">
        <v>93</v>
      </c>
      <c r="D101" s="2">
        <f t="shared" si="42"/>
        <v>1.141424186086731E-2</v>
      </c>
      <c r="E101" s="4">
        <f t="shared" si="43"/>
        <v>4.0000000000000001E-3</v>
      </c>
      <c r="F101" s="4">
        <f t="shared" si="44"/>
        <v>8604.5655472595281</v>
      </c>
      <c r="G101" s="24" t="str">
        <f t="shared" si="45"/>
        <v>± 0.4%</v>
      </c>
      <c r="H101" s="1">
        <f t="shared" si="40"/>
        <v>0.35227272727272729</v>
      </c>
      <c r="I101" s="10" t="str">
        <f t="shared" si="41"/>
        <v>Moderate</v>
      </c>
    </row>
    <row r="102" spans="1:9" x14ac:dyDescent="0.2">
      <c r="A102" s="37" t="s">
        <v>429</v>
      </c>
      <c r="B102" s="46">
        <v>1594</v>
      </c>
      <c r="C102" s="47">
        <v>236</v>
      </c>
      <c r="D102" s="2">
        <f t="shared" si="42"/>
        <v>6.8917808811448836E-2</v>
      </c>
      <c r="E102" s="4">
        <f t="shared" si="43"/>
        <v>0.01</v>
      </c>
      <c r="F102" s="4">
        <f t="shared" si="44"/>
        <v>54076.09846815755</v>
      </c>
      <c r="G102" s="24" t="str">
        <f t="shared" si="45"/>
        <v>± 1.0%</v>
      </c>
      <c r="H102" s="1">
        <f t="shared" si="40"/>
        <v>0.14805520702634881</v>
      </c>
      <c r="I102" s="10" t="str">
        <f t="shared" si="41"/>
        <v>High</v>
      </c>
    </row>
    <row r="103" spans="1:9" x14ac:dyDescent="0.2">
      <c r="A103" s="37" t="s">
        <v>430</v>
      </c>
      <c r="B103" s="46">
        <v>9822</v>
      </c>
      <c r="C103" s="47">
        <v>539</v>
      </c>
      <c r="D103" s="2">
        <f t="shared" si="42"/>
        <v>0.42466168014181332</v>
      </c>
      <c r="E103" s="4">
        <f t="shared" si="43"/>
        <v>2.1000000000000001E-2</v>
      </c>
      <c r="F103" s="4">
        <f t="shared" si="44"/>
        <v>229015.79907753956</v>
      </c>
      <c r="G103" s="24" t="str">
        <f t="shared" si="45"/>
        <v>± 2.1%</v>
      </c>
      <c r="H103" s="1">
        <f t="shared" si="40"/>
        <v>5.4876807167582975E-2</v>
      </c>
      <c r="I103" s="10" t="str">
        <f t="shared" si="41"/>
        <v>High</v>
      </c>
    </row>
    <row r="104" spans="1:9" x14ac:dyDescent="0.2">
      <c r="A104" s="37" t="s">
        <v>431</v>
      </c>
      <c r="B104" s="46">
        <v>10498</v>
      </c>
      <c r="C104" s="47">
        <v>501</v>
      </c>
      <c r="D104" s="2">
        <f t="shared" si="42"/>
        <v>0.45388905702797355</v>
      </c>
      <c r="E104" s="4">
        <f t="shared" si="43"/>
        <v>1.7999999999999999E-2</v>
      </c>
      <c r="F104" s="4">
        <f t="shared" si="44"/>
        <v>180738.25399793661</v>
      </c>
      <c r="G104" s="24" t="str">
        <f t="shared" si="45"/>
        <v>± 1.8%</v>
      </c>
      <c r="H104" s="1">
        <f t="shared" si="40"/>
        <v>4.772337588112021E-2</v>
      </c>
      <c r="I104" s="10" t="str">
        <f t="shared" si="41"/>
        <v>High</v>
      </c>
    </row>
    <row r="105" spans="1:9" x14ac:dyDescent="0.2">
      <c r="A105" s="37" t="s">
        <v>432</v>
      </c>
      <c r="B105" s="46">
        <v>656</v>
      </c>
      <c r="C105" s="47">
        <v>154</v>
      </c>
      <c r="D105" s="2">
        <f t="shared" si="42"/>
        <v>2.8362661593670284E-2</v>
      </c>
      <c r="E105" s="4">
        <f t="shared" si="43"/>
        <v>7.0000000000000001E-3</v>
      </c>
      <c r="F105" s="4">
        <f t="shared" si="44"/>
        <v>23441.640716045054</v>
      </c>
      <c r="G105" s="24" t="str">
        <f t="shared" si="45"/>
        <v>± 0.7%</v>
      </c>
      <c r="H105" s="1">
        <f t="shared" si="40"/>
        <v>0.2347560975609756</v>
      </c>
      <c r="I105" s="10" t="str">
        <f t="shared" si="41"/>
        <v>Moderate</v>
      </c>
    </row>
    <row r="106" spans="1:9" x14ac:dyDescent="0.2">
      <c r="A106" s="37" t="s">
        <v>353</v>
      </c>
      <c r="B106" s="46">
        <v>507666.66666666669</v>
      </c>
      <c r="C106" s="47">
        <v>9072</v>
      </c>
      <c r="D106" s="23" t="s">
        <v>17</v>
      </c>
      <c r="E106" s="4">
        <f t="shared" ref="E106:E127" si="46">IF(B106&lt;&gt;0,ROUND(((SQRT(POWER(C106,2)-(POWER((B106/$B$7),2)*POWER($C$7,2))))/$B$7),3),0)</f>
        <v>0.193</v>
      </c>
      <c r="F106" s="4">
        <f t="shared" ref="F106:F127" si="47">IF(B106=0,0,POWER(C106,2)-(POWER((B106/$B$7),2)*POWER(C$7,2)))</f>
        <v>70120498.394573152</v>
      </c>
      <c r="G106" s="24" t="s">
        <v>17</v>
      </c>
      <c r="H106" s="1">
        <f t="shared" si="40"/>
        <v>1.7869993434011817E-2</v>
      </c>
      <c r="I106" s="10" t="str">
        <f t="shared" si="41"/>
        <v>High</v>
      </c>
    </row>
    <row r="107" spans="1:9" x14ac:dyDescent="0.2">
      <c r="A107" s="14" t="s">
        <v>472</v>
      </c>
      <c r="B107" s="15" t="s">
        <v>559</v>
      </c>
      <c r="C107" s="15" t="s">
        <v>559</v>
      </c>
      <c r="D107" s="20"/>
      <c r="E107" s="21"/>
      <c r="F107" s="21"/>
      <c r="G107" s="25"/>
      <c r="H107" s="18"/>
      <c r="I107" s="22"/>
    </row>
    <row r="108" spans="1:9" x14ac:dyDescent="0.2">
      <c r="A108" s="37" t="s">
        <v>352</v>
      </c>
      <c r="B108" s="46">
        <v>23129</v>
      </c>
      <c r="C108" s="47">
        <v>584</v>
      </c>
      <c r="D108" s="2">
        <f>IF(B108&lt;&gt;0,B108/$B$97,0)</f>
        <v>1</v>
      </c>
      <c r="E108" s="4">
        <f>IF(B108&lt;&gt;0,ROUND(((SQRT(POWER(C108,2)-(POWER((B108/$B$97),2)*POWER($C$97,2))))/$B$97),3),0)</f>
        <v>0</v>
      </c>
      <c r="F108" s="4">
        <f>IF(B108=0,0,POWER(C108,2)-(POWER((B108/$B$97),2)*POWER(C$97,2)))</f>
        <v>0</v>
      </c>
      <c r="G108" s="24" t="s">
        <v>17</v>
      </c>
      <c r="H108" s="1">
        <f t="shared" si="40"/>
        <v>2.5249686540706473E-2</v>
      </c>
      <c r="I108" s="10" t="str">
        <f t="shared" si="41"/>
        <v>High</v>
      </c>
    </row>
    <row r="109" spans="1:9" x14ac:dyDescent="0.2">
      <c r="A109" s="37" t="s">
        <v>433</v>
      </c>
      <c r="B109" s="46">
        <v>17734</v>
      </c>
      <c r="C109" s="47">
        <v>587</v>
      </c>
      <c r="D109" s="2">
        <f t="shared" ref="D109:D110" si="48">IF(B109&lt;&gt;0,B109/$B$97,0)</f>
        <v>0.76674304985083663</v>
      </c>
      <c r="E109" s="4">
        <f t="shared" ref="E109:E110" si="49">IF(B109&lt;&gt;0,ROUND(((SQRT(POWER(C109,2)-(POWER((B109/$B$97),2)*POWER($C$97,2))))/$B$97),3),0)</f>
        <v>1.6E-2</v>
      </c>
      <c r="F109" s="4">
        <f t="shared" ref="F109:F110" si="50">IF(B109=0,0,POWER(C109,2)-(POWER((B109/$B$97),2)*POWER(C$97,2)))</f>
        <v>144063.91545270249</v>
      </c>
      <c r="G109" s="24" t="str">
        <f t="shared" si="45"/>
        <v>± 1.6%</v>
      </c>
      <c r="H109" s="1">
        <f t="shared" si="40"/>
        <v>3.3100259388744786E-2</v>
      </c>
      <c r="I109" s="10" t="str">
        <f t="shared" si="41"/>
        <v>High</v>
      </c>
    </row>
    <row r="110" spans="1:9" x14ac:dyDescent="0.2">
      <c r="A110" s="37" t="s">
        <v>434</v>
      </c>
      <c r="B110" s="46">
        <v>5395</v>
      </c>
      <c r="C110" s="47">
        <v>387</v>
      </c>
      <c r="D110" s="2">
        <f t="shared" si="48"/>
        <v>0.23325695014916339</v>
      </c>
      <c r="E110" s="4">
        <f t="shared" si="49"/>
        <v>1.6E-2</v>
      </c>
      <c r="F110" s="4">
        <f t="shared" si="50"/>
        <v>131212.55067255636</v>
      </c>
      <c r="G110" s="24" t="str">
        <f t="shared" si="45"/>
        <v>± 1.6%</v>
      </c>
      <c r="H110" s="1">
        <f t="shared" si="40"/>
        <v>7.1733086190917519E-2</v>
      </c>
      <c r="I110" s="10" t="str">
        <f t="shared" si="41"/>
        <v>High</v>
      </c>
    </row>
    <row r="111" spans="1:9" x14ac:dyDescent="0.2">
      <c r="A111" s="14" t="s">
        <v>473</v>
      </c>
      <c r="B111" s="15" t="s">
        <v>559</v>
      </c>
      <c r="C111" s="15" t="s">
        <v>559</v>
      </c>
      <c r="D111" s="20"/>
      <c r="E111" s="21"/>
      <c r="F111" s="21"/>
      <c r="G111" s="25"/>
      <c r="H111" s="18"/>
      <c r="I111" s="22"/>
    </row>
    <row r="112" spans="1:9" x14ac:dyDescent="0.2">
      <c r="A112" s="37" t="s">
        <v>354</v>
      </c>
      <c r="B112" s="46">
        <v>17734</v>
      </c>
      <c r="C112" s="47">
        <v>587</v>
      </c>
      <c r="D112" s="2">
        <f>IF(B112&lt;&gt;0,B112/$B$112,0)</f>
        <v>1</v>
      </c>
      <c r="E112" s="4">
        <f>IF(B112&lt;&gt;0,ROUND(((SQRT(POWER(C112,2)-(POWER((B112/$B$112),2)*POWER($C$112,2))))/$B$112),3),0)</f>
        <v>0</v>
      </c>
      <c r="F112" s="4">
        <f>IF(B112=0,0,POWER(C112,2)-(POWER((B112/$B$112),2)*POWER(C$112,2)))</f>
        <v>0</v>
      </c>
      <c r="G112" s="24" t="s">
        <v>17</v>
      </c>
      <c r="H112" s="1">
        <f t="shared" si="40"/>
        <v>3.3100259388744786E-2</v>
      </c>
      <c r="I112" s="10" t="str">
        <f t="shared" si="41"/>
        <v>High</v>
      </c>
    </row>
    <row r="113" spans="1:9" x14ac:dyDescent="0.2">
      <c r="A113" s="37" t="s">
        <v>435</v>
      </c>
      <c r="B113" s="46">
        <v>12</v>
      </c>
      <c r="C113" s="47">
        <v>19</v>
      </c>
      <c r="D113" s="2">
        <f t="shared" ref="D113:D119" si="51">IF(B113&lt;&gt;0,B113/$B$112,0)</f>
        <v>6.7666629074094957E-4</v>
      </c>
      <c r="E113" s="4">
        <f t="shared" ref="E113:E119" si="52">IF(B113&lt;&gt;0,ROUND(((SQRT(POWER(C113,2)-(POWER((B113/$B$112),2)*POWER($C$112,2))))/$B$112),3),0)</f>
        <v>1E-3</v>
      </c>
      <c r="F113" s="4">
        <f t="shared" ref="F113:F119" si="53">IF(B113=0,0,POWER(C113,2)-(POWER((B113/$B$112),2)*POWER(C$112,2)))</f>
        <v>360.84222968728926</v>
      </c>
      <c r="G113" s="24" t="str">
        <f t="shared" si="45"/>
        <v>± 0.1%</v>
      </c>
      <c r="H113" s="1">
        <f t="shared" si="40"/>
        <v>1.5833333333333333</v>
      </c>
      <c r="I113" s="10" t="str">
        <f t="shared" si="41"/>
        <v>Low</v>
      </c>
    </row>
    <row r="114" spans="1:9" x14ac:dyDescent="0.2">
      <c r="A114" s="37" t="s">
        <v>436</v>
      </c>
      <c r="B114" s="46">
        <v>173</v>
      </c>
      <c r="C114" s="47">
        <v>88</v>
      </c>
      <c r="D114" s="2">
        <f t="shared" si="51"/>
        <v>9.7552723581820228E-3</v>
      </c>
      <c r="E114" s="4">
        <f t="shared" si="52"/>
        <v>5.0000000000000001E-3</v>
      </c>
      <c r="F114" s="4">
        <f t="shared" si="53"/>
        <v>7711.2089743811184</v>
      </c>
      <c r="G114" s="24" t="str">
        <f t="shared" si="45"/>
        <v>± 0.5%</v>
      </c>
      <c r="H114" s="1">
        <f t="shared" si="40"/>
        <v>0.50867052023121384</v>
      </c>
      <c r="I114" s="10" t="str">
        <f t="shared" si="41"/>
        <v>Moderate</v>
      </c>
    </row>
    <row r="115" spans="1:9" x14ac:dyDescent="0.2">
      <c r="A115" s="37" t="s">
        <v>437</v>
      </c>
      <c r="B115" s="46">
        <v>134</v>
      </c>
      <c r="C115" s="47">
        <v>64</v>
      </c>
      <c r="D115" s="2">
        <f t="shared" si="51"/>
        <v>7.5561069132739373E-3</v>
      </c>
      <c r="E115" s="4">
        <f t="shared" si="52"/>
        <v>4.0000000000000001E-3</v>
      </c>
      <c r="F115" s="4">
        <f t="shared" si="53"/>
        <v>4076.3269185067111</v>
      </c>
      <c r="G115" s="24" t="str">
        <f t="shared" si="45"/>
        <v>± 0.4%</v>
      </c>
      <c r="H115" s="1">
        <f t="shared" si="40"/>
        <v>0.47761194029850745</v>
      </c>
      <c r="I115" s="10" t="str">
        <f t="shared" si="41"/>
        <v>Moderate</v>
      </c>
    </row>
    <row r="116" spans="1:9" x14ac:dyDescent="0.2">
      <c r="A116" s="37" t="s">
        <v>438</v>
      </c>
      <c r="B116" s="46">
        <v>358</v>
      </c>
      <c r="C116" s="47">
        <v>109</v>
      </c>
      <c r="D116" s="2">
        <f t="shared" si="51"/>
        <v>2.0187211007104997E-2</v>
      </c>
      <c r="E116" s="4">
        <f t="shared" si="52"/>
        <v>6.0000000000000001E-3</v>
      </c>
      <c r="F116" s="4">
        <f t="shared" si="53"/>
        <v>11740.580039178778</v>
      </c>
      <c r="G116" s="24" t="str">
        <f t="shared" si="45"/>
        <v>± 0.6%</v>
      </c>
      <c r="H116" s="1">
        <f t="shared" si="40"/>
        <v>0.30446927374301674</v>
      </c>
      <c r="I116" s="10" t="str">
        <f t="shared" si="41"/>
        <v>Moderate</v>
      </c>
    </row>
    <row r="117" spans="1:9" x14ac:dyDescent="0.2">
      <c r="A117" s="37" t="s">
        <v>439</v>
      </c>
      <c r="B117" s="46">
        <v>2184</v>
      </c>
      <c r="C117" s="47">
        <v>277</v>
      </c>
      <c r="D117" s="2">
        <f t="shared" si="51"/>
        <v>0.12315326491485283</v>
      </c>
      <c r="E117" s="4">
        <f t="shared" si="52"/>
        <v>1.4999999999999999E-2</v>
      </c>
      <c r="F117" s="4">
        <f t="shared" si="53"/>
        <v>71503.016161770283</v>
      </c>
      <c r="G117" s="24" t="str">
        <f t="shared" si="45"/>
        <v>± 1.5%</v>
      </c>
      <c r="H117" s="1">
        <f t="shared" si="40"/>
        <v>0.12683150183150182</v>
      </c>
      <c r="I117" s="10" t="str">
        <f t="shared" si="41"/>
        <v>High</v>
      </c>
    </row>
    <row r="118" spans="1:9" x14ac:dyDescent="0.2">
      <c r="A118" s="37" t="s">
        <v>440</v>
      </c>
      <c r="B118" s="46">
        <v>3756</v>
      </c>
      <c r="C118" s="47">
        <v>378</v>
      </c>
      <c r="D118" s="2">
        <f t="shared" si="51"/>
        <v>0.21179654900191722</v>
      </c>
      <c r="E118" s="4">
        <f t="shared" si="52"/>
        <v>0.02</v>
      </c>
      <c r="F118" s="4">
        <f t="shared" si="53"/>
        <v>127427.40023404396</v>
      </c>
      <c r="G118" s="24" t="str">
        <f t="shared" si="45"/>
        <v>± 2.0%</v>
      </c>
      <c r="H118" s="1">
        <f t="shared" si="40"/>
        <v>0.10063897763578275</v>
      </c>
      <c r="I118" s="10" t="str">
        <f t="shared" si="41"/>
        <v>High</v>
      </c>
    </row>
    <row r="119" spans="1:9" x14ac:dyDescent="0.2">
      <c r="A119" s="37" t="s">
        <v>441</v>
      </c>
      <c r="B119" s="46">
        <v>11117</v>
      </c>
      <c r="C119" s="47">
        <v>549</v>
      </c>
      <c r="D119" s="2">
        <f t="shared" si="51"/>
        <v>0.62687492951392809</v>
      </c>
      <c r="E119" s="4">
        <f t="shared" si="52"/>
        <v>2.3E-2</v>
      </c>
      <c r="F119" s="4">
        <f t="shared" si="53"/>
        <v>165994.96985607923</v>
      </c>
      <c r="G119" s="24" t="str">
        <f t="shared" si="45"/>
        <v>± 2.3%</v>
      </c>
      <c r="H119" s="1">
        <f t="shared" si="40"/>
        <v>4.9383826571916881E-2</v>
      </c>
      <c r="I119" s="10" t="str">
        <f t="shared" si="41"/>
        <v>High</v>
      </c>
    </row>
    <row r="120" spans="1:9" x14ac:dyDescent="0.2">
      <c r="A120" s="37" t="s">
        <v>355</v>
      </c>
      <c r="B120" s="46">
        <v>2289.6111111111113</v>
      </c>
      <c r="C120" s="47">
        <v>56</v>
      </c>
      <c r="D120" s="23" t="s">
        <v>17</v>
      </c>
      <c r="E120" s="4">
        <f t="shared" si="46"/>
        <v>1E-3</v>
      </c>
      <c r="F120" s="4">
        <f t="shared" si="47"/>
        <v>2888.2361821560403</v>
      </c>
      <c r="G120" s="24" t="s">
        <v>17</v>
      </c>
      <c r="H120" s="1">
        <f t="shared" si="40"/>
        <v>2.4458301992089874E-2</v>
      </c>
      <c r="I120" s="10" t="str">
        <f t="shared" si="41"/>
        <v>High</v>
      </c>
    </row>
    <row r="121" spans="1:9" x14ac:dyDescent="0.2">
      <c r="A121" s="37" t="s">
        <v>356</v>
      </c>
      <c r="B121" s="46">
        <v>5395</v>
      </c>
      <c r="C121" s="47">
        <v>387</v>
      </c>
      <c r="D121" s="2">
        <f>IF(B121&lt;&gt;0,B121/$B$121,0)</f>
        <v>1</v>
      </c>
      <c r="E121" s="4">
        <f>IF(B121&lt;&gt;0,ROUND(((SQRT(POWER(C121,2)-(POWER((B121/$B$121),2)*POWER($C$121,2))))/$B$121),3),0)</f>
        <v>0</v>
      </c>
      <c r="F121" s="4">
        <f>IF(B121=0,0,POWER(C121,2)-(POWER((B121/$B$121),2)*POWER(C$121,2)))</f>
        <v>0</v>
      </c>
      <c r="G121" s="24" t="s">
        <v>17</v>
      </c>
      <c r="H121" s="1">
        <f t="shared" si="40"/>
        <v>7.1733086190917519E-2</v>
      </c>
      <c r="I121" s="10" t="str">
        <f t="shared" si="41"/>
        <v>High</v>
      </c>
    </row>
    <row r="122" spans="1:9" x14ac:dyDescent="0.2">
      <c r="A122" s="37" t="s">
        <v>442</v>
      </c>
      <c r="B122" s="46">
        <v>47</v>
      </c>
      <c r="C122" s="47">
        <v>61</v>
      </c>
      <c r="D122" s="2">
        <f t="shared" ref="D122:D126" si="54">IF(B122&lt;&gt;0,B122/$B$121,0)</f>
        <v>8.7117701575532905E-3</v>
      </c>
      <c r="E122" s="4">
        <f t="shared" ref="E122:E126" si="55">IF(B122&lt;&gt;0,ROUND(((SQRT(POWER(C122,2)-(POWER((B122/$B$121),2)*POWER($C$121,2))))/$B$121),3),0)</f>
        <v>1.0999999999999999E-2</v>
      </c>
      <c r="F122" s="4">
        <f t="shared" ref="F122:F126" si="56">IF(B122=0,0,POWER(C122,2)-(POWER((B122/$B$121),2)*POWER(C$121,2)))</f>
        <v>3709.6332908392678</v>
      </c>
      <c r="G122" s="24" t="str">
        <f t="shared" si="45"/>
        <v>± 1.1%</v>
      </c>
      <c r="H122" s="1">
        <f t="shared" si="40"/>
        <v>1.2978723404255319</v>
      </c>
      <c r="I122" s="10" t="str">
        <f t="shared" si="41"/>
        <v>Low</v>
      </c>
    </row>
    <row r="123" spans="1:9" x14ac:dyDescent="0.2">
      <c r="A123" s="37" t="s">
        <v>443</v>
      </c>
      <c r="B123" s="46">
        <v>127</v>
      </c>
      <c r="C123" s="47">
        <v>66</v>
      </c>
      <c r="D123" s="2">
        <f t="shared" si="54"/>
        <v>2.3540315106580167E-2</v>
      </c>
      <c r="E123" s="4">
        <f t="shared" si="55"/>
        <v>1.2E-2</v>
      </c>
      <c r="F123" s="4">
        <f t="shared" si="56"/>
        <v>4273.0060425289948</v>
      </c>
      <c r="G123" s="24" t="str">
        <f t="shared" si="45"/>
        <v>± 1.2%</v>
      </c>
      <c r="H123" s="1">
        <f t="shared" si="40"/>
        <v>0.51968503937007871</v>
      </c>
      <c r="I123" s="10" t="str">
        <f t="shared" si="41"/>
        <v>Moderate</v>
      </c>
    </row>
    <row r="124" spans="1:9" x14ac:dyDescent="0.2">
      <c r="A124" s="37" t="s">
        <v>444</v>
      </c>
      <c r="B124" s="46">
        <v>317</v>
      </c>
      <c r="C124" s="47">
        <v>108</v>
      </c>
      <c r="D124" s="2">
        <f t="shared" si="54"/>
        <v>5.8758109360518999E-2</v>
      </c>
      <c r="E124" s="4">
        <f t="shared" si="55"/>
        <v>0.02</v>
      </c>
      <c r="F124" s="4">
        <f t="shared" si="56"/>
        <v>11146.920218717602</v>
      </c>
      <c r="G124" s="24" t="str">
        <f t="shared" si="45"/>
        <v>± 2.0%</v>
      </c>
      <c r="H124" s="1">
        <f t="shared" si="40"/>
        <v>0.34069400630914826</v>
      </c>
      <c r="I124" s="10" t="str">
        <f t="shared" si="41"/>
        <v>Moderate</v>
      </c>
    </row>
    <row r="125" spans="1:9" x14ac:dyDescent="0.2">
      <c r="A125" s="37" t="s">
        <v>445</v>
      </c>
      <c r="B125" s="46">
        <v>467</v>
      </c>
      <c r="C125" s="47">
        <v>132</v>
      </c>
      <c r="D125" s="2">
        <f t="shared" si="54"/>
        <v>8.6561631139944389E-2</v>
      </c>
      <c r="E125" s="4">
        <f t="shared" si="55"/>
        <v>2.4E-2</v>
      </c>
      <c r="F125" s="4">
        <f t="shared" si="56"/>
        <v>16301.793465751507</v>
      </c>
      <c r="G125" s="24" t="str">
        <f t="shared" si="45"/>
        <v>± 2.4%</v>
      </c>
      <c r="H125" s="1">
        <f t="shared" si="40"/>
        <v>0.28265524625267668</v>
      </c>
      <c r="I125" s="10" t="str">
        <f t="shared" si="41"/>
        <v>Moderate</v>
      </c>
    </row>
    <row r="126" spans="1:9" x14ac:dyDescent="0.2">
      <c r="A126" s="37" t="s">
        <v>446</v>
      </c>
      <c r="B126" s="46">
        <v>4437</v>
      </c>
      <c r="C126" s="47">
        <v>358</v>
      </c>
      <c r="D126" s="2">
        <f t="shared" si="54"/>
        <v>0.82242817423540315</v>
      </c>
      <c r="E126" s="4">
        <f t="shared" si="55"/>
        <v>0.03</v>
      </c>
      <c r="F126" s="4">
        <f t="shared" si="56"/>
        <v>26862.03038508349</v>
      </c>
      <c r="G126" s="24" t="str">
        <f t="shared" si="45"/>
        <v>± 3.0%</v>
      </c>
      <c r="H126" s="1">
        <f t="shared" si="40"/>
        <v>8.0685147622267292E-2</v>
      </c>
      <c r="I126" s="10" t="str">
        <f t="shared" si="41"/>
        <v>High</v>
      </c>
    </row>
    <row r="127" spans="1:9" x14ac:dyDescent="0.2">
      <c r="A127" s="37" t="s">
        <v>355</v>
      </c>
      <c r="B127" s="46">
        <v>595</v>
      </c>
      <c r="C127" s="47">
        <v>25</v>
      </c>
      <c r="D127" s="23" t="s">
        <v>17</v>
      </c>
      <c r="E127" s="4">
        <f t="shared" si="46"/>
        <v>1E-3</v>
      </c>
      <c r="F127" s="4">
        <f t="shared" si="47"/>
        <v>608.26798026963615</v>
      </c>
      <c r="G127" s="24" t="s">
        <v>17</v>
      </c>
      <c r="H127" s="1">
        <f t="shared" si="40"/>
        <v>4.2016806722689079E-2</v>
      </c>
      <c r="I127" s="10" t="str">
        <f t="shared" si="41"/>
        <v>High</v>
      </c>
    </row>
    <row r="128" spans="1:9" x14ac:dyDescent="0.2">
      <c r="A128" s="14" t="s">
        <v>474</v>
      </c>
      <c r="B128" s="15" t="s">
        <v>559</v>
      </c>
      <c r="C128" s="15" t="s">
        <v>559</v>
      </c>
      <c r="D128" s="20"/>
      <c r="E128" s="21"/>
      <c r="F128" s="21"/>
      <c r="G128" s="25"/>
      <c r="H128" s="18"/>
      <c r="I128" s="22"/>
    </row>
    <row r="129" spans="1:9" ht="36" x14ac:dyDescent="0.2">
      <c r="A129" s="44" t="s">
        <v>357</v>
      </c>
      <c r="B129" s="46">
        <v>17710</v>
      </c>
      <c r="C129" s="47">
        <v>588</v>
      </c>
      <c r="D129" s="2">
        <f>IF(B129&lt;&gt;0,B129/$B$129,0)</f>
        <v>1</v>
      </c>
      <c r="E129" s="4">
        <f>IF(B129&lt;&gt;0,ROUND(((SQRT(POWER(C129,2)-(POWER((B129/$B$129),2)*POWER($C$129,2))))/$B$129),3),0)</f>
        <v>0</v>
      </c>
      <c r="F129" s="4">
        <f>IF(B129=0,0,POWER(C129,2)-(POWER((B129/$B$129),2)*POWER(C$129,2)))</f>
        <v>0</v>
      </c>
      <c r="G129" s="24" t="s">
        <v>17</v>
      </c>
      <c r="H129" s="1">
        <f t="shared" si="40"/>
        <v>3.3201581027667987E-2</v>
      </c>
      <c r="I129" s="10" t="str">
        <f t="shared" si="41"/>
        <v>High</v>
      </c>
    </row>
    <row r="130" spans="1:9" x14ac:dyDescent="0.2">
      <c r="A130" s="37" t="s">
        <v>447</v>
      </c>
      <c r="B130" s="46">
        <v>5006</v>
      </c>
      <c r="C130" s="47">
        <v>385</v>
      </c>
      <c r="D130" s="2">
        <f t="shared" ref="D130:D134" si="57">IF(B130&lt;&gt;0,B130/$B$129,0)</f>
        <v>0.2826651609260305</v>
      </c>
      <c r="E130" s="4">
        <f t="shared" ref="E130:E134" si="58">IF(B130&lt;&gt;0,ROUND(((SQRT(POWER(C130,2)-(POWER((B130/$B$129),2)*POWER($C$129,2))))/$B$129),3),0)</f>
        <v>0.02</v>
      </c>
      <c r="F130" s="4">
        <f t="shared" ref="F130:F134" si="59">IF(B130=0,0,POWER(C130,2)-(POWER((B130/$B$129),2)*POWER(C$129,2)))</f>
        <v>120600.19504819634</v>
      </c>
      <c r="G130" s="24" t="str">
        <f t="shared" si="45"/>
        <v>± 2.0%</v>
      </c>
      <c r="H130" s="1">
        <f t="shared" si="40"/>
        <v>7.690771074710348E-2</v>
      </c>
      <c r="I130" s="10" t="str">
        <f t="shared" si="41"/>
        <v>High</v>
      </c>
    </row>
    <row r="131" spans="1:9" x14ac:dyDescent="0.2">
      <c r="A131" s="37" t="s">
        <v>448</v>
      </c>
      <c r="B131" s="46">
        <v>2881</v>
      </c>
      <c r="C131" s="47">
        <v>334</v>
      </c>
      <c r="D131" s="2">
        <f t="shared" si="57"/>
        <v>0.1626764539808018</v>
      </c>
      <c r="E131" s="4">
        <f t="shared" si="58"/>
        <v>1.7999999999999999E-2</v>
      </c>
      <c r="F131" s="4">
        <f t="shared" si="59"/>
        <v>102406.35916574232</v>
      </c>
      <c r="G131" s="24" t="str">
        <f t="shared" si="45"/>
        <v>± 1.8%</v>
      </c>
      <c r="H131" s="1">
        <f t="shared" si="40"/>
        <v>0.11593196806664352</v>
      </c>
      <c r="I131" s="10" t="str">
        <f t="shared" si="41"/>
        <v>High</v>
      </c>
    </row>
    <row r="132" spans="1:9" x14ac:dyDescent="0.2">
      <c r="A132" s="37" t="s">
        <v>449</v>
      </c>
      <c r="B132" s="46">
        <v>2493</v>
      </c>
      <c r="C132" s="47">
        <v>305</v>
      </c>
      <c r="D132" s="2">
        <f t="shared" si="57"/>
        <v>0.14076792772444946</v>
      </c>
      <c r="E132" s="4">
        <f t="shared" si="58"/>
        <v>1.7000000000000001E-2</v>
      </c>
      <c r="F132" s="4">
        <f t="shared" si="59"/>
        <v>86173.871917386612</v>
      </c>
      <c r="G132" s="24" t="str">
        <f t="shared" si="45"/>
        <v>± 1.7%</v>
      </c>
      <c r="H132" s="1">
        <f t="shared" si="40"/>
        <v>0.12234255916566386</v>
      </c>
      <c r="I132" s="10" t="str">
        <f t="shared" si="41"/>
        <v>High</v>
      </c>
    </row>
    <row r="133" spans="1:9" x14ac:dyDescent="0.2">
      <c r="A133" s="37" t="s">
        <v>450</v>
      </c>
      <c r="B133" s="46">
        <v>2009</v>
      </c>
      <c r="C133" s="47">
        <v>284</v>
      </c>
      <c r="D133" s="2">
        <f t="shared" si="57"/>
        <v>0.11343873517786561</v>
      </c>
      <c r="E133" s="4">
        <f t="shared" si="58"/>
        <v>1.6E-2</v>
      </c>
      <c r="F133" s="4">
        <f t="shared" si="59"/>
        <v>76206.846359730669</v>
      </c>
      <c r="G133" s="24" t="str">
        <f t="shared" si="45"/>
        <v>± 1.6%</v>
      </c>
      <c r="H133" s="1">
        <f t="shared" si="40"/>
        <v>0.14136386261821801</v>
      </c>
      <c r="I133" s="10" t="str">
        <f t="shared" si="41"/>
        <v>High</v>
      </c>
    </row>
    <row r="134" spans="1:9" x14ac:dyDescent="0.2">
      <c r="A134" s="37" t="s">
        <v>451</v>
      </c>
      <c r="B134" s="46">
        <v>5321</v>
      </c>
      <c r="C134" s="47">
        <v>449</v>
      </c>
      <c r="D134" s="2">
        <f t="shared" si="57"/>
        <v>0.30045172219085264</v>
      </c>
      <c r="E134" s="4">
        <f t="shared" si="58"/>
        <v>2.3E-2</v>
      </c>
      <c r="F134" s="4">
        <f t="shared" si="59"/>
        <v>170390.26130762862</v>
      </c>
      <c r="G134" s="24" t="str">
        <f t="shared" si="45"/>
        <v>± 2.3%</v>
      </c>
      <c r="H134" s="1">
        <f t="shared" si="40"/>
        <v>8.4382634843074608E-2</v>
      </c>
      <c r="I134" s="10" t="str">
        <f t="shared" si="41"/>
        <v>High</v>
      </c>
    </row>
    <row r="135" spans="1:9" x14ac:dyDescent="0.2">
      <c r="A135" s="37" t="s">
        <v>358</v>
      </c>
      <c r="B135" s="46">
        <v>24</v>
      </c>
      <c r="C135" s="47">
        <v>27</v>
      </c>
      <c r="D135" s="2">
        <f>IF(B135&lt;&gt;0,B135/$B$135,0)</f>
        <v>1</v>
      </c>
      <c r="E135" s="4">
        <f>IF(B135&lt;&gt;0,ROUND(((SQRT(POWER(C135,2)-(POWER((B135/$B$135),2)*POWER($C$135,2))))/$B$135),3),0)</f>
        <v>0</v>
      </c>
      <c r="F135" s="4">
        <f>IF(B135=0,0,POWER(C135,2)-(POWER((B135/$B$135),2)*POWER(C$135,2)))</f>
        <v>0</v>
      </c>
      <c r="G135" s="24" t="s">
        <v>17</v>
      </c>
      <c r="H135" s="1">
        <f t="shared" si="40"/>
        <v>1.125</v>
      </c>
      <c r="I135" s="10" t="str">
        <f t="shared" si="41"/>
        <v>Low</v>
      </c>
    </row>
    <row r="136" spans="1:9" ht="36" x14ac:dyDescent="0.2">
      <c r="A136" s="44" t="s">
        <v>359</v>
      </c>
      <c r="B136" s="46">
        <v>5356</v>
      </c>
      <c r="C136" s="47">
        <v>386</v>
      </c>
      <c r="D136" s="2">
        <f>IF(B136&lt;&gt;0,B136/$B$136,0)</f>
        <v>1</v>
      </c>
      <c r="E136" s="4">
        <f>IF(B136&lt;&gt;0,ROUND(((SQRT(POWER(C136,2)-(POWER((B136/$B$136),2)*POWER($C$136,2))))/$B$136),3),0)</f>
        <v>0</v>
      </c>
      <c r="F136" s="4">
        <f>IF(B136=0,0,POWER(C136,2)-(POWER((B136/$B$136),2)*POWER(C$136,2)))</f>
        <v>0</v>
      </c>
      <c r="G136" s="24" t="s">
        <v>17</v>
      </c>
      <c r="H136" s="1">
        <f t="shared" si="40"/>
        <v>7.2068707991038095E-2</v>
      </c>
      <c r="I136" s="10" t="str">
        <f t="shared" si="41"/>
        <v>High</v>
      </c>
    </row>
    <row r="137" spans="1:9" x14ac:dyDescent="0.2">
      <c r="A137" s="37" t="s">
        <v>452</v>
      </c>
      <c r="B137" s="46">
        <v>2152</v>
      </c>
      <c r="C137" s="47">
        <v>277</v>
      </c>
      <c r="D137" s="2">
        <f t="shared" ref="D137:D143" si="60">IF(B137&lt;&gt;0,B137/$B$136,0)</f>
        <v>0.40179238237490666</v>
      </c>
      <c r="E137" s="4">
        <f t="shared" ref="E137:E143" si="61">IF(B137&lt;&gt;0,ROUND(((SQRT(POWER(C137,2)-(POWER((B137/$B$136),2)*POWER($C$136,2))))/$B$136),3),0)</f>
        <v>4.2999999999999997E-2</v>
      </c>
      <c r="F137" s="4">
        <f t="shared" ref="F137:F144" si="62">IF(B137=0,0,POWER(C137,2)-(POWER((B137/$B$136),2)*POWER(C$136,2)))</f>
        <v>52675.515086833155</v>
      </c>
      <c r="G137" s="24" t="str">
        <f t="shared" si="45"/>
        <v>± 4.3%</v>
      </c>
      <c r="H137" s="1">
        <f t="shared" si="40"/>
        <v>0.12871747211895912</v>
      </c>
      <c r="I137" s="10" t="str">
        <f t="shared" si="41"/>
        <v>High</v>
      </c>
    </row>
    <row r="138" spans="1:9" x14ac:dyDescent="0.2">
      <c r="A138" s="37" t="s">
        <v>453</v>
      </c>
      <c r="B138" s="46">
        <v>1150</v>
      </c>
      <c r="C138" s="47">
        <v>207</v>
      </c>
      <c r="D138" s="2">
        <f t="shared" si="60"/>
        <v>0.21471247199402541</v>
      </c>
      <c r="E138" s="4">
        <f t="shared" si="61"/>
        <v>3.5000000000000003E-2</v>
      </c>
      <c r="F138" s="4">
        <f t="shared" si="62"/>
        <v>35980.069006944534</v>
      </c>
      <c r="G138" s="24" t="str">
        <f t="shared" si="45"/>
        <v>± 3.5%</v>
      </c>
      <c r="H138" s="1">
        <f t="shared" si="40"/>
        <v>0.18</v>
      </c>
      <c r="I138" s="10" t="str">
        <f t="shared" si="41"/>
        <v>High</v>
      </c>
    </row>
    <row r="139" spans="1:9" x14ac:dyDescent="0.2">
      <c r="A139" s="37" t="s">
        <v>454</v>
      </c>
      <c r="B139" s="46">
        <v>729</v>
      </c>
      <c r="C139" s="47">
        <v>187</v>
      </c>
      <c r="D139" s="2">
        <f t="shared" si="60"/>
        <v>0.13610903659447349</v>
      </c>
      <c r="E139" s="4">
        <f t="shared" si="61"/>
        <v>3.4000000000000002E-2</v>
      </c>
      <c r="F139" s="4">
        <f t="shared" si="62"/>
        <v>32208.749296120688</v>
      </c>
      <c r="G139" s="24" t="str">
        <f t="shared" si="45"/>
        <v>± 3.4%</v>
      </c>
      <c r="H139" s="1">
        <f t="shared" si="40"/>
        <v>0.25651577503429357</v>
      </c>
      <c r="I139" s="10" t="str">
        <f t="shared" si="41"/>
        <v>Moderate</v>
      </c>
    </row>
    <row r="140" spans="1:9" x14ac:dyDescent="0.2">
      <c r="A140" s="37" t="s">
        <v>448</v>
      </c>
      <c r="B140" s="46">
        <v>363</v>
      </c>
      <c r="C140" s="47">
        <v>107</v>
      </c>
      <c r="D140" s="2">
        <f t="shared" si="60"/>
        <v>6.7774458551157574E-2</v>
      </c>
      <c r="E140" s="4">
        <f t="shared" si="61"/>
        <v>1.9E-2</v>
      </c>
      <c r="F140" s="4">
        <f t="shared" si="62"/>
        <v>10764.605165955443</v>
      </c>
      <c r="G140" s="24" t="str">
        <f t="shared" si="45"/>
        <v>± 1.9%</v>
      </c>
      <c r="H140" s="1">
        <f t="shared" si="40"/>
        <v>0.29476584022038566</v>
      </c>
      <c r="I140" s="10" t="str">
        <f t="shared" si="41"/>
        <v>Moderate</v>
      </c>
    </row>
    <row r="141" spans="1:9" x14ac:dyDescent="0.2">
      <c r="A141" s="37" t="s">
        <v>449</v>
      </c>
      <c r="B141" s="46">
        <v>211</v>
      </c>
      <c r="C141" s="47">
        <v>82</v>
      </c>
      <c r="D141" s="2">
        <f t="shared" si="60"/>
        <v>3.9395070948469009E-2</v>
      </c>
      <c r="E141" s="4">
        <f t="shared" si="61"/>
        <v>1.4999999999999999E-2</v>
      </c>
      <c r="F141" s="4">
        <f t="shared" si="62"/>
        <v>6492.7624372462587</v>
      </c>
      <c r="G141" s="24" t="str">
        <f t="shared" si="45"/>
        <v>± 1.5%</v>
      </c>
      <c r="H141" s="1">
        <f t="shared" si="40"/>
        <v>0.38862559241706163</v>
      </c>
      <c r="I141" s="10" t="str">
        <f t="shared" si="41"/>
        <v>Moderate</v>
      </c>
    </row>
    <row r="142" spans="1:9" x14ac:dyDescent="0.2">
      <c r="A142" s="37" t="s">
        <v>450</v>
      </c>
      <c r="B142" s="46">
        <v>144</v>
      </c>
      <c r="C142" s="47">
        <v>66</v>
      </c>
      <c r="D142" s="2">
        <f t="shared" si="60"/>
        <v>2.6885735623599701E-2</v>
      </c>
      <c r="E142" s="4">
        <f t="shared" si="61"/>
        <v>1.2E-2</v>
      </c>
      <c r="F142" s="4">
        <f t="shared" si="62"/>
        <v>4248.2993171478274</v>
      </c>
      <c r="G142" s="24" t="str">
        <f t="shared" si="45"/>
        <v>± 1.2%</v>
      </c>
      <c r="H142" s="1">
        <f t="shared" si="40"/>
        <v>0.45833333333333331</v>
      </c>
      <c r="I142" s="10" t="str">
        <f t="shared" si="41"/>
        <v>Moderate</v>
      </c>
    </row>
    <row r="143" spans="1:9" x14ac:dyDescent="0.2">
      <c r="A143" s="37" t="s">
        <v>451</v>
      </c>
      <c r="B143" s="46">
        <v>607</v>
      </c>
      <c r="C143" s="47">
        <v>168</v>
      </c>
      <c r="D143" s="2">
        <f t="shared" si="60"/>
        <v>0.11333084391336819</v>
      </c>
      <c r="E143" s="4">
        <f t="shared" si="61"/>
        <v>0.03</v>
      </c>
      <c r="F143" s="4">
        <f t="shared" si="62"/>
        <v>26310.31322838541</v>
      </c>
      <c r="G143" s="24" t="str">
        <f t="shared" si="45"/>
        <v>± 3.0%</v>
      </c>
      <c r="H143" s="1">
        <f t="shared" si="40"/>
        <v>0.27677100494233936</v>
      </c>
      <c r="I143" s="10" t="str">
        <f t="shared" si="41"/>
        <v>Moderate</v>
      </c>
    </row>
    <row r="144" spans="1:9" x14ac:dyDescent="0.2">
      <c r="A144" s="37" t="s">
        <v>358</v>
      </c>
      <c r="B144" s="46">
        <v>39</v>
      </c>
      <c r="C144" s="47">
        <v>36</v>
      </c>
      <c r="D144" s="2">
        <f>IF(B144&lt;&gt;0,B144/$B$144,0)</f>
        <v>1</v>
      </c>
      <c r="E144" s="4">
        <f>IF(B144&lt;&gt;0,ROUND(((SQRT(POWER(C144,2)-(POWER((B144/$B$144),2)*POWER($C$144,2))))/$B$144),3),0)</f>
        <v>0</v>
      </c>
      <c r="F144" s="4">
        <f t="shared" si="62"/>
        <v>1288.1000801206524</v>
      </c>
      <c r="G144" s="24" t="s">
        <v>17</v>
      </c>
      <c r="H144" s="1">
        <f t="shared" si="40"/>
        <v>0.92307692307692313</v>
      </c>
      <c r="I144" s="10" t="str">
        <f t="shared" si="41"/>
        <v>Low</v>
      </c>
    </row>
    <row r="145" spans="1:9" x14ac:dyDescent="0.2">
      <c r="A145" s="14" t="s">
        <v>475</v>
      </c>
      <c r="B145" s="15" t="s">
        <v>559</v>
      </c>
      <c r="C145" s="15" t="s">
        <v>559</v>
      </c>
      <c r="D145" s="20"/>
      <c r="E145" s="21"/>
      <c r="F145" s="21"/>
      <c r="G145" s="25"/>
      <c r="H145" s="18"/>
      <c r="I145" s="22"/>
    </row>
    <row r="146" spans="1:9" x14ac:dyDescent="0.2">
      <c r="A146" s="37" t="s">
        <v>360</v>
      </c>
      <c r="B146" s="46">
        <v>17624</v>
      </c>
      <c r="C146" s="47">
        <v>640</v>
      </c>
      <c r="D146" s="2">
        <f>IF(B146&lt;&gt;0,B146/$B$146,0)</f>
        <v>1</v>
      </c>
      <c r="E146" s="4">
        <f>IF(B146&lt;&gt;0,ROUND(((SQRT(POWER(C146,2)-(POWER((B146/$B$146),2)*POWER($C$146,2))))/$B$146),3),0)</f>
        <v>0</v>
      </c>
      <c r="F146" s="4">
        <f>IF(B146=0,0,POWER(C146,2)-(POWER((B146/$B$146),2)*POWER(C$146,2)))</f>
        <v>0</v>
      </c>
      <c r="G146" s="24" t="s">
        <v>17</v>
      </c>
      <c r="H146" s="1">
        <f t="shared" si="40"/>
        <v>3.6314117113027691E-2</v>
      </c>
      <c r="I146" s="10" t="str">
        <f t="shared" si="41"/>
        <v>High</v>
      </c>
    </row>
    <row r="147" spans="1:9" x14ac:dyDescent="0.2">
      <c r="A147" s="37" t="s">
        <v>455</v>
      </c>
      <c r="B147" s="46">
        <v>301</v>
      </c>
      <c r="C147" s="47">
        <v>147</v>
      </c>
      <c r="D147" s="2">
        <f t="shared" ref="D147:D153" si="63">IF(B147&lt;&gt;0,B147/$B$146,0)</f>
        <v>1.7078983204720836E-2</v>
      </c>
      <c r="E147" s="4">
        <f t="shared" ref="E147:E154" si="64">IF(B147&lt;&gt;0,ROUND(((SQRT(POWER(C147,2)-(POWER((B147/$B$146),2)*POWER($C$146,2))))/$B$146),3),0)</f>
        <v>8.0000000000000002E-3</v>
      </c>
      <c r="F147" s="4">
        <f t="shared" ref="F147:F154" si="65">IF(B147=0,0,POWER(C147,2)-(POWER((B147/$B$146),2)*POWER(C$146,2)))</f>
        <v>21489.523093070999</v>
      </c>
      <c r="G147" s="24" t="str">
        <f t="shared" si="45"/>
        <v>± 0.8%</v>
      </c>
      <c r="H147" s="1">
        <f t="shared" si="40"/>
        <v>0.48837209302325579</v>
      </c>
      <c r="I147" s="10" t="str">
        <f t="shared" si="41"/>
        <v>Moderate</v>
      </c>
    </row>
    <row r="148" spans="1:9" x14ac:dyDescent="0.2">
      <c r="A148" s="37" t="s">
        <v>444</v>
      </c>
      <c r="B148" s="46">
        <v>352</v>
      </c>
      <c r="C148" s="47">
        <v>130</v>
      </c>
      <c r="D148" s="2">
        <f t="shared" si="63"/>
        <v>1.997276441216523E-2</v>
      </c>
      <c r="E148" s="4">
        <f t="shared" si="64"/>
        <v>7.0000000000000001E-3</v>
      </c>
      <c r="F148" s="4">
        <f t="shared" si="65"/>
        <v>16736.605924039126</v>
      </c>
      <c r="G148" s="24" t="str">
        <f t="shared" si="45"/>
        <v>± 0.7%</v>
      </c>
      <c r="H148" s="1">
        <f t="shared" si="40"/>
        <v>0.36931818181818182</v>
      </c>
      <c r="I148" s="10" t="str">
        <f t="shared" si="41"/>
        <v>Moderate</v>
      </c>
    </row>
    <row r="149" spans="1:9" x14ac:dyDescent="0.2">
      <c r="A149" s="37" t="s">
        <v>436</v>
      </c>
      <c r="B149" s="46">
        <v>565</v>
      </c>
      <c r="C149" s="47">
        <v>152</v>
      </c>
      <c r="D149" s="2">
        <f t="shared" si="63"/>
        <v>3.205855651384476E-2</v>
      </c>
      <c r="E149" s="4">
        <f t="shared" si="64"/>
        <v>8.9999999999999993E-3</v>
      </c>
      <c r="F149" s="4">
        <f t="shared" si="65"/>
        <v>22683.033171660234</v>
      </c>
      <c r="G149" s="24" t="str">
        <f t="shared" si="45"/>
        <v>± 0.9%</v>
      </c>
      <c r="H149" s="1">
        <f t="shared" si="40"/>
        <v>0.26902654867256637</v>
      </c>
      <c r="I149" s="10" t="str">
        <f t="shared" si="41"/>
        <v>Moderate</v>
      </c>
    </row>
    <row r="150" spans="1:9" x14ac:dyDescent="0.2">
      <c r="A150" s="37" t="s">
        <v>456</v>
      </c>
      <c r="B150" s="46">
        <v>2075</v>
      </c>
      <c r="C150" s="47">
        <v>316</v>
      </c>
      <c r="D150" s="2">
        <f t="shared" si="63"/>
        <v>0.11773717657739446</v>
      </c>
      <c r="E150" s="4">
        <f t="shared" si="64"/>
        <v>1.7000000000000001E-2</v>
      </c>
      <c r="F150" s="4">
        <f t="shared" si="65"/>
        <v>94178.107290248576</v>
      </c>
      <c r="G150" s="24" t="str">
        <f t="shared" si="45"/>
        <v>± 1.7%</v>
      </c>
      <c r="H150" s="1">
        <f t="shared" si="40"/>
        <v>0.15228915662650602</v>
      </c>
      <c r="I150" s="10" t="str">
        <f t="shared" si="41"/>
        <v>High</v>
      </c>
    </row>
    <row r="151" spans="1:9" x14ac:dyDescent="0.2">
      <c r="A151" s="37" t="s">
        <v>457</v>
      </c>
      <c r="B151" s="46">
        <v>5404</v>
      </c>
      <c r="C151" s="47">
        <v>470</v>
      </c>
      <c r="D151" s="2">
        <f t="shared" si="63"/>
        <v>0.30662732637312756</v>
      </c>
      <c r="E151" s="4">
        <f t="shared" si="64"/>
        <v>2.4E-2</v>
      </c>
      <c r="F151" s="4">
        <f t="shared" si="65"/>
        <v>182389.27804263117</v>
      </c>
      <c r="G151" s="24" t="str">
        <f t="shared" si="45"/>
        <v>± 2.4%</v>
      </c>
      <c r="H151" s="1">
        <f t="shared" si="40"/>
        <v>8.6972612879348626E-2</v>
      </c>
      <c r="I151" s="10" t="str">
        <f t="shared" si="41"/>
        <v>High</v>
      </c>
    </row>
    <row r="152" spans="1:9" x14ac:dyDescent="0.2">
      <c r="A152" s="37" t="s">
        <v>439</v>
      </c>
      <c r="B152" s="46">
        <v>5302</v>
      </c>
      <c r="C152" s="47">
        <v>477</v>
      </c>
      <c r="D152" s="2">
        <f t="shared" si="63"/>
        <v>0.30083976395823875</v>
      </c>
      <c r="E152" s="4">
        <f t="shared" si="64"/>
        <v>2.5000000000000001E-2</v>
      </c>
      <c r="F152" s="4">
        <f t="shared" si="65"/>
        <v>190458.33075826737</v>
      </c>
      <c r="G152" s="24" t="str">
        <f t="shared" ref="G152:G163" si="66">IF(F152&lt;0,"W",IF(B152=0,"± 0.6%",IF((E152*100)&lt;0.01,"± 0.1%","± "&amp; TEXT((E152*100),"#,##0.0")&amp;"%")))</f>
        <v>± 2.5%</v>
      </c>
      <c r="H152" s="1">
        <f t="shared" ref="H152:H164" si="67">IF(B152&lt;&gt;0,C152/B152,0)</f>
        <v>8.9966050546963411E-2</v>
      </c>
      <c r="I152" s="10" t="str">
        <f t="shared" ref="I152:I164" si="68">IF(AND(H152&gt;0,H152&lt;=0.2),"High",IF(H152&gt;=0.667,"Low",IF(AND(H152&gt;0.2,H152&lt;0.667),"Moderate","NC")))</f>
        <v>High</v>
      </c>
    </row>
    <row r="153" spans="1:9" x14ac:dyDescent="0.2">
      <c r="A153" s="37" t="s">
        <v>458</v>
      </c>
      <c r="B153" s="46">
        <v>3625</v>
      </c>
      <c r="C153" s="47">
        <v>380</v>
      </c>
      <c r="D153" s="2">
        <f t="shared" si="63"/>
        <v>0.2056854289605084</v>
      </c>
      <c r="E153" s="4">
        <f t="shared" si="64"/>
        <v>0.02</v>
      </c>
      <c r="F153" s="4">
        <f t="shared" si="65"/>
        <v>127071.25936674065</v>
      </c>
      <c r="G153" s="24" t="str">
        <f t="shared" si="66"/>
        <v>± 2.0%</v>
      </c>
      <c r="H153" s="1">
        <f t="shared" si="67"/>
        <v>0.10482758620689656</v>
      </c>
      <c r="I153" s="10" t="str">
        <f t="shared" si="68"/>
        <v>High</v>
      </c>
    </row>
    <row r="154" spans="1:9" x14ac:dyDescent="0.2">
      <c r="A154" s="37" t="s">
        <v>361</v>
      </c>
      <c r="B154" s="46">
        <v>1062.7777777777778</v>
      </c>
      <c r="C154" s="47">
        <v>51</v>
      </c>
      <c r="D154" s="23" t="s">
        <v>17</v>
      </c>
      <c r="E154" s="4">
        <f t="shared" si="64"/>
        <v>2E-3</v>
      </c>
      <c r="F154" s="4">
        <f t="shared" si="65"/>
        <v>1111.5157697505012</v>
      </c>
      <c r="G154" s="24" t="s">
        <v>17</v>
      </c>
      <c r="H154" s="1">
        <f t="shared" si="67"/>
        <v>4.7987454260324094E-2</v>
      </c>
      <c r="I154" s="10" t="str">
        <f t="shared" si="68"/>
        <v>High</v>
      </c>
    </row>
    <row r="155" spans="1:9" x14ac:dyDescent="0.2">
      <c r="A155" s="37" t="s">
        <v>362</v>
      </c>
      <c r="B155" s="46">
        <v>270</v>
      </c>
      <c r="C155" s="47">
        <v>102</v>
      </c>
      <c r="D155" s="2">
        <f>IF(B155&lt;&gt;0,B155/$B$155,0)</f>
        <v>1</v>
      </c>
      <c r="E155" s="4">
        <f>IF(B155&lt;&gt;0,ROUND(((SQRT(POWER(C155,2)-(POWER((B155/$B$155),2)*POWER($C$155,2))))/$B$155),3),0)</f>
        <v>0</v>
      </c>
      <c r="F155" s="4">
        <f>IF(B155=0,0,POWER(C155,2)-(POWER((B155/$B$155),2)*POWER(C$155,2)))</f>
        <v>0</v>
      </c>
      <c r="G155" s="24" t="s">
        <v>17</v>
      </c>
      <c r="H155" s="1">
        <f t="shared" si="67"/>
        <v>0.37777777777777777</v>
      </c>
      <c r="I155" s="10" t="str">
        <f t="shared" si="68"/>
        <v>Moderate</v>
      </c>
    </row>
    <row r="156" spans="1:9" x14ac:dyDescent="0.2">
      <c r="A156" s="14" t="s">
        <v>476</v>
      </c>
      <c r="B156" s="15" t="s">
        <v>559</v>
      </c>
      <c r="C156" s="15" t="s">
        <v>559</v>
      </c>
      <c r="D156" s="20"/>
      <c r="E156" s="21"/>
      <c r="F156" s="21"/>
      <c r="G156" s="25"/>
      <c r="H156" s="18"/>
      <c r="I156" s="22"/>
    </row>
    <row r="157" spans="1:9" ht="24" x14ac:dyDescent="0.2">
      <c r="A157" s="44" t="s">
        <v>363</v>
      </c>
      <c r="B157" s="46">
        <v>17395</v>
      </c>
      <c r="C157" s="47">
        <v>647</v>
      </c>
      <c r="D157" s="2">
        <f>IF(B157&lt;&gt;0,B157/$B$157,0)</f>
        <v>1</v>
      </c>
      <c r="E157" s="4">
        <f>IF(B157&lt;&gt;0,ROUND(((SQRT(POWER(C157,2)-(POWER((B157/$B$157),2)*POWER($C$157,2))))/$B$157),3),0)</f>
        <v>0</v>
      </c>
      <c r="F157" s="4">
        <f>IF(B157=0,0,POWER(C157,2)-(POWER((B157/$B$157),2)*POWER(C$157,2)))</f>
        <v>0</v>
      </c>
      <c r="G157" s="24" t="s">
        <v>17</v>
      </c>
      <c r="H157" s="1">
        <f t="shared" si="67"/>
        <v>3.7194596148318479E-2</v>
      </c>
      <c r="I157" s="10" t="str">
        <f t="shared" si="68"/>
        <v>High</v>
      </c>
    </row>
    <row r="158" spans="1:9" x14ac:dyDescent="0.2">
      <c r="A158" s="37" t="s">
        <v>459</v>
      </c>
      <c r="B158" s="46">
        <v>2553</v>
      </c>
      <c r="C158" s="47">
        <v>334</v>
      </c>
      <c r="D158" s="2">
        <f t="shared" ref="D158:D163" si="69">IF(B158&lt;&gt;0,B158/$B$157,0)</f>
        <v>0.14676631215866628</v>
      </c>
      <c r="E158" s="4">
        <f t="shared" ref="E158:E163" si="70">IF(B158&lt;&gt;0,ROUND(((SQRT(POWER(C158,2)-(POWER((B158/$B$157),2)*POWER($C$157,2))))/$B$157),3),0)</f>
        <v>1.7999999999999999E-2</v>
      </c>
      <c r="F158" s="4">
        <f t="shared" ref="F158:F163" si="71">IF(B158=0,0,POWER(C158,2)-(POWER((B158/$B$157),2)*POWER(C$157,2)))</f>
        <v>102539.01546582993</v>
      </c>
      <c r="G158" s="24" t="str">
        <f t="shared" si="66"/>
        <v>± 1.8%</v>
      </c>
      <c r="H158" s="1">
        <f t="shared" si="67"/>
        <v>0.13082647865256561</v>
      </c>
      <c r="I158" s="10" t="str">
        <f t="shared" si="68"/>
        <v>High</v>
      </c>
    </row>
    <row r="159" spans="1:9" x14ac:dyDescent="0.2">
      <c r="A159" s="37" t="s">
        <v>454</v>
      </c>
      <c r="B159" s="46">
        <v>2965</v>
      </c>
      <c r="C159" s="47">
        <v>390</v>
      </c>
      <c r="D159" s="2">
        <f t="shared" si="69"/>
        <v>0.17045127910319058</v>
      </c>
      <c r="E159" s="4">
        <f t="shared" si="70"/>
        <v>2.1999999999999999E-2</v>
      </c>
      <c r="F159" s="4">
        <f t="shared" si="71"/>
        <v>139937.88542109638</v>
      </c>
      <c r="G159" s="24" t="str">
        <f t="shared" si="66"/>
        <v>± 2.2%</v>
      </c>
      <c r="H159" s="1">
        <f t="shared" si="67"/>
        <v>0.13153456998313659</v>
      </c>
      <c r="I159" s="10" t="str">
        <f t="shared" si="68"/>
        <v>High</v>
      </c>
    </row>
    <row r="160" spans="1:9" x14ac:dyDescent="0.2">
      <c r="A160" s="37" t="s">
        <v>448</v>
      </c>
      <c r="B160" s="46">
        <v>2917</v>
      </c>
      <c r="C160" s="47">
        <v>377</v>
      </c>
      <c r="D160" s="2">
        <f t="shared" si="69"/>
        <v>0.16769186547858581</v>
      </c>
      <c r="E160" s="4">
        <f t="shared" si="70"/>
        <v>2.1000000000000001E-2</v>
      </c>
      <c r="F160" s="4">
        <f t="shared" si="71"/>
        <v>130357.47976736202</v>
      </c>
      <c r="G160" s="24" t="str">
        <f t="shared" si="66"/>
        <v>± 2.1%</v>
      </c>
      <c r="H160" s="1">
        <f t="shared" si="67"/>
        <v>0.12924237230030852</v>
      </c>
      <c r="I160" s="10" t="str">
        <f t="shared" si="68"/>
        <v>High</v>
      </c>
    </row>
    <row r="161" spans="1:9" x14ac:dyDescent="0.2">
      <c r="A161" s="37" t="s">
        <v>449</v>
      </c>
      <c r="B161" s="46">
        <v>2343</v>
      </c>
      <c r="C161" s="47">
        <v>345</v>
      </c>
      <c r="D161" s="2">
        <f t="shared" si="69"/>
        <v>0.13469387755102041</v>
      </c>
      <c r="E161" s="4">
        <f t="shared" si="70"/>
        <v>1.9E-2</v>
      </c>
      <c r="F161" s="4">
        <f t="shared" si="71"/>
        <v>111430.41106205748</v>
      </c>
      <c r="G161" s="24" t="str">
        <f t="shared" si="66"/>
        <v>± 1.9%</v>
      </c>
      <c r="H161" s="1">
        <f t="shared" si="67"/>
        <v>0.147247119078105</v>
      </c>
      <c r="I161" s="10" t="str">
        <f t="shared" si="68"/>
        <v>High</v>
      </c>
    </row>
    <row r="162" spans="1:9" x14ac:dyDescent="0.2">
      <c r="A162" s="37" t="s">
        <v>450</v>
      </c>
      <c r="B162" s="46">
        <v>1458</v>
      </c>
      <c r="C162" s="47">
        <v>299</v>
      </c>
      <c r="D162" s="2">
        <f t="shared" si="69"/>
        <v>8.3817188847369939E-2</v>
      </c>
      <c r="E162" s="4">
        <f t="shared" si="70"/>
        <v>1.7000000000000001E-2</v>
      </c>
      <c r="F162" s="4">
        <f t="shared" si="71"/>
        <v>86460.137340278685</v>
      </c>
      <c r="G162" s="24" t="str">
        <f t="shared" si="66"/>
        <v>± 1.7%</v>
      </c>
      <c r="H162" s="1">
        <f t="shared" si="67"/>
        <v>0.20507544581618656</v>
      </c>
      <c r="I162" s="10" t="str">
        <f t="shared" si="68"/>
        <v>Moderate</v>
      </c>
    </row>
    <row r="163" spans="1:9" x14ac:dyDescent="0.2">
      <c r="A163" s="37" t="s">
        <v>451</v>
      </c>
      <c r="B163" s="46">
        <v>5159</v>
      </c>
      <c r="C163" s="47">
        <v>491</v>
      </c>
      <c r="D163" s="2">
        <f t="shared" si="69"/>
        <v>0.29657947686116698</v>
      </c>
      <c r="E163" s="4">
        <f t="shared" si="70"/>
        <v>2.5999999999999999E-2</v>
      </c>
      <c r="F163" s="4">
        <f t="shared" si="71"/>
        <v>204260.40934605623</v>
      </c>
      <c r="G163" s="24" t="str">
        <f t="shared" si="66"/>
        <v>± 2.6%</v>
      </c>
      <c r="H163" s="1">
        <f t="shared" si="67"/>
        <v>9.5173483233184725E-2</v>
      </c>
      <c r="I163" s="10" t="str">
        <f t="shared" si="68"/>
        <v>High</v>
      </c>
    </row>
    <row r="164" spans="1:9" x14ac:dyDescent="0.2">
      <c r="A164" s="37" t="s">
        <v>358</v>
      </c>
      <c r="B164" s="46">
        <v>499</v>
      </c>
      <c r="C164" s="47">
        <v>163</v>
      </c>
      <c r="D164" s="2">
        <f>IF(B164&lt;&gt;0,B164/$B$164,0)</f>
        <v>1</v>
      </c>
      <c r="E164" s="4">
        <f>IF(B164&lt;&gt;0,ROUND(((SQRT(POWER(C164,2)-(POWER((B164/$B$164),2)*POWER($C$164,2))))/$B$164),3),0)</f>
        <v>0</v>
      </c>
      <c r="F164" s="4">
        <f>IF(B164=0,0,POWER(C164,2)-(POWER((B164/$B$164),2)*POWER(C$164,2)))</f>
        <v>0</v>
      </c>
      <c r="G164" s="24" t="s">
        <v>17</v>
      </c>
      <c r="H164" s="1">
        <f t="shared" si="67"/>
        <v>0.32665330661322645</v>
      </c>
      <c r="I164" s="10" t="str">
        <f t="shared" si="68"/>
        <v>Moderate</v>
      </c>
    </row>
  </sheetData>
  <mergeCells count="1">
    <mergeCell ref="A4:I4"/>
  </mergeCells>
  <conditionalFormatting sqref="I7:I11 I13:I164">
    <cfRule type="containsText" dxfId="8" priority="12" operator="containsText" text="High">
      <formula>NOT(ISERROR(SEARCH("High",I7)))</formula>
    </cfRule>
    <cfRule type="containsText" dxfId="7" priority="13" operator="containsText" text="Medium">
      <formula>NOT(ISERROR(SEARCH("Medium",I7)))</formula>
    </cfRule>
    <cfRule type="containsText" dxfId="6" priority="14" operator="containsText" text="Low">
      <formula>NOT(ISERROR(SEARCH("Low",I7)))</formula>
    </cfRule>
  </conditionalFormatting>
  <conditionalFormatting sqref="I7:I11 I13:I164">
    <cfRule type="cellIs" priority="8" operator="equal">
      <formula>"no data"</formula>
    </cfRule>
    <cfRule type="containsText" dxfId="5" priority="9" operator="containsText" text="High">
      <formula>NOT(ISERROR(SEARCH("High",I7)))</formula>
    </cfRule>
    <cfRule type="containsText" dxfId="4" priority="10" operator="containsText" text="Moderate">
      <formula>NOT(ISERROR(SEARCH("Moderate",I7)))</formula>
    </cfRule>
    <cfRule type="containsText" dxfId="3" priority="11" operator="containsText" text="Low">
      <formula>NOT(ISERROR(SEARCH("Low",I7)))</formula>
    </cfRule>
  </conditionalFormatting>
  <pageMargins left="0.5" right="0.5" top="0.75" bottom="0.75" header="0.3" footer="0.3"/>
  <pageSetup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abSelected="1" workbookViewId="0">
      <selection activeCell="A4" sqref="A4:I4"/>
    </sheetView>
  </sheetViews>
  <sheetFormatPr defaultColWidth="8.85546875" defaultRowHeight="12" x14ac:dyDescent="0.2"/>
  <cols>
    <col min="1" max="1" width="39.28515625" style="1" customWidth="1"/>
    <col min="2" max="2" width="11" style="8" customWidth="1"/>
    <col min="3" max="3" width="10.140625" style="8" customWidth="1"/>
    <col min="4" max="4" width="8.5703125" style="2" customWidth="1"/>
    <col min="5" max="6" width="18.42578125" style="4" hidden="1" customWidth="1"/>
    <col min="7" max="7" width="9.5703125" style="3" customWidth="1"/>
    <col min="8" max="8" width="9.28515625" style="1" hidden="1" customWidth="1"/>
    <col min="9" max="9" width="9.7109375" style="1" bestFit="1" customWidth="1"/>
    <col min="10" max="16384" width="8.85546875" style="1"/>
  </cols>
  <sheetData>
    <row r="1" spans="1:9" ht="15.75" x14ac:dyDescent="0.25">
      <c r="A1" s="13" t="s">
        <v>4</v>
      </c>
    </row>
    <row r="2" spans="1:9" ht="12.75" x14ac:dyDescent="0.2">
      <c r="A2" s="11" t="s">
        <v>5</v>
      </c>
    </row>
    <row r="3" spans="1:9" x14ac:dyDescent="0.2">
      <c r="B3" s="1"/>
    </row>
    <row r="4" spans="1:9" ht="20.25" x14ac:dyDescent="0.3">
      <c r="A4" s="55" t="s">
        <v>560</v>
      </c>
      <c r="B4" s="56"/>
      <c r="C4" s="56"/>
      <c r="D4" s="56"/>
      <c r="E4" s="56"/>
      <c r="F4" s="56"/>
      <c r="G4" s="56"/>
      <c r="H4" s="56"/>
      <c r="I4" s="56"/>
    </row>
    <row r="5" spans="1:9" s="5" customFormat="1" ht="36" x14ac:dyDescent="0.2">
      <c r="A5" s="5" t="s">
        <v>6</v>
      </c>
      <c r="B5" s="9" t="s">
        <v>0</v>
      </c>
      <c r="C5" s="9" t="s">
        <v>37</v>
      </c>
      <c r="D5" s="6" t="s">
        <v>1</v>
      </c>
      <c r="E5" s="7"/>
      <c r="F5" s="7"/>
      <c r="G5" s="7" t="s">
        <v>36</v>
      </c>
      <c r="I5" s="5" t="s">
        <v>35</v>
      </c>
    </row>
    <row r="6" spans="1:9" s="5" customFormat="1" x14ac:dyDescent="0.2">
      <c r="A6" s="14" t="s">
        <v>11</v>
      </c>
      <c r="B6" s="15"/>
      <c r="C6" s="15"/>
      <c r="D6" s="16"/>
      <c r="E6" s="17"/>
      <c r="F6" s="17"/>
      <c r="G6" s="17"/>
      <c r="H6" s="14"/>
      <c r="I6" s="14"/>
    </row>
    <row r="7" spans="1:9" x14ac:dyDescent="0.2">
      <c r="A7" s="1" t="s">
        <v>8</v>
      </c>
      <c r="B7" s="8">
        <v>83909</v>
      </c>
      <c r="C7" s="30">
        <v>1555</v>
      </c>
      <c r="D7" s="2">
        <f>IF(B7&lt;&gt;0,B7/$B$7,0)</f>
        <v>1</v>
      </c>
      <c r="E7" s="4">
        <f t="shared" ref="E7:E26" si="0">IF(B7&lt;&gt;0,ROUND(((SQRT(POWER(C7,2)-(POWER((B7/$B$7),2)*POWER($C$7,2))))/$B$7),3),0)</f>
        <v>0</v>
      </c>
      <c r="F7" s="4">
        <f t="shared" ref="F7:F26" si="1">IF(B7=0,0,POWER(C7,2)-(POWER((B7/$B$7),2)*POWER(C$7,2)))</f>
        <v>0</v>
      </c>
      <c r="G7" s="24" t="s">
        <v>17</v>
      </c>
      <c r="H7" s="1">
        <f t="shared" ref="H7:H33" si="2">IF(B7&lt;&gt;0,C7/B7,0)</f>
        <v>1.8531981074735724E-2</v>
      </c>
      <c r="I7" s="10" t="str">
        <f t="shared" ref="I7:I70" si="3">IF(AND(H7&gt;0,H7&lt;=0.2),"High",IF(H7&gt;=0.667,"Low",IF(AND(H7&gt;0.2,H7&lt;0.667),"Moderate","NC")))</f>
        <v>High</v>
      </c>
    </row>
    <row r="8" spans="1:9" x14ac:dyDescent="0.2">
      <c r="A8" s="1" t="s">
        <v>18</v>
      </c>
      <c r="B8" s="8">
        <v>41327</v>
      </c>
      <c r="C8" s="30">
        <v>1120</v>
      </c>
      <c r="D8" s="2">
        <f t="shared" ref="D8:D71" si="4">IF(B8&lt;&gt;0,B8/$B$7,0)</f>
        <v>0.49252166037016293</v>
      </c>
      <c r="E8" s="4">
        <f t="shared" si="0"/>
        <v>0.01</v>
      </c>
      <c r="F8" s="4">
        <f t="shared" si="1"/>
        <v>667841.33277246647</v>
      </c>
      <c r="G8" s="24" t="str">
        <f>IF(F8&lt;0,"W",IF(B8=0,"± 0.6%",IF((E8*100)&lt;0.01,"± 0.1%","± "&amp; TEXT((E8*100),"#,##0.0")&amp;"%")))</f>
        <v>± 1.0%</v>
      </c>
      <c r="H8" s="1">
        <f t="shared" si="2"/>
        <v>2.7100926754905993E-2</v>
      </c>
      <c r="I8" s="10" t="str">
        <f t="shared" si="3"/>
        <v>High</v>
      </c>
    </row>
    <row r="9" spans="1:9" x14ac:dyDescent="0.2">
      <c r="A9" s="1" t="s">
        <v>19</v>
      </c>
      <c r="B9" s="8">
        <v>42582</v>
      </c>
      <c r="C9" s="30">
        <v>1050</v>
      </c>
      <c r="D9" s="2">
        <f t="shared" si="4"/>
        <v>0.50747833962983713</v>
      </c>
      <c r="E9" s="4">
        <f t="shared" si="0"/>
        <v>8.0000000000000002E-3</v>
      </c>
      <c r="F9" s="4">
        <f t="shared" si="1"/>
        <v>479775.70840559271</v>
      </c>
      <c r="G9" s="24" t="str">
        <f t="shared" ref="G9:G72" si="5">IF(F9&lt;0,"W",IF(B9=0,"± 0.6%",IF((E9*100)&lt;0.01,"± 0.1%","± "&amp; TEXT((E9*100),"#,##0.0")&amp;"%")))</f>
        <v>± 0.8%</v>
      </c>
      <c r="H9" s="1">
        <f t="shared" si="2"/>
        <v>2.4658306326616881E-2</v>
      </c>
      <c r="I9" s="10" t="str">
        <f t="shared" si="3"/>
        <v>High</v>
      </c>
    </row>
    <row r="10" spans="1:9" x14ac:dyDescent="0.2">
      <c r="A10" s="1" t="s">
        <v>20</v>
      </c>
      <c r="B10" s="8">
        <v>4428</v>
      </c>
      <c r="C10" s="30">
        <v>458</v>
      </c>
      <c r="D10" s="2">
        <f t="shared" si="4"/>
        <v>5.277145479030855E-2</v>
      </c>
      <c r="E10" s="4">
        <f t="shared" si="0"/>
        <v>5.0000000000000001E-3</v>
      </c>
      <c r="F10" s="4">
        <f t="shared" si="1"/>
        <v>203030.22004576126</v>
      </c>
      <c r="G10" s="24" t="str">
        <f t="shared" si="5"/>
        <v>± 0.5%</v>
      </c>
      <c r="H10" s="1">
        <f t="shared" si="2"/>
        <v>0.1034327009936766</v>
      </c>
      <c r="I10" s="10" t="str">
        <f t="shared" si="3"/>
        <v>High</v>
      </c>
    </row>
    <row r="11" spans="1:9" x14ac:dyDescent="0.2">
      <c r="A11" s="1" t="s">
        <v>21</v>
      </c>
      <c r="B11" s="8">
        <v>3530</v>
      </c>
      <c r="C11" s="30">
        <v>364</v>
      </c>
      <c r="D11" s="2">
        <f t="shared" si="4"/>
        <v>4.2069384690557626E-2</v>
      </c>
      <c r="E11" s="4">
        <f t="shared" si="0"/>
        <v>4.0000000000000001E-3</v>
      </c>
      <c r="F11" s="4">
        <f t="shared" si="1"/>
        <v>128216.49925008234</v>
      </c>
      <c r="G11" s="24" t="str">
        <f t="shared" si="5"/>
        <v>± 0.4%</v>
      </c>
      <c r="H11" s="1">
        <f t="shared" si="2"/>
        <v>0.10311614730878187</v>
      </c>
      <c r="I11" s="10" t="str">
        <f t="shared" si="3"/>
        <v>High</v>
      </c>
    </row>
    <row r="12" spans="1:9" x14ac:dyDescent="0.2">
      <c r="A12" s="1" t="s">
        <v>22</v>
      </c>
      <c r="B12" s="8">
        <v>2904</v>
      </c>
      <c r="C12" s="30">
        <v>354</v>
      </c>
      <c r="D12" s="2">
        <f t="shared" si="4"/>
        <v>3.460892156979585E-2</v>
      </c>
      <c r="E12" s="4">
        <f t="shared" si="0"/>
        <v>4.0000000000000001E-3</v>
      </c>
      <c r="F12" s="4">
        <f t="shared" si="1"/>
        <v>122419.74417608538</v>
      </c>
      <c r="G12" s="24" t="str">
        <f t="shared" si="5"/>
        <v>± 0.4%</v>
      </c>
      <c r="H12" s="1">
        <f t="shared" si="2"/>
        <v>0.12190082644628099</v>
      </c>
      <c r="I12" s="10" t="str">
        <f t="shared" si="3"/>
        <v>High</v>
      </c>
    </row>
    <row r="13" spans="1:9" x14ac:dyDescent="0.2">
      <c r="A13" s="1" t="s">
        <v>23</v>
      </c>
      <c r="B13" s="8">
        <v>2627</v>
      </c>
      <c r="C13" s="30">
        <v>356</v>
      </c>
      <c r="D13" s="2">
        <f t="shared" si="4"/>
        <v>3.1307726227222346E-2</v>
      </c>
      <c r="E13" s="4">
        <f t="shared" si="0"/>
        <v>4.0000000000000001E-3</v>
      </c>
      <c r="F13" s="4">
        <f t="shared" si="1"/>
        <v>124365.91543702473</v>
      </c>
      <c r="G13" s="24" t="str">
        <f t="shared" si="5"/>
        <v>± 0.4%</v>
      </c>
      <c r="H13" s="1">
        <f t="shared" si="2"/>
        <v>0.13551579748762849</v>
      </c>
      <c r="I13" s="10" t="str">
        <f t="shared" si="3"/>
        <v>High</v>
      </c>
    </row>
    <row r="14" spans="1:9" x14ac:dyDescent="0.2">
      <c r="A14" s="1" t="s">
        <v>24</v>
      </c>
      <c r="B14" s="8">
        <v>4719</v>
      </c>
      <c r="C14" s="30">
        <v>641</v>
      </c>
      <c r="D14" s="2">
        <f t="shared" si="4"/>
        <v>5.6239497550918255E-2</v>
      </c>
      <c r="E14" s="4">
        <f t="shared" si="0"/>
        <v>8.0000000000000002E-3</v>
      </c>
      <c r="F14" s="4">
        <f t="shared" si="1"/>
        <v>403233.07446497545</v>
      </c>
      <c r="G14" s="24" t="str">
        <f t="shared" si="5"/>
        <v>± 0.8%</v>
      </c>
      <c r="H14" s="1">
        <f t="shared" si="2"/>
        <v>0.13583386310659037</v>
      </c>
      <c r="I14" s="10" t="str">
        <f t="shared" si="3"/>
        <v>High</v>
      </c>
    </row>
    <row r="15" spans="1:9" x14ac:dyDescent="0.2">
      <c r="A15" s="1" t="s">
        <v>25</v>
      </c>
      <c r="B15" s="8">
        <v>19211</v>
      </c>
      <c r="C15" s="30">
        <v>1054</v>
      </c>
      <c r="D15" s="2">
        <f t="shared" si="4"/>
        <v>0.22895041056382509</v>
      </c>
      <c r="E15" s="4">
        <f t="shared" si="0"/>
        <v>1.2E-2</v>
      </c>
      <c r="F15" s="4">
        <f t="shared" si="1"/>
        <v>984167.26312015962</v>
      </c>
      <c r="G15" s="24" t="str">
        <f t="shared" si="5"/>
        <v>± 1.2%</v>
      </c>
      <c r="H15" s="1">
        <f t="shared" si="2"/>
        <v>5.486440060382073E-2</v>
      </c>
      <c r="I15" s="10" t="str">
        <f t="shared" si="3"/>
        <v>High</v>
      </c>
    </row>
    <row r="16" spans="1:9" x14ac:dyDescent="0.2">
      <c r="A16" s="1" t="s">
        <v>26</v>
      </c>
      <c r="B16" s="8">
        <v>16059</v>
      </c>
      <c r="C16" s="30">
        <v>725</v>
      </c>
      <c r="D16" s="2">
        <f t="shared" si="4"/>
        <v>0.19138590616024503</v>
      </c>
      <c r="E16" s="4">
        <f t="shared" si="0"/>
        <v>8.0000000000000002E-3</v>
      </c>
      <c r="F16" s="4">
        <f t="shared" si="1"/>
        <v>437056.2139302236</v>
      </c>
      <c r="G16" s="24" t="str">
        <f t="shared" si="5"/>
        <v>± 0.8%</v>
      </c>
      <c r="H16" s="1">
        <f t="shared" si="2"/>
        <v>4.5146024036365903E-2</v>
      </c>
      <c r="I16" s="10" t="str">
        <f t="shared" si="3"/>
        <v>High</v>
      </c>
    </row>
    <row r="17" spans="1:9" x14ac:dyDescent="0.2">
      <c r="A17" s="1" t="s">
        <v>27</v>
      </c>
      <c r="B17" s="8">
        <v>12704</v>
      </c>
      <c r="C17" s="30">
        <v>675</v>
      </c>
      <c r="D17" s="2">
        <f t="shared" si="4"/>
        <v>0.15140211419513996</v>
      </c>
      <c r="E17" s="4">
        <f t="shared" si="0"/>
        <v>8.0000000000000002E-3</v>
      </c>
      <c r="F17" s="4">
        <f t="shared" si="1"/>
        <v>400197.5796930861</v>
      </c>
      <c r="G17" s="24" t="str">
        <f t="shared" si="5"/>
        <v>± 0.8%</v>
      </c>
      <c r="H17" s="1">
        <f t="shared" si="2"/>
        <v>5.3132871536523928E-2</v>
      </c>
      <c r="I17" s="10" t="str">
        <f t="shared" si="3"/>
        <v>High</v>
      </c>
    </row>
    <row r="18" spans="1:9" x14ac:dyDescent="0.2">
      <c r="A18" s="1" t="s">
        <v>28</v>
      </c>
      <c r="B18" s="8">
        <v>6014</v>
      </c>
      <c r="C18" s="30">
        <v>471</v>
      </c>
      <c r="D18" s="2">
        <f t="shared" si="4"/>
        <v>7.1672883719267305E-2</v>
      </c>
      <c r="E18" s="4">
        <f t="shared" si="0"/>
        <v>5.0000000000000001E-3</v>
      </c>
      <c r="F18" s="4">
        <f t="shared" si="1"/>
        <v>209419.60010872656</v>
      </c>
      <c r="G18" s="24" t="str">
        <f t="shared" si="5"/>
        <v>± 0.5%</v>
      </c>
      <c r="H18" s="1">
        <f t="shared" si="2"/>
        <v>7.8317259727302954E-2</v>
      </c>
      <c r="I18" s="10" t="str">
        <f t="shared" si="3"/>
        <v>High</v>
      </c>
    </row>
    <row r="19" spans="1:9" x14ac:dyDescent="0.2">
      <c r="A19" s="1" t="s">
        <v>29</v>
      </c>
      <c r="B19" s="8">
        <v>4055</v>
      </c>
      <c r="C19" s="30">
        <v>394</v>
      </c>
      <c r="D19" s="2">
        <f t="shared" si="4"/>
        <v>4.8326162866915351E-2</v>
      </c>
      <c r="E19" s="4">
        <f t="shared" si="0"/>
        <v>5.0000000000000001E-3</v>
      </c>
      <c r="F19" s="4">
        <f t="shared" si="1"/>
        <v>149588.90084838055</v>
      </c>
      <c r="G19" s="24" t="str">
        <f t="shared" si="5"/>
        <v>± 0.5%</v>
      </c>
      <c r="H19" s="1">
        <f t="shared" si="2"/>
        <v>9.7163995067817505E-2</v>
      </c>
      <c r="I19" s="10" t="str">
        <f t="shared" si="3"/>
        <v>High</v>
      </c>
    </row>
    <row r="20" spans="1:9" x14ac:dyDescent="0.2">
      <c r="A20" s="1" t="s">
        <v>30</v>
      </c>
      <c r="B20" s="8">
        <v>3428</v>
      </c>
      <c r="C20" s="30">
        <v>365</v>
      </c>
      <c r="D20" s="2">
        <f t="shared" si="4"/>
        <v>4.0853782073436699E-2</v>
      </c>
      <c r="E20" s="4">
        <f t="shared" si="0"/>
        <v>4.0000000000000001E-3</v>
      </c>
      <c r="F20" s="4">
        <f t="shared" si="1"/>
        <v>129189.24008374833</v>
      </c>
      <c r="G20" s="24" t="str">
        <f t="shared" si="5"/>
        <v>± 0.4%</v>
      </c>
      <c r="H20" s="1">
        <f t="shared" si="2"/>
        <v>0.10647607934655776</v>
      </c>
      <c r="I20" s="10" t="str">
        <f t="shared" si="3"/>
        <v>High</v>
      </c>
    </row>
    <row r="21" spans="1:9" x14ac:dyDescent="0.2">
      <c r="A21" s="1" t="s">
        <v>31</v>
      </c>
      <c r="B21" s="8">
        <v>2663</v>
      </c>
      <c r="C21" s="30">
        <v>312</v>
      </c>
      <c r="D21" s="2">
        <f t="shared" si="4"/>
        <v>3.1736762445029737E-2</v>
      </c>
      <c r="E21" s="4">
        <f t="shared" si="0"/>
        <v>4.0000000000000001E-3</v>
      </c>
      <c r="F21" s="4">
        <f t="shared" si="1"/>
        <v>94908.51180463747</v>
      </c>
      <c r="G21" s="24" t="str">
        <f t="shared" si="5"/>
        <v>± 0.4%</v>
      </c>
      <c r="H21" s="1">
        <f t="shared" si="2"/>
        <v>0.11716109650769808</v>
      </c>
      <c r="I21" s="10" t="str">
        <f t="shared" si="3"/>
        <v>High</v>
      </c>
    </row>
    <row r="22" spans="1:9" x14ac:dyDescent="0.2">
      <c r="A22" s="1" t="s">
        <v>32</v>
      </c>
      <c r="B22" s="8">
        <v>1567</v>
      </c>
      <c r="C22" s="30">
        <v>255</v>
      </c>
      <c r="D22" s="2">
        <f t="shared" si="4"/>
        <v>1.8674993147338188E-2</v>
      </c>
      <c r="E22" s="4">
        <f t="shared" si="0"/>
        <v>3.0000000000000001E-3</v>
      </c>
      <c r="F22" s="4">
        <f t="shared" si="1"/>
        <v>64181.700798745311</v>
      </c>
      <c r="G22" s="24" t="str">
        <f t="shared" si="5"/>
        <v>± 0.3%</v>
      </c>
      <c r="H22" s="1">
        <f t="shared" si="2"/>
        <v>0.16273133375877472</v>
      </c>
      <c r="I22" s="10" t="str">
        <f t="shared" si="3"/>
        <v>High</v>
      </c>
    </row>
    <row r="23" spans="1:9" x14ac:dyDescent="0.2">
      <c r="A23" s="1" t="s">
        <v>16</v>
      </c>
      <c r="B23" s="12">
        <v>38.000000000000007</v>
      </c>
      <c r="C23" s="33">
        <v>0.6</v>
      </c>
      <c r="D23" s="23" t="s">
        <v>17</v>
      </c>
      <c r="E23" s="4" t="e">
        <f t="shared" si="0"/>
        <v>#NUM!</v>
      </c>
      <c r="F23" s="4">
        <f t="shared" si="1"/>
        <v>-0.1359191617685005</v>
      </c>
      <c r="G23" s="24" t="s">
        <v>17</v>
      </c>
      <c r="H23" s="1">
        <f t="shared" si="2"/>
        <v>1.5789473684210523E-2</v>
      </c>
      <c r="I23" s="10" t="str">
        <f t="shared" si="3"/>
        <v>High</v>
      </c>
    </row>
    <row r="24" spans="1:9" x14ac:dyDescent="0.2">
      <c r="A24" s="1" t="s">
        <v>33</v>
      </c>
      <c r="B24" s="12">
        <v>37.93333333333333</v>
      </c>
      <c r="C24" s="33">
        <v>0.9</v>
      </c>
      <c r="D24" s="23" t="s">
        <v>17</v>
      </c>
      <c r="E24" s="4">
        <f t="shared" si="0"/>
        <v>0</v>
      </c>
      <c r="F24" s="4">
        <f t="shared" si="1"/>
        <v>0.31581937909100838</v>
      </c>
      <c r="G24" s="24" t="s">
        <v>17</v>
      </c>
      <c r="H24" s="1">
        <f t="shared" si="2"/>
        <v>2.3725834797891039E-2</v>
      </c>
      <c r="I24" s="10" t="str">
        <f t="shared" si="3"/>
        <v>High</v>
      </c>
    </row>
    <row r="25" spans="1:9" x14ac:dyDescent="0.2">
      <c r="A25" s="1" t="s">
        <v>34</v>
      </c>
      <c r="B25" s="12">
        <v>37.88333333333334</v>
      </c>
      <c r="C25" s="33">
        <v>0.8</v>
      </c>
      <c r="D25" s="23" t="s">
        <v>17</v>
      </c>
      <c r="E25" s="4">
        <f t="shared" si="0"/>
        <v>0</v>
      </c>
      <c r="F25" s="4">
        <f t="shared" si="1"/>
        <v>0.14712128136875802</v>
      </c>
      <c r="G25" s="24" t="s">
        <v>17</v>
      </c>
      <c r="H25" s="1">
        <f t="shared" si="2"/>
        <v>2.1117465904091505E-2</v>
      </c>
      <c r="I25" s="10" t="str">
        <f t="shared" si="3"/>
        <v>High</v>
      </c>
    </row>
    <row r="26" spans="1:9" x14ac:dyDescent="0.2">
      <c r="A26" s="1" t="s">
        <v>9</v>
      </c>
      <c r="B26" s="8">
        <v>71325</v>
      </c>
      <c r="C26" s="30">
        <v>1308</v>
      </c>
      <c r="D26" s="2">
        <f t="shared" si="4"/>
        <v>0.85002800653088462</v>
      </c>
      <c r="E26" s="4" t="e">
        <f t="shared" si="0"/>
        <v>#NUM!</v>
      </c>
      <c r="F26" s="4">
        <f t="shared" si="1"/>
        <v>-36274.189232748002</v>
      </c>
      <c r="G26" s="24" t="str">
        <f t="shared" si="5"/>
        <v>W</v>
      </c>
      <c r="H26" s="1">
        <f t="shared" si="2"/>
        <v>1.8338590956887488E-2</v>
      </c>
      <c r="I26" s="10" t="str">
        <f t="shared" si="3"/>
        <v>High</v>
      </c>
    </row>
    <row r="27" spans="1:9" x14ac:dyDescent="0.2">
      <c r="A27" s="1" t="s">
        <v>18</v>
      </c>
      <c r="B27" s="8">
        <v>35331</v>
      </c>
      <c r="C27" s="30">
        <v>983</v>
      </c>
      <c r="D27" s="2">
        <f>IF(B27&lt;&gt;0,B27/$B$26,0)</f>
        <v>0.49535226077812827</v>
      </c>
      <c r="E27" s="4">
        <f>IF(B27&lt;&gt;0,ROUND(((SQRT(POWER(C27,2)-(POWER((B27/$B$26),2)*POWER($C$26,2))))/$B$26),3),0)</f>
        <v>0.01</v>
      </c>
      <c r="F27" s="4">
        <f>IF(B27=0,0,POWER(C27,2)-(POWER((B27/$B$26),2)*POWER(C$26,2)))</f>
        <v>546487.69252182427</v>
      </c>
      <c r="G27" s="24" t="str">
        <f t="shared" si="5"/>
        <v>± 1.0%</v>
      </c>
      <c r="H27" s="1">
        <f t="shared" si="2"/>
        <v>2.782259205796609E-2</v>
      </c>
      <c r="I27" s="10" t="str">
        <f t="shared" si="3"/>
        <v>High</v>
      </c>
    </row>
    <row r="28" spans="1:9" x14ac:dyDescent="0.2">
      <c r="A28" s="1" t="s">
        <v>19</v>
      </c>
      <c r="B28" s="8">
        <v>35994</v>
      </c>
      <c r="C28" s="30">
        <v>868</v>
      </c>
      <c r="D28" s="2">
        <f>IF(B28&lt;&gt;0,B28/$B$26,0)</f>
        <v>0.50464773922187167</v>
      </c>
      <c r="E28" s="4">
        <f>IF(B28&lt;&gt;0,ROUND(((SQRT(POWER(C28,2)-(POWER((B28/$B$26),2)*POWER($C$26,2))))/$B$26),3),0)</f>
        <v>8.0000000000000002E-3</v>
      </c>
      <c r="F28" s="4">
        <f>IF(B28=0,0,POWER(C28,2)-(POWER((B28/$B$26),2)*POWER(C$26,2)))</f>
        <v>317719.3930896477</v>
      </c>
      <c r="G28" s="24" t="str">
        <f t="shared" si="5"/>
        <v>± 0.8%</v>
      </c>
      <c r="H28" s="1">
        <f t="shared" si="2"/>
        <v>2.4115130299494362E-2</v>
      </c>
      <c r="I28" s="10" t="str">
        <f t="shared" si="3"/>
        <v>High</v>
      </c>
    </row>
    <row r="29" spans="1:9" x14ac:dyDescent="0.2">
      <c r="A29" s="1" t="s">
        <v>2</v>
      </c>
      <c r="B29" s="8">
        <v>69881</v>
      </c>
      <c r="C29" s="30">
        <v>1280</v>
      </c>
      <c r="D29" s="2">
        <f t="shared" si="4"/>
        <v>0.83281888712772167</v>
      </c>
      <c r="E29" s="4" t="e">
        <f t="shared" ref="E29" si="6">IF(B29&lt;&gt;0,ROUND(((SQRT(POWER(C29,2)-(POWER((B29/$B$7),2)*POWER($C$7,2))))/$B$7),3),0)</f>
        <v>#NUM!</v>
      </c>
      <c r="F29" s="4">
        <f t="shared" ref="F29" si="7">IF(B29=0,0,POWER(C29,2)-(POWER((B29/$B$7),2)*POWER(C$7,2)))</f>
        <v>-38711.428076065145</v>
      </c>
      <c r="G29" s="24" t="str">
        <f t="shared" si="5"/>
        <v>W</v>
      </c>
      <c r="H29" s="1">
        <f t="shared" si="2"/>
        <v>1.8316852935704984E-2</v>
      </c>
      <c r="I29" s="10" t="str">
        <f t="shared" si="3"/>
        <v>High</v>
      </c>
    </row>
    <row r="30" spans="1:9" x14ac:dyDescent="0.2">
      <c r="A30" s="1" t="s">
        <v>3</v>
      </c>
      <c r="B30" s="8">
        <v>9940</v>
      </c>
      <c r="C30" s="30">
        <v>540</v>
      </c>
      <c r="D30" s="2">
        <f t="shared" si="4"/>
        <v>0.11846166680570618</v>
      </c>
      <c r="E30" s="4">
        <f t="shared" ref="E30:E31" si="8">IF(B30&lt;&gt;0,ROUND(((SQRT(POWER(C30,2)-(POWER((B30/$B$7),2)*POWER($C$7,2))))/$B$7),3),0)</f>
        <v>6.0000000000000001E-3</v>
      </c>
      <c r="F30" s="4">
        <f t="shared" ref="F30:F31" si="9">IF(B30=0,0,POWER(C30,2)-(POWER((B30/$B$7),2)*POWER(C$7,2)))</f>
        <v>257667.45256806773</v>
      </c>
      <c r="G30" s="24" t="str">
        <f t="shared" si="5"/>
        <v>± 0.6%</v>
      </c>
      <c r="H30" s="1">
        <f t="shared" si="2"/>
        <v>5.4325955734406441E-2</v>
      </c>
      <c r="I30" s="10" t="str">
        <f t="shared" si="3"/>
        <v>High</v>
      </c>
    </row>
    <row r="31" spans="1:9" x14ac:dyDescent="0.2">
      <c r="A31" s="1" t="s">
        <v>10</v>
      </c>
      <c r="B31" s="8">
        <v>7658</v>
      </c>
      <c r="C31" s="30">
        <v>445</v>
      </c>
      <c r="D31" s="2">
        <f t="shared" si="4"/>
        <v>9.1265537665804627E-2</v>
      </c>
      <c r="E31" s="4">
        <f t="shared" si="8"/>
        <v>5.0000000000000001E-3</v>
      </c>
      <c r="F31" s="4">
        <f t="shared" si="9"/>
        <v>177884.30651743498</v>
      </c>
      <c r="G31" s="24" t="str">
        <f t="shared" si="5"/>
        <v>± 0.5%</v>
      </c>
      <c r="H31" s="1">
        <f t="shared" si="2"/>
        <v>5.8109166884303995E-2</v>
      </c>
      <c r="I31" s="10" t="str">
        <f t="shared" si="3"/>
        <v>High</v>
      </c>
    </row>
    <row r="32" spans="1:9" x14ac:dyDescent="0.2">
      <c r="A32" s="1" t="s">
        <v>18</v>
      </c>
      <c r="B32" s="8">
        <v>3327</v>
      </c>
      <c r="C32" s="30">
        <v>334</v>
      </c>
      <c r="D32" s="2">
        <f>IF(B32&lt;&gt;0,B32/$B$31,0)</f>
        <v>0.4344476364586054</v>
      </c>
      <c r="E32" s="4">
        <f>IF(B32&lt;&gt;0,ROUND(((SQRT(POWER(C32,2)-(POWER((B32/$B$31),2)*POWER($C$31,2))))/$B$31),3),0)</f>
        <v>3.5999999999999997E-2</v>
      </c>
      <c r="F32" s="4">
        <f>IF(B32=0,0,POWER(C32,2)-(POWER((B32/$B$31),2)*POWER(C$31,2)))</f>
        <v>74179.82111403461</v>
      </c>
      <c r="G32" s="24" t="str">
        <f t="shared" si="5"/>
        <v>± 3.6%</v>
      </c>
      <c r="H32" s="1">
        <f t="shared" si="2"/>
        <v>0.1003907424105801</v>
      </c>
      <c r="I32" s="10" t="str">
        <f t="shared" si="3"/>
        <v>High</v>
      </c>
    </row>
    <row r="33" spans="1:9" x14ac:dyDescent="0.2">
      <c r="A33" s="1" t="s">
        <v>19</v>
      </c>
      <c r="B33" s="8">
        <v>4331</v>
      </c>
      <c r="C33" s="30">
        <v>348</v>
      </c>
      <c r="D33" s="2">
        <f>IF(B33&lt;&gt;0,B33/$B$31,0)</f>
        <v>0.5655523635413946</v>
      </c>
      <c r="E33" s="4">
        <f>IF(B33&lt;&gt;0,ROUND(((SQRT(POWER(C33,2)-(POWER((B33/$B$31),2)*POWER($C$31,2))))/$B$31),3),0)</f>
        <v>3.1E-2</v>
      </c>
      <c r="F33" s="4">
        <f>IF(B33=0,0,POWER(C33,2)-(POWER((B33/$B$31),2)*POWER(C$31,2)))</f>
        <v>57765.807533465282</v>
      </c>
      <c r="G33" s="24" t="str">
        <f t="shared" si="5"/>
        <v>± 3.1%</v>
      </c>
      <c r="H33" s="1">
        <f t="shared" si="2"/>
        <v>8.0350958208265988E-2</v>
      </c>
      <c r="I33" s="10" t="str">
        <f t="shared" si="3"/>
        <v>High</v>
      </c>
    </row>
    <row r="34" spans="1:9" x14ac:dyDescent="0.2">
      <c r="A34" s="14" t="s">
        <v>12</v>
      </c>
      <c r="B34" s="19" t="s">
        <v>559</v>
      </c>
      <c r="C34" s="31" t="s">
        <v>559</v>
      </c>
      <c r="D34" s="20"/>
      <c r="E34" s="21"/>
      <c r="F34" s="21"/>
      <c r="G34" s="25"/>
      <c r="H34" s="18"/>
      <c r="I34" s="22"/>
    </row>
    <row r="35" spans="1:9" x14ac:dyDescent="0.2">
      <c r="A35" s="1" t="s">
        <v>8</v>
      </c>
      <c r="B35" s="8">
        <v>83909</v>
      </c>
      <c r="C35" s="30">
        <v>1555</v>
      </c>
      <c r="D35" s="2">
        <f t="shared" si="4"/>
        <v>1</v>
      </c>
      <c r="E35" s="4">
        <f t="shared" ref="E35:E95" si="10">IF(B35&lt;&gt;0,ROUND(((SQRT(POWER(C35,2)-(POWER((B35/$B$7),2)*POWER($C$7,2))))/$B$7),3),0)</f>
        <v>0</v>
      </c>
      <c r="F35" s="4">
        <f t="shared" ref="F35:F95" si="11">IF(B35=0,0,POWER(C35,2)-(POWER((B35/$B$7),2)*POWER(C$7,2)))</f>
        <v>0</v>
      </c>
      <c r="G35" s="24" t="s">
        <v>17</v>
      </c>
      <c r="H35" s="1">
        <f t="shared" ref="H35:H68" si="12">IF(B35&lt;&gt;0,C35/B35,0)</f>
        <v>1.8531981074735724E-2</v>
      </c>
      <c r="I35" s="10" t="str">
        <f t="shared" si="3"/>
        <v>High</v>
      </c>
    </row>
    <row r="36" spans="1:9" x14ac:dyDescent="0.2">
      <c r="A36" s="1" t="s">
        <v>38</v>
      </c>
      <c r="B36" s="8">
        <v>80260</v>
      </c>
      <c r="C36" s="30">
        <v>1518</v>
      </c>
      <c r="D36" s="2">
        <f t="shared" si="4"/>
        <v>0.95651241225613459</v>
      </c>
      <c r="E36" s="4">
        <f t="shared" si="10"/>
        <v>4.0000000000000001E-3</v>
      </c>
      <c r="F36" s="4">
        <f t="shared" si="11"/>
        <v>92034.25167360995</v>
      </c>
      <c r="G36" s="24" t="str">
        <f t="shared" si="5"/>
        <v>± 0.4%</v>
      </c>
      <c r="H36" s="1">
        <f t="shared" si="12"/>
        <v>1.8913531024171443E-2</v>
      </c>
      <c r="I36" s="10" t="str">
        <f t="shared" si="3"/>
        <v>High</v>
      </c>
    </row>
    <row r="37" spans="1:9" x14ac:dyDescent="0.2">
      <c r="A37" s="1" t="s">
        <v>39</v>
      </c>
      <c r="B37" s="8">
        <v>3649</v>
      </c>
      <c r="C37" s="30">
        <v>641</v>
      </c>
      <c r="D37" s="2">
        <f t="shared" si="4"/>
        <v>4.348758774386538E-2</v>
      </c>
      <c r="E37" s="4">
        <f t="shared" si="10"/>
        <v>8.0000000000000002E-3</v>
      </c>
      <c r="F37" s="4">
        <f t="shared" si="11"/>
        <v>406308.10296488984</v>
      </c>
      <c r="G37" s="24" t="str">
        <f t="shared" si="5"/>
        <v>± 0.8%</v>
      </c>
      <c r="H37" s="1">
        <f t="shared" si="12"/>
        <v>0.1756645656344204</v>
      </c>
      <c r="I37" s="10" t="str">
        <f t="shared" si="3"/>
        <v>High</v>
      </c>
    </row>
    <row r="38" spans="1:9" x14ac:dyDescent="0.2">
      <c r="A38" s="1" t="s">
        <v>40</v>
      </c>
      <c r="B38" s="8">
        <v>80260</v>
      </c>
      <c r="C38" s="30">
        <v>1518</v>
      </c>
      <c r="D38" s="2">
        <f t="shared" si="4"/>
        <v>0.95651241225613459</v>
      </c>
      <c r="E38" s="4">
        <f t="shared" si="10"/>
        <v>4.0000000000000001E-3</v>
      </c>
      <c r="F38" s="4">
        <f t="shared" si="11"/>
        <v>92034.25167360995</v>
      </c>
      <c r="G38" s="24" t="str">
        <f t="shared" si="5"/>
        <v>± 0.4%</v>
      </c>
      <c r="H38" s="1">
        <f t="shared" si="12"/>
        <v>1.8913531024171443E-2</v>
      </c>
      <c r="I38" s="10" t="str">
        <f t="shared" si="3"/>
        <v>High</v>
      </c>
    </row>
    <row r="39" spans="1:9" x14ac:dyDescent="0.2">
      <c r="A39" s="1" t="s">
        <v>41</v>
      </c>
      <c r="B39" s="8">
        <v>72761</v>
      </c>
      <c r="C39" s="30">
        <v>1460</v>
      </c>
      <c r="D39" s="2">
        <f t="shared" si="4"/>
        <v>0.86714178455231261</v>
      </c>
      <c r="E39" s="4">
        <f t="shared" si="10"/>
        <v>7.0000000000000001E-3</v>
      </c>
      <c r="F39" s="4">
        <f t="shared" si="11"/>
        <v>313402.67504707235</v>
      </c>
      <c r="G39" s="24" t="str">
        <f t="shared" si="5"/>
        <v>± 0.7%</v>
      </c>
      <c r="H39" s="1">
        <f t="shared" si="12"/>
        <v>2.0065694534159784E-2</v>
      </c>
      <c r="I39" s="10" t="str">
        <f t="shared" si="3"/>
        <v>High</v>
      </c>
    </row>
    <row r="40" spans="1:9" x14ac:dyDescent="0.2">
      <c r="A40" s="1" t="s">
        <v>42</v>
      </c>
      <c r="B40" s="8">
        <v>1111</v>
      </c>
      <c r="C40" s="30">
        <v>640</v>
      </c>
      <c r="D40" s="2">
        <f t="shared" si="4"/>
        <v>1.3240534388444624E-2</v>
      </c>
      <c r="E40" s="4">
        <f t="shared" si="10"/>
        <v>8.0000000000000002E-3</v>
      </c>
      <c r="F40" s="4">
        <f t="shared" si="11"/>
        <v>409176.09180355037</v>
      </c>
      <c r="G40" s="24" t="str">
        <f t="shared" si="5"/>
        <v>± 0.8%</v>
      </c>
      <c r="H40" s="1">
        <f t="shared" si="12"/>
        <v>0.57605760576057607</v>
      </c>
      <c r="I40" s="10" t="str">
        <f t="shared" si="3"/>
        <v>Moderate</v>
      </c>
    </row>
    <row r="41" spans="1:9" x14ac:dyDescent="0.2">
      <c r="A41" s="1" t="s">
        <v>43</v>
      </c>
      <c r="B41" s="8">
        <v>428</v>
      </c>
      <c r="C41" s="30">
        <v>197</v>
      </c>
      <c r="D41" s="2">
        <f t="shared" si="4"/>
        <v>5.1007639228211514E-3</v>
      </c>
      <c r="E41" s="4">
        <f t="shared" si="10"/>
        <v>2E-3</v>
      </c>
      <c r="F41" s="4">
        <f t="shared" si="11"/>
        <v>38746.088327057201</v>
      </c>
      <c r="G41" s="24" t="str">
        <f t="shared" si="5"/>
        <v>± 0.2%</v>
      </c>
      <c r="H41" s="1">
        <f t="shared" si="12"/>
        <v>0.46028037383177572</v>
      </c>
      <c r="I41" s="10" t="str">
        <f t="shared" si="3"/>
        <v>Moderate</v>
      </c>
    </row>
    <row r="42" spans="1:9" x14ac:dyDescent="0.2">
      <c r="A42" s="1" t="s">
        <v>44</v>
      </c>
      <c r="B42" s="8">
        <v>27</v>
      </c>
      <c r="C42" s="30">
        <v>42</v>
      </c>
      <c r="D42" s="2">
        <f t="shared" si="4"/>
        <v>3.2177716335553996E-4</v>
      </c>
      <c r="E42" s="4">
        <f t="shared" si="10"/>
        <v>1E-3</v>
      </c>
      <c r="F42" s="4">
        <f t="shared" si="11"/>
        <v>1763.7496363788578</v>
      </c>
      <c r="G42" s="24" t="str">
        <f t="shared" si="5"/>
        <v>± 0.1%</v>
      </c>
      <c r="H42" s="1">
        <f t="shared" si="12"/>
        <v>1.5555555555555556</v>
      </c>
      <c r="I42" s="10" t="str">
        <f t="shared" si="3"/>
        <v>Low</v>
      </c>
    </row>
    <row r="43" spans="1:9" x14ac:dyDescent="0.2">
      <c r="A43" s="1" t="s">
        <v>45</v>
      </c>
      <c r="B43" s="8">
        <v>0</v>
      </c>
      <c r="C43" s="30">
        <v>0</v>
      </c>
      <c r="D43" s="2">
        <f t="shared" si="4"/>
        <v>0</v>
      </c>
      <c r="E43" s="4">
        <f t="shared" si="10"/>
        <v>0</v>
      </c>
      <c r="F43" s="4">
        <f t="shared" si="11"/>
        <v>0</v>
      </c>
      <c r="G43" s="24" t="str">
        <f t="shared" si="5"/>
        <v>± 0.6%</v>
      </c>
      <c r="H43" s="1">
        <f t="shared" si="12"/>
        <v>0</v>
      </c>
      <c r="I43" s="10" t="str">
        <f t="shared" si="3"/>
        <v>NC</v>
      </c>
    </row>
    <row r="44" spans="1:9" x14ac:dyDescent="0.2">
      <c r="A44" s="1" t="s">
        <v>46</v>
      </c>
      <c r="B44" s="8">
        <v>14</v>
      </c>
      <c r="C44" s="30">
        <v>21</v>
      </c>
      <c r="D44" s="2">
        <f t="shared" si="4"/>
        <v>1.6684741803620588E-4</v>
      </c>
      <c r="E44" s="4">
        <f t="shared" si="10"/>
        <v>0</v>
      </c>
      <c r="F44" s="4">
        <f t="shared" si="11"/>
        <v>440.93268687277936</v>
      </c>
      <c r="G44" s="24" t="str">
        <f t="shared" si="5"/>
        <v>± 0.1%</v>
      </c>
      <c r="H44" s="1">
        <f t="shared" si="12"/>
        <v>1.5</v>
      </c>
      <c r="I44" s="10" t="str">
        <f t="shared" si="3"/>
        <v>Low</v>
      </c>
    </row>
    <row r="45" spans="1:9" x14ac:dyDescent="0.2">
      <c r="A45" s="1" t="s">
        <v>47</v>
      </c>
      <c r="B45" s="8">
        <v>0</v>
      </c>
      <c r="C45" s="30">
        <v>0</v>
      </c>
      <c r="D45" s="2">
        <f t="shared" si="4"/>
        <v>0</v>
      </c>
      <c r="E45" s="4">
        <f t="shared" si="10"/>
        <v>0</v>
      </c>
      <c r="F45" s="4">
        <f t="shared" si="11"/>
        <v>0</v>
      </c>
      <c r="G45" s="24" t="str">
        <f t="shared" si="5"/>
        <v>± 0.6%</v>
      </c>
      <c r="H45" s="1">
        <f t="shared" si="12"/>
        <v>0</v>
      </c>
      <c r="I45" s="10" t="str">
        <f t="shared" si="3"/>
        <v>NC</v>
      </c>
    </row>
    <row r="46" spans="1:9" x14ac:dyDescent="0.2">
      <c r="A46" s="1" t="s">
        <v>48</v>
      </c>
      <c r="B46" s="8">
        <v>0</v>
      </c>
      <c r="C46" s="30">
        <v>0</v>
      </c>
      <c r="D46" s="2">
        <f t="shared" si="4"/>
        <v>0</v>
      </c>
      <c r="E46" s="4">
        <f t="shared" si="10"/>
        <v>0</v>
      </c>
      <c r="F46" s="4">
        <f t="shared" si="11"/>
        <v>0</v>
      </c>
      <c r="G46" s="24" t="str">
        <f t="shared" si="5"/>
        <v>± 0.6%</v>
      </c>
      <c r="H46" s="1">
        <f t="shared" si="12"/>
        <v>0</v>
      </c>
      <c r="I46" s="10" t="str">
        <f t="shared" si="3"/>
        <v>NC</v>
      </c>
    </row>
    <row r="47" spans="1:9" x14ac:dyDescent="0.2">
      <c r="A47" s="1" t="s">
        <v>49</v>
      </c>
      <c r="B47" s="8">
        <v>0</v>
      </c>
      <c r="C47" s="30">
        <v>0</v>
      </c>
      <c r="D47" s="2">
        <f t="shared" si="4"/>
        <v>0</v>
      </c>
      <c r="E47" s="4">
        <f t="shared" si="10"/>
        <v>0</v>
      </c>
      <c r="F47" s="4">
        <f t="shared" si="11"/>
        <v>0</v>
      </c>
      <c r="G47" s="24" t="str">
        <f t="shared" si="5"/>
        <v>± 0.6%</v>
      </c>
      <c r="H47" s="1">
        <f t="shared" si="12"/>
        <v>0</v>
      </c>
      <c r="I47" s="10" t="str">
        <f t="shared" si="3"/>
        <v>NC</v>
      </c>
    </row>
    <row r="48" spans="1:9" x14ac:dyDescent="0.2">
      <c r="A48" s="1" t="s">
        <v>50</v>
      </c>
      <c r="B48" s="8">
        <v>101</v>
      </c>
      <c r="C48" s="30">
        <v>74</v>
      </c>
      <c r="D48" s="2">
        <f t="shared" si="4"/>
        <v>1.2036849444040567E-3</v>
      </c>
      <c r="E48" s="4">
        <f t="shared" si="10"/>
        <v>1E-3</v>
      </c>
      <c r="F48" s="4">
        <f t="shared" si="11"/>
        <v>5472.4966264756231</v>
      </c>
      <c r="G48" s="24" t="str">
        <f t="shared" si="5"/>
        <v>± 0.1%</v>
      </c>
      <c r="H48" s="1">
        <f t="shared" si="12"/>
        <v>0.73267326732673266</v>
      </c>
      <c r="I48" s="10" t="str">
        <f t="shared" si="3"/>
        <v>Low</v>
      </c>
    </row>
    <row r="49" spans="1:9" x14ac:dyDescent="0.2">
      <c r="A49" s="1" t="s">
        <v>51</v>
      </c>
      <c r="B49" s="8">
        <v>0</v>
      </c>
      <c r="C49" s="30">
        <v>0</v>
      </c>
      <c r="D49" s="2">
        <f t="shared" si="4"/>
        <v>0</v>
      </c>
      <c r="E49" s="4">
        <f t="shared" si="10"/>
        <v>0</v>
      </c>
      <c r="F49" s="4">
        <f t="shared" si="11"/>
        <v>0</v>
      </c>
      <c r="G49" s="24" t="str">
        <f t="shared" si="5"/>
        <v>± 0.6%</v>
      </c>
      <c r="H49" s="1">
        <f t="shared" si="12"/>
        <v>0</v>
      </c>
      <c r="I49" s="10" t="str">
        <f t="shared" si="3"/>
        <v>NC</v>
      </c>
    </row>
    <row r="50" spans="1:9" x14ac:dyDescent="0.2">
      <c r="A50" s="1" t="s">
        <v>52</v>
      </c>
      <c r="B50" s="8">
        <v>4658</v>
      </c>
      <c r="C50" s="30">
        <v>571</v>
      </c>
      <c r="D50" s="2">
        <f t="shared" si="4"/>
        <v>5.5512519515189075E-2</v>
      </c>
      <c r="E50" s="4">
        <f t="shared" si="10"/>
        <v>7.0000000000000001E-3</v>
      </c>
      <c r="F50" s="4">
        <f t="shared" si="11"/>
        <v>318589.51786717359</v>
      </c>
      <c r="G50" s="24" t="str">
        <f t="shared" si="5"/>
        <v>± 0.7%</v>
      </c>
      <c r="H50" s="1">
        <f t="shared" si="12"/>
        <v>0.12258480034349506</v>
      </c>
      <c r="I50" s="10" t="str">
        <f t="shared" si="3"/>
        <v>High</v>
      </c>
    </row>
    <row r="51" spans="1:9" x14ac:dyDescent="0.2">
      <c r="A51" s="1" t="s">
        <v>53</v>
      </c>
      <c r="B51" s="8">
        <v>315</v>
      </c>
      <c r="C51" s="30">
        <v>152</v>
      </c>
      <c r="D51" s="2">
        <f t="shared" si="4"/>
        <v>3.7540669058146324E-3</v>
      </c>
      <c r="E51" s="4">
        <f t="shared" si="10"/>
        <v>2E-3</v>
      </c>
      <c r="F51" s="4">
        <f t="shared" si="11"/>
        <v>23069.922729344544</v>
      </c>
      <c r="G51" s="24" t="str">
        <f t="shared" si="5"/>
        <v>± 0.2%</v>
      </c>
      <c r="H51" s="1">
        <f t="shared" si="12"/>
        <v>0.48253968253968255</v>
      </c>
      <c r="I51" s="10" t="str">
        <f t="shared" si="3"/>
        <v>Moderate</v>
      </c>
    </row>
    <row r="52" spans="1:9" x14ac:dyDescent="0.2">
      <c r="A52" s="1" t="s">
        <v>54</v>
      </c>
      <c r="B52" s="8">
        <v>1237</v>
      </c>
      <c r="C52" s="30">
        <v>306</v>
      </c>
      <c r="D52" s="2">
        <f t="shared" si="4"/>
        <v>1.4742161150770478E-2</v>
      </c>
      <c r="E52" s="4">
        <f t="shared" si="10"/>
        <v>4.0000000000000001E-3</v>
      </c>
      <c r="F52" s="4">
        <f t="shared" si="11"/>
        <v>93110.487446091312</v>
      </c>
      <c r="G52" s="24" t="str">
        <f t="shared" si="5"/>
        <v>± 0.4%</v>
      </c>
      <c r="H52" s="1">
        <f t="shared" si="12"/>
        <v>0.24737267582861763</v>
      </c>
      <c r="I52" s="10" t="str">
        <f t="shared" si="3"/>
        <v>Moderate</v>
      </c>
    </row>
    <row r="53" spans="1:9" x14ac:dyDescent="0.2">
      <c r="A53" s="1" t="s">
        <v>55</v>
      </c>
      <c r="B53" s="8">
        <v>707</v>
      </c>
      <c r="C53" s="30">
        <v>231</v>
      </c>
      <c r="D53" s="2">
        <f t="shared" si="4"/>
        <v>8.4257946108283969E-3</v>
      </c>
      <c r="E53" s="4">
        <f t="shared" si="10"/>
        <v>3.0000000000000001E-3</v>
      </c>
      <c r="F53" s="4">
        <f t="shared" si="11"/>
        <v>53189.334697305523</v>
      </c>
      <c r="G53" s="24" t="str">
        <f t="shared" si="5"/>
        <v>± 0.3%</v>
      </c>
      <c r="H53" s="1">
        <f t="shared" si="12"/>
        <v>0.32673267326732675</v>
      </c>
      <c r="I53" s="10" t="str">
        <f t="shared" si="3"/>
        <v>Moderate</v>
      </c>
    </row>
    <row r="54" spans="1:9" x14ac:dyDescent="0.2">
      <c r="A54" s="1" t="s">
        <v>56</v>
      </c>
      <c r="B54" s="8">
        <v>762</v>
      </c>
      <c r="C54" s="30">
        <v>206</v>
      </c>
      <c r="D54" s="2">
        <f t="shared" si="4"/>
        <v>9.08126661025635E-3</v>
      </c>
      <c r="E54" s="4">
        <f t="shared" si="10"/>
        <v>2E-3</v>
      </c>
      <c r="F54" s="4">
        <f t="shared" si="11"/>
        <v>42236.586921214745</v>
      </c>
      <c r="G54" s="24" t="str">
        <f t="shared" si="5"/>
        <v>± 0.2%</v>
      </c>
      <c r="H54" s="1">
        <f t="shared" si="12"/>
        <v>0.27034120734908135</v>
      </c>
      <c r="I54" s="10" t="str">
        <f t="shared" si="3"/>
        <v>Moderate</v>
      </c>
    </row>
    <row r="55" spans="1:9" x14ac:dyDescent="0.2">
      <c r="A55" s="1" t="s">
        <v>57</v>
      </c>
      <c r="B55" s="8">
        <v>983</v>
      </c>
      <c r="C55" s="30">
        <v>324</v>
      </c>
      <c r="D55" s="2">
        <f t="shared" si="4"/>
        <v>1.1715072280685027E-2</v>
      </c>
      <c r="E55" s="4">
        <f t="shared" si="10"/>
        <v>4.0000000000000001E-3</v>
      </c>
      <c r="F55" s="4">
        <f t="shared" si="11"/>
        <v>104644.14319189326</v>
      </c>
      <c r="G55" s="24" t="str">
        <f t="shared" si="5"/>
        <v>± 0.4%</v>
      </c>
      <c r="H55" s="1">
        <f t="shared" si="12"/>
        <v>0.32960325534079349</v>
      </c>
      <c r="I55" s="10" t="str">
        <f t="shared" si="3"/>
        <v>Moderate</v>
      </c>
    </row>
    <row r="56" spans="1:9" x14ac:dyDescent="0.2">
      <c r="A56" s="1" t="s">
        <v>58</v>
      </c>
      <c r="B56" s="8">
        <v>226</v>
      </c>
      <c r="C56" s="30">
        <v>118</v>
      </c>
      <c r="D56" s="2">
        <f t="shared" si="4"/>
        <v>2.693394034013038E-3</v>
      </c>
      <c r="E56" s="4">
        <f t="shared" si="10"/>
        <v>1E-3</v>
      </c>
      <c r="F56" s="4">
        <f t="shared" si="11"/>
        <v>13906.458748541214</v>
      </c>
      <c r="G56" s="24" t="str">
        <f t="shared" si="5"/>
        <v>± 0.1%</v>
      </c>
      <c r="H56" s="1">
        <f t="shared" si="12"/>
        <v>0.52212389380530977</v>
      </c>
      <c r="I56" s="10" t="str">
        <f t="shared" si="3"/>
        <v>Moderate</v>
      </c>
    </row>
    <row r="57" spans="1:9" x14ac:dyDescent="0.2">
      <c r="A57" s="1" t="s">
        <v>59</v>
      </c>
      <c r="B57" s="8">
        <v>428</v>
      </c>
      <c r="C57" s="30">
        <v>178</v>
      </c>
      <c r="D57" s="2">
        <f t="shared" si="4"/>
        <v>5.1007639228211514E-3</v>
      </c>
      <c r="E57" s="4">
        <f t="shared" si="10"/>
        <v>2E-3</v>
      </c>
      <c r="F57" s="4">
        <f t="shared" si="11"/>
        <v>31621.088327057201</v>
      </c>
      <c r="G57" s="24" t="str">
        <f t="shared" si="5"/>
        <v>± 0.2%</v>
      </c>
      <c r="H57" s="1">
        <f t="shared" si="12"/>
        <v>0.41588785046728971</v>
      </c>
      <c r="I57" s="10" t="str">
        <f t="shared" si="3"/>
        <v>Moderate</v>
      </c>
    </row>
    <row r="58" spans="1:9" x14ac:dyDescent="0.2">
      <c r="A58" s="1" t="s">
        <v>60</v>
      </c>
      <c r="B58" s="8">
        <v>37</v>
      </c>
      <c r="C58" s="30">
        <v>47</v>
      </c>
      <c r="D58" s="2">
        <f t="shared" si="4"/>
        <v>4.409538905242584E-4</v>
      </c>
      <c r="E58" s="4">
        <f t="shared" si="10"/>
        <v>1E-3</v>
      </c>
      <c r="F58" s="4">
        <f t="shared" si="11"/>
        <v>2208.529838412423</v>
      </c>
      <c r="G58" s="24" t="str">
        <f t="shared" si="5"/>
        <v>± 0.1%</v>
      </c>
      <c r="H58" s="1">
        <f t="shared" si="12"/>
        <v>1.2702702702702702</v>
      </c>
      <c r="I58" s="10" t="str">
        <f t="shared" si="3"/>
        <v>Low</v>
      </c>
    </row>
    <row r="59" spans="1:9" x14ac:dyDescent="0.2">
      <c r="A59" s="1" t="s">
        <v>61</v>
      </c>
      <c r="B59" s="8">
        <v>0</v>
      </c>
      <c r="C59" s="30">
        <v>0</v>
      </c>
      <c r="D59" s="2">
        <f t="shared" si="4"/>
        <v>0</v>
      </c>
      <c r="E59" s="4">
        <f t="shared" si="10"/>
        <v>0</v>
      </c>
      <c r="F59" s="4">
        <f t="shared" si="11"/>
        <v>0</v>
      </c>
      <c r="G59" s="24" t="str">
        <f t="shared" si="5"/>
        <v>± 0.6%</v>
      </c>
      <c r="H59" s="1">
        <f t="shared" si="12"/>
        <v>0</v>
      </c>
      <c r="I59" s="10" t="str">
        <f t="shared" si="3"/>
        <v>NC</v>
      </c>
    </row>
    <row r="60" spans="1:9" x14ac:dyDescent="0.2">
      <c r="A60" s="1" t="s">
        <v>62</v>
      </c>
      <c r="B60" s="8">
        <v>37</v>
      </c>
      <c r="C60" s="30">
        <v>47</v>
      </c>
      <c r="D60" s="2">
        <f t="shared" si="4"/>
        <v>4.409538905242584E-4</v>
      </c>
      <c r="E60" s="4">
        <f t="shared" si="10"/>
        <v>1E-3</v>
      </c>
      <c r="F60" s="4">
        <f t="shared" si="11"/>
        <v>2208.529838412423</v>
      </c>
      <c r="G60" s="24" t="str">
        <f t="shared" si="5"/>
        <v>± 0.1%</v>
      </c>
      <c r="H60" s="1">
        <f t="shared" si="12"/>
        <v>1.2702702702702702</v>
      </c>
      <c r="I60" s="10" t="str">
        <f t="shared" si="3"/>
        <v>Low</v>
      </c>
    </row>
    <row r="61" spans="1:9" x14ac:dyDescent="0.2">
      <c r="A61" s="1" t="s">
        <v>63</v>
      </c>
      <c r="B61" s="8">
        <v>0</v>
      </c>
      <c r="C61" s="30">
        <v>0</v>
      </c>
      <c r="D61" s="2">
        <f t="shared" si="4"/>
        <v>0</v>
      </c>
      <c r="E61" s="4">
        <f t="shared" si="10"/>
        <v>0</v>
      </c>
      <c r="F61" s="4">
        <f t="shared" si="11"/>
        <v>0</v>
      </c>
      <c r="G61" s="24" t="str">
        <f t="shared" si="5"/>
        <v>± 0.6%</v>
      </c>
      <c r="H61" s="1">
        <f t="shared" si="12"/>
        <v>0</v>
      </c>
      <c r="I61" s="10" t="str">
        <f t="shared" si="3"/>
        <v>NC</v>
      </c>
    </row>
    <row r="62" spans="1:9" x14ac:dyDescent="0.2">
      <c r="A62" s="1" t="s">
        <v>64</v>
      </c>
      <c r="B62" s="8">
        <v>0</v>
      </c>
      <c r="C62" s="30">
        <v>0</v>
      </c>
      <c r="D62" s="2">
        <f t="shared" si="4"/>
        <v>0</v>
      </c>
      <c r="E62" s="4">
        <f t="shared" si="10"/>
        <v>0</v>
      </c>
      <c r="F62" s="4">
        <f t="shared" si="11"/>
        <v>0</v>
      </c>
      <c r="G62" s="24" t="str">
        <f t="shared" si="5"/>
        <v>± 0.6%</v>
      </c>
      <c r="H62" s="1">
        <f t="shared" si="12"/>
        <v>0</v>
      </c>
      <c r="I62" s="10" t="str">
        <f t="shared" si="3"/>
        <v>NC</v>
      </c>
    </row>
    <row r="63" spans="1:9" x14ac:dyDescent="0.2">
      <c r="A63" s="1" t="s">
        <v>65</v>
      </c>
      <c r="B63" s="8">
        <v>1265</v>
      </c>
      <c r="C63" s="30">
        <v>430</v>
      </c>
      <c r="D63" s="2">
        <f t="shared" si="4"/>
        <v>1.507585598684289E-2</v>
      </c>
      <c r="E63" s="4">
        <f t="shared" si="10"/>
        <v>5.0000000000000001E-3</v>
      </c>
      <c r="F63" s="4">
        <f t="shared" si="11"/>
        <v>184350.42781119046</v>
      </c>
      <c r="G63" s="24" t="str">
        <f t="shared" si="5"/>
        <v>± 0.5%</v>
      </c>
      <c r="H63" s="1">
        <f t="shared" si="12"/>
        <v>0.33992094861660077</v>
      </c>
      <c r="I63" s="10" t="str">
        <f t="shared" si="3"/>
        <v>Moderate</v>
      </c>
    </row>
    <row r="64" spans="1:9" x14ac:dyDescent="0.2">
      <c r="A64" s="1" t="s">
        <v>66</v>
      </c>
      <c r="B64" s="8">
        <v>3649</v>
      </c>
      <c r="C64" s="30">
        <v>641</v>
      </c>
      <c r="D64" s="2">
        <f t="shared" si="4"/>
        <v>4.348758774386538E-2</v>
      </c>
      <c r="E64" s="4">
        <f t="shared" si="10"/>
        <v>8.0000000000000002E-3</v>
      </c>
      <c r="F64" s="4">
        <f t="shared" si="11"/>
        <v>406308.10296488984</v>
      </c>
      <c r="G64" s="24" t="str">
        <f t="shared" si="5"/>
        <v>± 0.8%</v>
      </c>
      <c r="H64" s="1">
        <f t="shared" si="12"/>
        <v>0.1756645656344204</v>
      </c>
      <c r="I64" s="10" t="str">
        <f t="shared" si="3"/>
        <v>High</v>
      </c>
    </row>
    <row r="65" spans="1:9" x14ac:dyDescent="0.2">
      <c r="A65" s="1" t="s">
        <v>67</v>
      </c>
      <c r="B65" s="8">
        <v>825</v>
      </c>
      <c r="C65" s="30">
        <v>380</v>
      </c>
      <c r="D65" s="2">
        <f t="shared" si="4"/>
        <v>9.8320799914192753E-3</v>
      </c>
      <c r="E65" s="4">
        <f t="shared" si="10"/>
        <v>5.0000000000000001E-3</v>
      </c>
      <c r="F65" s="4">
        <f t="shared" si="11"/>
        <v>144166.25001421143</v>
      </c>
      <c r="G65" s="24" t="str">
        <f t="shared" si="5"/>
        <v>± 0.5%</v>
      </c>
      <c r="H65" s="1">
        <f t="shared" si="12"/>
        <v>0.46060606060606063</v>
      </c>
      <c r="I65" s="10" t="str">
        <f t="shared" si="3"/>
        <v>Moderate</v>
      </c>
    </row>
    <row r="66" spans="1:9" x14ac:dyDescent="0.2">
      <c r="A66" s="1" t="s">
        <v>68</v>
      </c>
      <c r="B66" s="8">
        <v>674</v>
      </c>
      <c r="C66" s="30">
        <v>236</v>
      </c>
      <c r="D66" s="2">
        <f t="shared" si="4"/>
        <v>8.0325114111716271E-3</v>
      </c>
      <c r="E66" s="4">
        <f t="shared" si="10"/>
        <v>3.0000000000000001E-3</v>
      </c>
      <c r="F66" s="4">
        <f t="shared" si="11"/>
        <v>55539.986029687294</v>
      </c>
      <c r="G66" s="24" t="str">
        <f t="shared" si="5"/>
        <v>± 0.3%</v>
      </c>
      <c r="H66" s="1">
        <f t="shared" si="12"/>
        <v>0.35014836795252224</v>
      </c>
      <c r="I66" s="10" t="str">
        <f t="shared" si="3"/>
        <v>Moderate</v>
      </c>
    </row>
    <row r="67" spans="1:9" x14ac:dyDescent="0.2">
      <c r="A67" s="1" t="s">
        <v>69</v>
      </c>
      <c r="B67" s="8">
        <v>1645</v>
      </c>
      <c r="C67" s="30">
        <v>410</v>
      </c>
      <c r="D67" s="2">
        <f t="shared" si="4"/>
        <v>1.9604571619254191E-2</v>
      </c>
      <c r="E67" s="4">
        <f t="shared" si="10"/>
        <v>5.0000000000000001E-3</v>
      </c>
      <c r="F67" s="4">
        <f t="shared" si="11"/>
        <v>167170.65813730983</v>
      </c>
      <c r="G67" s="24" t="str">
        <f t="shared" si="5"/>
        <v>± 0.5%</v>
      </c>
      <c r="H67" s="1">
        <f t="shared" si="12"/>
        <v>0.24924012158054712</v>
      </c>
      <c r="I67" s="10" t="str">
        <f t="shared" si="3"/>
        <v>Moderate</v>
      </c>
    </row>
    <row r="68" spans="1:9" ht="24" x14ac:dyDescent="0.2">
      <c r="A68" s="26" t="s">
        <v>70</v>
      </c>
      <c r="B68" s="8">
        <v>0</v>
      </c>
      <c r="C68" s="30">
        <v>0</v>
      </c>
      <c r="D68" s="2">
        <f t="shared" si="4"/>
        <v>0</v>
      </c>
      <c r="E68" s="4">
        <f t="shared" si="10"/>
        <v>0</v>
      </c>
      <c r="F68" s="4">
        <f t="shared" si="11"/>
        <v>0</v>
      </c>
      <c r="G68" s="24" t="str">
        <f t="shared" si="5"/>
        <v>± 0.6%</v>
      </c>
      <c r="H68" s="1">
        <f t="shared" si="12"/>
        <v>0</v>
      </c>
      <c r="I68" s="10" t="str">
        <f t="shared" si="3"/>
        <v>NC</v>
      </c>
    </row>
    <row r="69" spans="1:9" x14ac:dyDescent="0.2">
      <c r="A69" s="14" t="s">
        <v>13</v>
      </c>
      <c r="B69" s="19" t="s">
        <v>559</v>
      </c>
      <c r="C69" s="31" t="s">
        <v>559</v>
      </c>
      <c r="D69" s="20"/>
      <c r="E69" s="21"/>
      <c r="F69" s="21"/>
      <c r="G69" s="25"/>
      <c r="H69" s="18"/>
      <c r="I69" s="22"/>
    </row>
    <row r="70" spans="1:9" x14ac:dyDescent="0.2">
      <c r="A70" s="1" t="s">
        <v>8</v>
      </c>
      <c r="B70" s="8">
        <v>83909</v>
      </c>
      <c r="C70" s="30">
        <v>1555</v>
      </c>
      <c r="D70" s="2">
        <f t="shared" si="4"/>
        <v>1</v>
      </c>
      <c r="E70" s="4">
        <f t="shared" si="10"/>
        <v>0</v>
      </c>
      <c r="F70" s="4">
        <f t="shared" si="11"/>
        <v>0</v>
      </c>
      <c r="G70" s="24" t="s">
        <v>17</v>
      </c>
      <c r="H70" s="1">
        <f t="shared" ref="H70:H76" si="13">IF(B70&lt;&gt;0,C70/B70,0)</f>
        <v>1.8531981074735724E-2</v>
      </c>
      <c r="I70" s="10" t="str">
        <f t="shared" si="3"/>
        <v>High</v>
      </c>
    </row>
    <row r="71" spans="1:9" x14ac:dyDescent="0.2">
      <c r="A71" s="1" t="s">
        <v>71</v>
      </c>
      <c r="B71" s="8">
        <v>76250</v>
      </c>
      <c r="C71" s="30">
        <v>1455</v>
      </c>
      <c r="D71" s="2">
        <f t="shared" si="4"/>
        <v>0.9087225446614785</v>
      </c>
      <c r="E71" s="4">
        <f t="shared" si="10"/>
        <v>4.0000000000000001E-3</v>
      </c>
      <c r="F71" s="4">
        <f t="shared" si="11"/>
        <v>120276.38402377325</v>
      </c>
      <c r="G71" s="24" t="str">
        <f t="shared" si="5"/>
        <v>± 0.4%</v>
      </c>
      <c r="H71" s="1">
        <f t="shared" si="13"/>
        <v>1.9081967213114753E-2</v>
      </c>
      <c r="I71" s="10" t="str">
        <f t="shared" ref="I71:I95" si="14">IF(AND(H71&gt;0,H71&lt;=0.2),"High",IF(H71&gt;=0.667,"Low",IF(AND(H71&gt;0.2,H71&lt;0.667),"Moderate","NC")))</f>
        <v>High</v>
      </c>
    </row>
    <row r="72" spans="1:9" x14ac:dyDescent="0.2">
      <c r="A72" s="1" t="s">
        <v>72</v>
      </c>
      <c r="B72" s="8">
        <v>2084</v>
      </c>
      <c r="C72" s="30">
        <v>640</v>
      </c>
      <c r="D72" s="2">
        <f t="shared" ref="D72:D93" si="15">IF(B72&lt;&gt;0,B72/$B$7,0)</f>
        <v>2.4836429941960933E-2</v>
      </c>
      <c r="E72" s="4">
        <f t="shared" si="10"/>
        <v>8.0000000000000002E-3</v>
      </c>
      <c r="F72" s="4">
        <f t="shared" si="11"/>
        <v>408108.44550482434</v>
      </c>
      <c r="G72" s="24" t="str">
        <f t="shared" si="5"/>
        <v>± 0.8%</v>
      </c>
      <c r="H72" s="1">
        <f t="shared" si="13"/>
        <v>0.30710172744721687</v>
      </c>
      <c r="I72" s="10" t="str">
        <f t="shared" si="14"/>
        <v>Moderate</v>
      </c>
    </row>
    <row r="73" spans="1:9" x14ac:dyDescent="0.2">
      <c r="A73" s="1" t="s">
        <v>73</v>
      </c>
      <c r="B73" s="8">
        <v>1177</v>
      </c>
      <c r="C73" s="30">
        <v>340</v>
      </c>
      <c r="D73" s="2">
        <f t="shared" si="15"/>
        <v>1.4027100787758167E-2</v>
      </c>
      <c r="E73" s="4">
        <f t="shared" si="10"/>
        <v>4.0000000000000001E-3</v>
      </c>
      <c r="F73" s="4">
        <f t="shared" si="11"/>
        <v>115124.23047337009</v>
      </c>
      <c r="G73" s="24" t="str">
        <f t="shared" ref="G73:G93" si="16">IF(F73&lt;0,"W",IF(B73=0,"± 0.6%",IF((E73*100)&lt;0.01,"± 0.1%","± "&amp; TEXT((E73*100),"#,##0.0")&amp;"%")))</f>
        <v>± 0.4%</v>
      </c>
      <c r="H73" s="1">
        <f t="shared" si="13"/>
        <v>0.28887000849617672</v>
      </c>
      <c r="I73" s="10" t="str">
        <f t="shared" si="14"/>
        <v>Moderate</v>
      </c>
    </row>
    <row r="74" spans="1:9" x14ac:dyDescent="0.2">
      <c r="A74" s="1" t="s">
        <v>74</v>
      </c>
      <c r="B74" s="8">
        <v>6439</v>
      </c>
      <c r="C74" s="30">
        <v>767</v>
      </c>
      <c r="D74" s="2">
        <f t="shared" si="15"/>
        <v>7.6737894623937833E-2</v>
      </c>
      <c r="E74" s="4">
        <f t="shared" si="10"/>
        <v>8.9999999999999993E-3</v>
      </c>
      <c r="F74" s="4">
        <f t="shared" si="11"/>
        <v>574049.96537074959</v>
      </c>
      <c r="G74" s="24" t="str">
        <f t="shared" si="16"/>
        <v>± 0.9%</v>
      </c>
      <c r="H74" s="1">
        <f t="shared" si="13"/>
        <v>0.11911787544649791</v>
      </c>
      <c r="I74" s="10" t="str">
        <f t="shared" si="14"/>
        <v>High</v>
      </c>
    </row>
    <row r="75" spans="1:9" x14ac:dyDescent="0.2">
      <c r="A75" s="1" t="s">
        <v>75</v>
      </c>
      <c r="B75" s="8">
        <v>133</v>
      </c>
      <c r="C75" s="30">
        <v>84</v>
      </c>
      <c r="D75" s="2">
        <f t="shared" si="15"/>
        <v>1.585050471343956E-3</v>
      </c>
      <c r="E75" s="4">
        <f t="shared" si="10"/>
        <v>1E-3</v>
      </c>
      <c r="F75" s="4">
        <f t="shared" si="11"/>
        <v>7049.9249902683359</v>
      </c>
      <c r="G75" s="24" t="str">
        <f t="shared" si="16"/>
        <v>± 0.1%</v>
      </c>
      <c r="H75" s="1">
        <f t="shared" si="13"/>
        <v>0.63157894736842102</v>
      </c>
      <c r="I75" s="10" t="str">
        <f t="shared" si="14"/>
        <v>Moderate</v>
      </c>
    </row>
    <row r="76" spans="1:9" x14ac:dyDescent="0.2">
      <c r="A76" s="1" t="s">
        <v>76</v>
      </c>
      <c r="B76" s="8">
        <v>1545</v>
      </c>
      <c r="C76" s="30">
        <v>462</v>
      </c>
      <c r="D76" s="2">
        <f t="shared" si="15"/>
        <v>1.8412804347567008E-2</v>
      </c>
      <c r="E76" s="4">
        <f t="shared" si="10"/>
        <v>5.0000000000000001E-3</v>
      </c>
      <c r="F76" s="4">
        <f t="shared" si="11"/>
        <v>212624.21368620466</v>
      </c>
      <c r="G76" s="24" t="str">
        <f t="shared" si="16"/>
        <v>± 0.5%</v>
      </c>
      <c r="H76" s="1">
        <f t="shared" si="13"/>
        <v>0.29902912621359223</v>
      </c>
      <c r="I76" s="10" t="str">
        <f t="shared" si="14"/>
        <v>Moderate</v>
      </c>
    </row>
    <row r="77" spans="1:9" x14ac:dyDescent="0.2">
      <c r="A77" s="14" t="s">
        <v>14</v>
      </c>
      <c r="B77" s="19" t="s">
        <v>559</v>
      </c>
      <c r="C77" s="31" t="s">
        <v>559</v>
      </c>
      <c r="D77" s="20"/>
      <c r="E77" s="21"/>
      <c r="F77" s="21"/>
      <c r="G77" s="25"/>
      <c r="H77" s="18"/>
      <c r="I77" s="22"/>
    </row>
    <row r="78" spans="1:9" x14ac:dyDescent="0.2">
      <c r="A78" s="1" t="s">
        <v>8</v>
      </c>
      <c r="B78" s="8">
        <v>83909</v>
      </c>
      <c r="C78" s="30">
        <v>1555</v>
      </c>
      <c r="D78" s="2">
        <f t="shared" si="15"/>
        <v>1</v>
      </c>
      <c r="E78" s="4">
        <f t="shared" si="10"/>
        <v>0</v>
      </c>
      <c r="F78" s="4">
        <f t="shared" si="11"/>
        <v>0</v>
      </c>
      <c r="G78" s="24" t="s">
        <v>17</v>
      </c>
      <c r="H78" s="1">
        <f t="shared" ref="H78:H93" si="17">IF(B78&lt;&gt;0,C78/B78,0)</f>
        <v>1.8531981074735724E-2</v>
      </c>
      <c r="I78" s="10" t="str">
        <f t="shared" si="14"/>
        <v>High</v>
      </c>
    </row>
    <row r="79" spans="1:9" x14ac:dyDescent="0.2">
      <c r="A79" s="1" t="s">
        <v>78</v>
      </c>
      <c r="B79" s="8">
        <v>4031</v>
      </c>
      <c r="C79" s="30">
        <v>667</v>
      </c>
      <c r="D79" s="2">
        <f t="shared" si="15"/>
        <v>4.8040138721710424E-2</v>
      </c>
      <c r="E79" s="4">
        <f t="shared" si="10"/>
        <v>8.0000000000000002E-3</v>
      </c>
      <c r="F79" s="4">
        <f t="shared" si="11"/>
        <v>439308.54908675276</v>
      </c>
      <c r="G79" s="24" t="str">
        <f t="shared" si="16"/>
        <v>± 0.8%</v>
      </c>
      <c r="H79" s="1">
        <f t="shared" si="17"/>
        <v>0.16546762589928057</v>
      </c>
      <c r="I79" s="10" t="str">
        <f t="shared" si="14"/>
        <v>High</v>
      </c>
    </row>
    <row r="80" spans="1:9" x14ac:dyDescent="0.2">
      <c r="A80" s="1" t="s">
        <v>79</v>
      </c>
      <c r="B80" s="8">
        <v>2183</v>
      </c>
      <c r="C80" s="30">
        <v>519</v>
      </c>
      <c r="D80" s="2">
        <f t="shared" si="15"/>
        <v>2.6016279540931248E-2</v>
      </c>
      <c r="E80" s="4">
        <f t="shared" si="10"/>
        <v>6.0000000000000001E-3</v>
      </c>
      <c r="F80" s="4">
        <f t="shared" si="11"/>
        <v>267724.36751364474</v>
      </c>
      <c r="G80" s="24" t="str">
        <f t="shared" si="16"/>
        <v>± 0.6%</v>
      </c>
      <c r="H80" s="1">
        <f t="shared" si="17"/>
        <v>0.23774622079706825</v>
      </c>
      <c r="I80" s="10" t="str">
        <f t="shared" si="14"/>
        <v>Moderate</v>
      </c>
    </row>
    <row r="81" spans="1:9" x14ac:dyDescent="0.2">
      <c r="A81" s="1" t="s">
        <v>80</v>
      </c>
      <c r="B81" s="8">
        <v>130</v>
      </c>
      <c r="C81" s="30">
        <v>83</v>
      </c>
      <c r="D81" s="2">
        <f t="shared" si="15"/>
        <v>1.5492974531933403E-3</v>
      </c>
      <c r="E81" s="4">
        <f t="shared" si="10"/>
        <v>1E-3</v>
      </c>
      <c r="F81" s="4">
        <f t="shared" si="11"/>
        <v>6883.1959599488309</v>
      </c>
      <c r="G81" s="24" t="str">
        <f t="shared" si="16"/>
        <v>± 0.1%</v>
      </c>
      <c r="H81" s="1">
        <f t="shared" si="17"/>
        <v>0.63846153846153841</v>
      </c>
      <c r="I81" s="10" t="str">
        <f t="shared" si="14"/>
        <v>Moderate</v>
      </c>
    </row>
    <row r="82" spans="1:9" x14ac:dyDescent="0.2">
      <c r="A82" s="1" t="s">
        <v>81</v>
      </c>
      <c r="B82" s="8">
        <v>147</v>
      </c>
      <c r="C82" s="30">
        <v>85</v>
      </c>
      <c r="D82" s="2">
        <f t="shared" si="15"/>
        <v>1.7518978893801618E-3</v>
      </c>
      <c r="E82" s="4">
        <f t="shared" si="10"/>
        <v>1E-3</v>
      </c>
      <c r="F82" s="4">
        <f t="shared" si="11"/>
        <v>7217.5787277239224</v>
      </c>
      <c r="G82" s="24" t="str">
        <f t="shared" si="16"/>
        <v>± 0.1%</v>
      </c>
      <c r="H82" s="1">
        <f t="shared" si="17"/>
        <v>0.57823129251700678</v>
      </c>
      <c r="I82" s="10" t="str">
        <f t="shared" si="14"/>
        <v>Moderate</v>
      </c>
    </row>
    <row r="83" spans="1:9" x14ac:dyDescent="0.2">
      <c r="A83" s="1" t="s">
        <v>82</v>
      </c>
      <c r="B83" s="8">
        <v>1571</v>
      </c>
      <c r="C83" s="30">
        <v>417</v>
      </c>
      <c r="D83" s="2">
        <f t="shared" si="15"/>
        <v>1.8722663838205676E-2</v>
      </c>
      <c r="E83" s="4">
        <f t="shared" si="10"/>
        <v>5.0000000000000001E-3</v>
      </c>
      <c r="F83" s="4">
        <f t="shared" si="11"/>
        <v>173041.39001112862</v>
      </c>
      <c r="G83" s="24" t="str">
        <f t="shared" si="16"/>
        <v>± 0.5%</v>
      </c>
      <c r="H83" s="1">
        <f t="shared" si="17"/>
        <v>0.26543602800763844</v>
      </c>
      <c r="I83" s="10" t="str">
        <f t="shared" si="14"/>
        <v>Moderate</v>
      </c>
    </row>
    <row r="84" spans="1:9" x14ac:dyDescent="0.2">
      <c r="A84" s="1" t="s">
        <v>83</v>
      </c>
      <c r="B84" s="8">
        <v>79878</v>
      </c>
      <c r="C84" s="30">
        <v>1557</v>
      </c>
      <c r="D84" s="2">
        <f t="shared" si="15"/>
        <v>0.95195986127828958</v>
      </c>
      <c r="E84" s="4">
        <f t="shared" si="10"/>
        <v>6.0000000000000001E-3</v>
      </c>
      <c r="F84" s="4">
        <f t="shared" si="11"/>
        <v>232968.06195188034</v>
      </c>
      <c r="G84" s="24" t="str">
        <f t="shared" si="16"/>
        <v>± 0.6%</v>
      </c>
      <c r="H84" s="1">
        <f t="shared" si="17"/>
        <v>1.9492225644107262E-2</v>
      </c>
      <c r="I84" s="10" t="str">
        <f t="shared" si="14"/>
        <v>High</v>
      </c>
    </row>
    <row r="85" spans="1:9" x14ac:dyDescent="0.2">
      <c r="A85" s="1" t="s">
        <v>84</v>
      </c>
      <c r="B85" s="8">
        <v>70423</v>
      </c>
      <c r="C85" s="30">
        <v>1447</v>
      </c>
      <c r="D85" s="2">
        <f t="shared" si="15"/>
        <v>0.8392782657402662</v>
      </c>
      <c r="E85" s="4">
        <f t="shared" si="10"/>
        <v>7.0000000000000001E-3</v>
      </c>
      <c r="F85" s="4">
        <f t="shared" si="11"/>
        <v>390581.18854205124</v>
      </c>
      <c r="G85" s="24" t="str">
        <f t="shared" si="16"/>
        <v>± 0.7%</v>
      </c>
      <c r="H85" s="1">
        <f t="shared" si="17"/>
        <v>2.0547264388055039E-2</v>
      </c>
      <c r="I85" s="10" t="str">
        <f t="shared" si="14"/>
        <v>High</v>
      </c>
    </row>
    <row r="86" spans="1:9" x14ac:dyDescent="0.2">
      <c r="A86" s="1" t="s">
        <v>85</v>
      </c>
      <c r="B86" s="8">
        <v>1111</v>
      </c>
      <c r="C86" s="30">
        <v>416</v>
      </c>
      <c r="D86" s="2">
        <f t="shared" si="15"/>
        <v>1.3240534388444624E-2</v>
      </c>
      <c r="E86" s="4">
        <f t="shared" si="10"/>
        <v>5.0000000000000001E-3</v>
      </c>
      <c r="F86" s="4">
        <f t="shared" si="11"/>
        <v>172632.09180355037</v>
      </c>
      <c r="G86" s="24" t="str">
        <f t="shared" si="16"/>
        <v>± 0.5%</v>
      </c>
      <c r="H86" s="1">
        <f t="shared" si="17"/>
        <v>0.37443744374437443</v>
      </c>
      <c r="I86" s="10" t="str">
        <f t="shared" si="14"/>
        <v>Moderate</v>
      </c>
    </row>
    <row r="87" spans="1:9" x14ac:dyDescent="0.2">
      <c r="A87" s="1" t="s">
        <v>86</v>
      </c>
      <c r="B87" s="8">
        <v>246</v>
      </c>
      <c r="C87" s="30">
        <v>115</v>
      </c>
      <c r="D87" s="2">
        <f t="shared" si="15"/>
        <v>2.9317474883504748E-3</v>
      </c>
      <c r="E87" s="4">
        <f t="shared" si="10"/>
        <v>1E-3</v>
      </c>
      <c r="F87" s="4">
        <f t="shared" si="11"/>
        <v>13204.216728536299</v>
      </c>
      <c r="G87" s="24" t="str">
        <f t="shared" si="16"/>
        <v>± 0.1%</v>
      </c>
      <c r="H87" s="1">
        <f t="shared" si="17"/>
        <v>0.46747967479674796</v>
      </c>
      <c r="I87" s="10" t="str">
        <f t="shared" si="14"/>
        <v>Moderate</v>
      </c>
    </row>
    <row r="88" spans="1:9" x14ac:dyDescent="0.2">
      <c r="A88" s="1" t="s">
        <v>87</v>
      </c>
      <c r="B88" s="8">
        <v>4620</v>
      </c>
      <c r="C88" s="30">
        <v>570</v>
      </c>
      <c r="D88" s="2">
        <f t="shared" si="15"/>
        <v>5.505964795194794E-2</v>
      </c>
      <c r="E88" s="4">
        <f t="shared" si="10"/>
        <v>7.0000000000000001E-3</v>
      </c>
      <c r="F88" s="4">
        <f t="shared" si="11"/>
        <v>317569.60044567066</v>
      </c>
      <c r="G88" s="24" t="str">
        <f t="shared" si="16"/>
        <v>± 0.7%</v>
      </c>
      <c r="H88" s="1">
        <f t="shared" si="17"/>
        <v>0.12337662337662338</v>
      </c>
      <c r="I88" s="10" t="str">
        <f t="shared" si="14"/>
        <v>High</v>
      </c>
    </row>
    <row r="89" spans="1:9" x14ac:dyDescent="0.2">
      <c r="A89" s="1" t="s">
        <v>88</v>
      </c>
      <c r="B89" s="8">
        <v>24</v>
      </c>
      <c r="C89" s="30">
        <v>41</v>
      </c>
      <c r="D89" s="2">
        <f t="shared" si="15"/>
        <v>2.8602414520492438E-4</v>
      </c>
      <c r="E89" s="4">
        <f t="shared" si="10"/>
        <v>0</v>
      </c>
      <c r="F89" s="4">
        <f t="shared" si="11"/>
        <v>1680.8021818302086</v>
      </c>
      <c r="G89" s="24" t="str">
        <f t="shared" si="16"/>
        <v>± 0.1%</v>
      </c>
      <c r="H89" s="1">
        <f t="shared" si="17"/>
        <v>1.7083333333333333</v>
      </c>
      <c r="I89" s="10" t="str">
        <f t="shared" si="14"/>
        <v>Low</v>
      </c>
    </row>
    <row r="90" spans="1:9" x14ac:dyDescent="0.2">
      <c r="A90" s="1" t="s">
        <v>89</v>
      </c>
      <c r="B90" s="8">
        <v>290</v>
      </c>
      <c r="C90" s="30">
        <v>123</v>
      </c>
      <c r="D90" s="2">
        <f t="shared" si="15"/>
        <v>3.4561250878928362E-3</v>
      </c>
      <c r="E90" s="4">
        <f t="shared" si="10"/>
        <v>1E-3</v>
      </c>
      <c r="F90" s="4">
        <f t="shared" si="11"/>
        <v>15100.117173473178</v>
      </c>
      <c r="G90" s="24" t="str">
        <f t="shared" si="16"/>
        <v>± 0.1%</v>
      </c>
      <c r="H90" s="1">
        <f t="shared" si="17"/>
        <v>0.42413793103448277</v>
      </c>
      <c r="I90" s="10" t="str">
        <f t="shared" si="14"/>
        <v>Moderate</v>
      </c>
    </row>
    <row r="91" spans="1:9" x14ac:dyDescent="0.2">
      <c r="A91" s="1" t="s">
        <v>90</v>
      </c>
      <c r="B91" s="8">
        <v>3164</v>
      </c>
      <c r="C91" s="30">
        <v>590</v>
      </c>
      <c r="D91" s="2">
        <f t="shared" si="15"/>
        <v>3.7707516476182534E-2</v>
      </c>
      <c r="E91" s="4">
        <f t="shared" si="10"/>
        <v>7.0000000000000001E-3</v>
      </c>
      <c r="F91" s="4">
        <f t="shared" si="11"/>
        <v>344661.91471407784</v>
      </c>
      <c r="G91" s="24" t="str">
        <f t="shared" si="16"/>
        <v>± 0.7%</v>
      </c>
      <c r="H91" s="1">
        <f t="shared" si="17"/>
        <v>0.18647281921618206</v>
      </c>
      <c r="I91" s="10" t="str">
        <f t="shared" si="14"/>
        <v>High</v>
      </c>
    </row>
    <row r="92" spans="1:9" x14ac:dyDescent="0.2">
      <c r="A92" s="1" t="s">
        <v>91</v>
      </c>
      <c r="B92" s="8">
        <v>14</v>
      </c>
      <c r="C92" s="30">
        <v>21</v>
      </c>
      <c r="D92" s="2">
        <f t="shared" si="15"/>
        <v>1.6684741803620588E-4</v>
      </c>
      <c r="E92" s="4">
        <f t="shared" si="10"/>
        <v>0</v>
      </c>
      <c r="F92" s="4">
        <f t="shared" si="11"/>
        <v>440.93268687277936</v>
      </c>
      <c r="G92" s="24" t="str">
        <f t="shared" si="16"/>
        <v>± 0.1%</v>
      </c>
      <c r="H92" s="1">
        <f t="shared" si="17"/>
        <v>1.5</v>
      </c>
      <c r="I92" s="10" t="str">
        <f t="shared" si="14"/>
        <v>Low</v>
      </c>
    </row>
    <row r="93" spans="1:9" ht="24" x14ac:dyDescent="0.2">
      <c r="A93" s="26" t="s">
        <v>92</v>
      </c>
      <c r="B93" s="8">
        <v>3150</v>
      </c>
      <c r="C93" s="30">
        <v>590</v>
      </c>
      <c r="D93" s="2">
        <f t="shared" si="15"/>
        <v>3.7540669058146327E-2</v>
      </c>
      <c r="E93" s="4">
        <f t="shared" si="10"/>
        <v>7.0000000000000001E-3</v>
      </c>
      <c r="F93" s="4">
        <f t="shared" si="11"/>
        <v>344692.27293445432</v>
      </c>
      <c r="G93" s="24" t="str">
        <f t="shared" si="16"/>
        <v>± 0.7%</v>
      </c>
      <c r="H93" s="1">
        <f t="shared" si="17"/>
        <v>0.1873015873015873</v>
      </c>
      <c r="I93" s="10" t="str">
        <f t="shared" si="14"/>
        <v>High</v>
      </c>
    </row>
    <row r="94" spans="1:9" x14ac:dyDescent="0.2">
      <c r="A94" s="14" t="s">
        <v>15</v>
      </c>
      <c r="B94" s="19" t="s">
        <v>559</v>
      </c>
      <c r="C94" s="31" t="s">
        <v>559</v>
      </c>
      <c r="D94" s="20"/>
      <c r="E94" s="21"/>
      <c r="F94" s="21"/>
      <c r="G94" s="25"/>
      <c r="H94" s="18"/>
      <c r="I94" s="22"/>
    </row>
    <row r="95" spans="1:9" x14ac:dyDescent="0.2">
      <c r="A95" s="1" t="s">
        <v>77</v>
      </c>
      <c r="B95" s="8">
        <v>43347</v>
      </c>
      <c r="C95" s="30">
        <v>298</v>
      </c>
      <c r="D95" s="2">
        <f>IF(B95&lt;&gt;0,B95/$B$95,0)</f>
        <v>1</v>
      </c>
      <c r="E95" s="4" t="e">
        <f t="shared" si="10"/>
        <v>#NUM!</v>
      </c>
      <c r="F95" s="4">
        <f t="shared" si="11"/>
        <v>-556496.18204002921</v>
      </c>
      <c r="G95" s="24" t="s">
        <v>17</v>
      </c>
      <c r="H95" s="1">
        <f>IF(B95&lt;&gt;0,C95/B95,0)</f>
        <v>6.874754884997808E-3</v>
      </c>
      <c r="I95" s="10" t="str">
        <f t="shared" si="14"/>
        <v>High</v>
      </c>
    </row>
  </sheetData>
  <mergeCells count="1">
    <mergeCell ref="A4:I4"/>
  </mergeCells>
  <phoneticPr fontId="0" type="noConversion"/>
  <conditionalFormatting sqref="I7:I95">
    <cfRule type="cellIs" priority="1" operator="equal">
      <formula>"no data"</formula>
    </cfRule>
    <cfRule type="containsText" dxfId="2" priority="2" operator="containsText" text="High">
      <formula>NOT(ISERROR(SEARCH("High",I7)))</formula>
    </cfRule>
    <cfRule type="containsText" dxfId="1" priority="3" operator="containsText" text="Moderate">
      <formula>NOT(ISERROR(SEARCH("Moderate",I7)))</formula>
    </cfRule>
    <cfRule type="containsText" dxfId="0" priority="4" operator="containsText" text="Low">
      <formula>NOT(ISERROR(SEARCH("Low",I7)))</formula>
    </cfRule>
  </conditionalFormatting>
  <printOptions gridLines="1"/>
  <pageMargins left="0.5" right="0.5" top="0.75" bottom="0.75" header="0.5" footer="0.5"/>
  <pageSetup orientation="portrait" r:id="rId1"/>
  <headerFooter alignWithMargins="0"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Notes</vt:lpstr>
      <vt:lpstr>DP02_Social_Characteristics</vt:lpstr>
      <vt:lpstr>DP03_Economic_Characteristics</vt:lpstr>
      <vt:lpstr>DP04_Housing_Characteristics</vt:lpstr>
      <vt:lpstr>DP05_Demographic_&amp;_Housing</vt:lpstr>
      <vt:lpstr>DP02_Social_Characteristics!Print_Titles</vt:lpstr>
      <vt:lpstr>DP03_Economic_Characteristics!Print_Titles</vt:lpstr>
      <vt:lpstr>DP04_Housing_Characteristics!Print_Titles</vt:lpstr>
      <vt:lpstr>'DP05_Demographic_&amp;_Housing'!Print_Titles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Pettyjohn, Jennifer</cp:lastModifiedBy>
  <cp:lastPrinted>2012-10-29T17:05:59Z</cp:lastPrinted>
  <dcterms:created xsi:type="dcterms:W3CDTF">2012-08-17T18:13:25Z</dcterms:created>
  <dcterms:modified xsi:type="dcterms:W3CDTF">2014-07-11T20:44:37Z</dcterms:modified>
</cp:coreProperties>
</file>