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 firstSheet="2" activeTab="4"/>
  </bookViews>
  <sheets>
    <sheet name="Notes" sheetId="3" r:id="rId1"/>
    <sheet name="DP02_Social_Characteristics" sheetId="4" r:id="rId2"/>
    <sheet name="DP03_Economic_Characteristics" sheetId="5" r:id="rId3"/>
    <sheet name="DP04_Housing_Characteristics" sheetId="6" r:id="rId4"/>
    <sheet name="DP05_Demographic_&amp;_Housing" sheetId="1" r:id="rId5"/>
  </sheets>
  <definedNames>
    <definedName name="_01__ACS_DP05_Demographic_and_Housing_Estimates" localSheetId="1">DP02_Social_Characteristics!#REF!</definedName>
    <definedName name="_01__ACS_DP05_Demographic_and_Housing_Estimates">'DP05_Demographic_&amp;_Housing'!#REF!</definedName>
    <definedName name="_01_1__ACS_DP05_Demographic_and_Housing_MOE" localSheetId="1">#REF!</definedName>
    <definedName name="_01_1__ACS_DP05_Demographic_and_Housing_MOE">#REF!</definedName>
    <definedName name="_xlnm.Print_Titles" localSheetId="1">DP02_Social_Characteristics!$1:$5</definedName>
    <definedName name="_xlnm.Print_Titles" localSheetId="2">DP03_Economic_Characteristics!$1:$5</definedName>
    <definedName name="_xlnm.Print_Titles" localSheetId="3">DP04_Housing_Characteristics!$1:$5</definedName>
    <definedName name="_xlnm.Print_Titles" localSheetId="4">'DP05_Demographic_&amp;_Housing'!$1:$5</definedName>
  </definedNames>
  <calcPr calcId="145621"/>
</workbook>
</file>

<file path=xl/calcChain.xml><?xml version="1.0" encoding="utf-8"?>
<calcChain xmlns="http://schemas.openxmlformats.org/spreadsheetml/2006/main">
  <c r="D7" i="1" l="1"/>
  <c r="E7" i="1"/>
  <c r="F7" i="1"/>
  <c r="H7" i="1"/>
  <c r="I7" i="1"/>
  <c r="D7" i="5" l="1"/>
  <c r="E7" i="5"/>
  <c r="F7" i="5"/>
  <c r="H7" i="5"/>
  <c r="I7" i="5"/>
  <c r="D127" i="5"/>
  <c r="D128" i="5"/>
  <c r="D129" i="5"/>
  <c r="D130" i="5"/>
  <c r="D131" i="5"/>
  <c r="D132" i="5"/>
  <c r="D133" i="5"/>
  <c r="D134" i="5"/>
  <c r="H15" i="5"/>
  <c r="E15" i="5"/>
  <c r="H79" i="4"/>
  <c r="H78" i="4"/>
  <c r="H85" i="4"/>
  <c r="I85" i="4" s="1"/>
  <c r="H86" i="4"/>
  <c r="I86" i="4" s="1"/>
  <c r="H87" i="4"/>
  <c r="I87" i="4" s="1"/>
  <c r="H88" i="4"/>
  <c r="H89" i="4"/>
  <c r="I89" i="4" s="1"/>
  <c r="H90" i="4"/>
  <c r="H91" i="4"/>
  <c r="I91" i="4" s="1"/>
  <c r="H93" i="4"/>
  <c r="H94" i="4"/>
  <c r="I94" i="4" s="1"/>
  <c r="H95" i="4"/>
  <c r="I95" i="4" s="1"/>
  <c r="H96" i="4"/>
  <c r="I96" i="4" s="1"/>
  <c r="H97" i="4"/>
  <c r="H98" i="4"/>
  <c r="I98" i="4" s="1"/>
  <c r="H99" i="4"/>
  <c r="I99" i="4" s="1"/>
  <c r="H101" i="4"/>
  <c r="I101" i="4" s="1"/>
  <c r="H102" i="4"/>
  <c r="H103" i="4"/>
  <c r="I103" i="4" s="1"/>
  <c r="H105" i="4"/>
  <c r="I105" i="4" s="1"/>
  <c r="H106" i="4"/>
  <c r="I106" i="4" s="1"/>
  <c r="H107" i="4"/>
  <c r="H108" i="4"/>
  <c r="I108" i="4" s="1"/>
  <c r="H109" i="4"/>
  <c r="H110" i="4"/>
  <c r="I110" i="4" s="1"/>
  <c r="H111" i="4"/>
  <c r="H113" i="4"/>
  <c r="I113" i="4" s="1"/>
  <c r="H114" i="4"/>
  <c r="I114" i="4" s="1"/>
  <c r="H115" i="4"/>
  <c r="I115" i="4" s="1"/>
  <c r="H116" i="4"/>
  <c r="H117" i="4"/>
  <c r="I117" i="4" s="1"/>
  <c r="H118" i="4"/>
  <c r="H119" i="4"/>
  <c r="I119" i="4" s="1"/>
  <c r="H121" i="4"/>
  <c r="H122" i="4"/>
  <c r="I122" i="4" s="1"/>
  <c r="H123" i="4"/>
  <c r="I123" i="4" s="1"/>
  <c r="H124" i="4"/>
  <c r="I124" i="4" s="1"/>
  <c r="H125" i="4"/>
  <c r="H126" i="4"/>
  <c r="I126" i="4" s="1"/>
  <c r="H127" i="4"/>
  <c r="I127" i="4" s="1"/>
  <c r="H128" i="4"/>
  <c r="I128" i="4" s="1"/>
  <c r="H129" i="4"/>
  <c r="H130" i="4"/>
  <c r="I130" i="4" s="1"/>
  <c r="H131" i="4"/>
  <c r="I131" i="4" s="1"/>
  <c r="H132" i="4"/>
  <c r="I132" i="4" s="1"/>
  <c r="H134" i="4"/>
  <c r="H135" i="4"/>
  <c r="I135" i="4" s="1"/>
  <c r="H136" i="4"/>
  <c r="I136" i="4" s="1"/>
  <c r="H137" i="4"/>
  <c r="I137" i="4" s="1"/>
  <c r="H138" i="4"/>
  <c r="H139" i="4"/>
  <c r="I139" i="4" s="1"/>
  <c r="H140" i="4"/>
  <c r="I140" i="4" s="1"/>
  <c r="H141" i="4"/>
  <c r="I141" i="4" s="1"/>
  <c r="H142" i="4"/>
  <c r="H143" i="4"/>
  <c r="I143" i="4" s="1"/>
  <c r="H144" i="4"/>
  <c r="I144" i="4" s="1"/>
  <c r="H145" i="4"/>
  <c r="I145" i="4" s="1"/>
  <c r="H146" i="4"/>
  <c r="H147" i="4"/>
  <c r="I147" i="4" s="1"/>
  <c r="H148" i="4"/>
  <c r="I148" i="4" s="1"/>
  <c r="H149" i="4"/>
  <c r="I149" i="4" s="1"/>
  <c r="H150" i="4"/>
  <c r="H151" i="4"/>
  <c r="I151" i="4" s="1"/>
  <c r="H152" i="4"/>
  <c r="I152" i="4" s="1"/>
  <c r="H153" i="4"/>
  <c r="I153" i="4" s="1"/>
  <c r="H154" i="4"/>
  <c r="H155" i="4"/>
  <c r="I155" i="4" s="1"/>
  <c r="H156" i="4"/>
  <c r="I156" i="4" s="1"/>
  <c r="H157" i="4"/>
  <c r="I157" i="4" s="1"/>
  <c r="H158" i="4"/>
  <c r="H159" i="4"/>
  <c r="I159" i="4" s="1"/>
  <c r="H160" i="4"/>
  <c r="I160" i="4" s="1"/>
  <c r="H161" i="4"/>
  <c r="I161" i="4" s="1"/>
  <c r="I88" i="4"/>
  <c r="I90" i="4"/>
  <c r="I93" i="4"/>
  <c r="I97" i="4"/>
  <c r="I102" i="4"/>
  <c r="I107" i="4"/>
  <c r="I109" i="4"/>
  <c r="I111" i="4"/>
  <c r="I116" i="4"/>
  <c r="I118" i="4"/>
  <c r="I121" i="4"/>
  <c r="I125" i="4"/>
  <c r="I129" i="4"/>
  <c r="I134" i="4"/>
  <c r="I138" i="4"/>
  <c r="I142" i="4"/>
  <c r="I146" i="4"/>
  <c r="I150" i="4"/>
  <c r="I154" i="4"/>
  <c r="I158" i="4"/>
  <c r="D71" i="4"/>
  <c r="D72" i="4"/>
  <c r="D73" i="4"/>
  <c r="D74" i="4"/>
  <c r="D75" i="4"/>
  <c r="D76" i="4"/>
  <c r="D77" i="4"/>
  <c r="D70" i="4"/>
  <c r="E144" i="6"/>
  <c r="D144" i="6"/>
  <c r="F135" i="6"/>
  <c r="E135" i="6"/>
  <c r="D135" i="6"/>
  <c r="D137" i="6"/>
  <c r="E137" i="6"/>
  <c r="G137" i="6" s="1"/>
  <c r="F137" i="6"/>
  <c r="D138" i="6"/>
  <c r="E138" i="6"/>
  <c r="F138" i="6"/>
  <c r="G138" i="6" s="1"/>
  <c r="D139" i="6"/>
  <c r="E139" i="6"/>
  <c r="F139" i="6"/>
  <c r="D140" i="6"/>
  <c r="E140" i="6"/>
  <c r="F140" i="6"/>
  <c r="D141" i="6"/>
  <c r="E141" i="6"/>
  <c r="G141" i="6" s="1"/>
  <c r="F141" i="6"/>
  <c r="D142" i="6"/>
  <c r="E142" i="6"/>
  <c r="F142" i="6"/>
  <c r="G142" i="6" s="1"/>
  <c r="D143" i="6"/>
  <c r="E143" i="6"/>
  <c r="F143" i="6"/>
  <c r="F144" i="6"/>
  <c r="F136" i="6"/>
  <c r="E136" i="6"/>
  <c r="D136" i="6"/>
  <c r="D130" i="6"/>
  <c r="E130" i="6"/>
  <c r="F130" i="6"/>
  <c r="D131" i="6"/>
  <c r="E131" i="6"/>
  <c r="G131" i="6" s="1"/>
  <c r="F131" i="6"/>
  <c r="D132" i="6"/>
  <c r="E132" i="6"/>
  <c r="F132" i="6"/>
  <c r="G132" i="6" s="1"/>
  <c r="D133" i="6"/>
  <c r="E133" i="6"/>
  <c r="F133" i="6"/>
  <c r="D134" i="6"/>
  <c r="E134" i="6"/>
  <c r="F134" i="6"/>
  <c r="F129" i="6"/>
  <c r="E129" i="6"/>
  <c r="D129" i="6"/>
  <c r="D109" i="6"/>
  <c r="E109" i="6"/>
  <c r="F109" i="6"/>
  <c r="G109" i="6" s="1"/>
  <c r="D110" i="6"/>
  <c r="E110" i="6"/>
  <c r="F110" i="6"/>
  <c r="F108" i="6"/>
  <c r="E108" i="6"/>
  <c r="D108" i="6"/>
  <c r="D122" i="6"/>
  <c r="E122" i="6"/>
  <c r="F122" i="6"/>
  <c r="D123" i="6"/>
  <c r="E123" i="6"/>
  <c r="F123" i="6"/>
  <c r="G123" i="6" s="1"/>
  <c r="D124" i="6"/>
  <c r="E124" i="6"/>
  <c r="F124" i="6"/>
  <c r="D125" i="6"/>
  <c r="E125" i="6"/>
  <c r="F125" i="6"/>
  <c r="D126" i="6"/>
  <c r="E126" i="6"/>
  <c r="G126" i="6" s="1"/>
  <c r="F126" i="6"/>
  <c r="F121" i="6"/>
  <c r="E121" i="6"/>
  <c r="D121" i="6"/>
  <c r="D113" i="6"/>
  <c r="E113" i="6"/>
  <c r="F113" i="6"/>
  <c r="D114" i="6"/>
  <c r="E114" i="6"/>
  <c r="F114" i="6"/>
  <c r="D115" i="6"/>
  <c r="E115" i="6"/>
  <c r="G115" i="6" s="1"/>
  <c r="F115" i="6"/>
  <c r="D116" i="6"/>
  <c r="E116" i="6"/>
  <c r="F116" i="6"/>
  <c r="G116" i="6" s="1"/>
  <c r="D117" i="6"/>
  <c r="E117" i="6"/>
  <c r="G117" i="6" s="1"/>
  <c r="F117" i="6"/>
  <c r="D118" i="6"/>
  <c r="E118" i="6"/>
  <c r="F118" i="6"/>
  <c r="D119" i="6"/>
  <c r="E119" i="6"/>
  <c r="G119" i="6" s="1"/>
  <c r="F119" i="6"/>
  <c r="F112" i="6"/>
  <c r="E112" i="6"/>
  <c r="D112" i="6"/>
  <c r="F164" i="6"/>
  <c r="E164" i="6"/>
  <c r="D164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F157" i="6"/>
  <c r="E157" i="6"/>
  <c r="D157" i="6"/>
  <c r="F155" i="6"/>
  <c r="E155" i="6"/>
  <c r="D155" i="6"/>
  <c r="D147" i="6"/>
  <c r="E147" i="6"/>
  <c r="F147" i="6"/>
  <c r="D148" i="6"/>
  <c r="E148" i="6"/>
  <c r="G148" i="6" s="1"/>
  <c r="F148" i="6"/>
  <c r="D149" i="6"/>
  <c r="E149" i="6"/>
  <c r="F149" i="6"/>
  <c r="G149" i="6" s="1"/>
  <c r="D150" i="6"/>
  <c r="E150" i="6"/>
  <c r="F150" i="6"/>
  <c r="D151" i="6"/>
  <c r="E151" i="6"/>
  <c r="F151" i="6"/>
  <c r="D152" i="6"/>
  <c r="E152" i="6"/>
  <c r="G152" i="6" s="1"/>
  <c r="F152" i="6"/>
  <c r="D153" i="6"/>
  <c r="E153" i="6"/>
  <c r="F153" i="6"/>
  <c r="G153" i="6" s="1"/>
  <c r="E154" i="6"/>
  <c r="F154" i="6"/>
  <c r="F146" i="6"/>
  <c r="E146" i="6"/>
  <c r="D146" i="6"/>
  <c r="D98" i="6"/>
  <c r="E98" i="6"/>
  <c r="F98" i="6"/>
  <c r="G98" i="6" s="1"/>
  <c r="D99" i="6"/>
  <c r="E99" i="6"/>
  <c r="G99" i="6" s="1"/>
  <c r="F99" i="6"/>
  <c r="D100" i="6"/>
  <c r="E100" i="6"/>
  <c r="F100" i="6"/>
  <c r="G100" i="6" s="1"/>
  <c r="D101" i="6"/>
  <c r="E101" i="6"/>
  <c r="G101" i="6" s="1"/>
  <c r="F101" i="6"/>
  <c r="D102" i="6"/>
  <c r="E102" i="6"/>
  <c r="F102" i="6"/>
  <c r="G102" i="6" s="1"/>
  <c r="D103" i="6"/>
  <c r="E103" i="6"/>
  <c r="G103" i="6" s="1"/>
  <c r="F103" i="6"/>
  <c r="D104" i="6"/>
  <c r="E104" i="6"/>
  <c r="F104" i="6"/>
  <c r="G104" i="6" s="1"/>
  <c r="D105" i="6"/>
  <c r="E105" i="6"/>
  <c r="G105" i="6" s="1"/>
  <c r="F105" i="6"/>
  <c r="F97" i="6"/>
  <c r="E97" i="6"/>
  <c r="D97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7" i="6"/>
  <c r="E87" i="6"/>
  <c r="F87" i="6"/>
  <c r="D88" i="6"/>
  <c r="E88" i="6"/>
  <c r="F88" i="6"/>
  <c r="D89" i="6"/>
  <c r="E89" i="6"/>
  <c r="F89" i="6"/>
  <c r="D90" i="6"/>
  <c r="E90" i="6"/>
  <c r="F90" i="6"/>
  <c r="D92" i="6"/>
  <c r="E92" i="6"/>
  <c r="F92" i="6"/>
  <c r="D93" i="6"/>
  <c r="E93" i="6"/>
  <c r="F93" i="6"/>
  <c r="D94" i="6"/>
  <c r="E94" i="6"/>
  <c r="F94" i="6"/>
  <c r="D95" i="6"/>
  <c r="E95" i="6"/>
  <c r="F95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F62" i="6"/>
  <c r="E62" i="6"/>
  <c r="D62" i="6"/>
  <c r="D57" i="6"/>
  <c r="E57" i="6"/>
  <c r="F57" i="6"/>
  <c r="D58" i="6"/>
  <c r="E58" i="6"/>
  <c r="F58" i="6"/>
  <c r="F56" i="6"/>
  <c r="E56" i="6"/>
  <c r="D56" i="6"/>
  <c r="D25" i="6"/>
  <c r="E25" i="6"/>
  <c r="F25" i="6"/>
  <c r="H25" i="6"/>
  <c r="I25" i="6" s="1"/>
  <c r="D26" i="6"/>
  <c r="E26" i="6"/>
  <c r="F26" i="6"/>
  <c r="H26" i="6"/>
  <c r="I26" i="6" s="1"/>
  <c r="D27" i="6"/>
  <c r="E27" i="6"/>
  <c r="F27" i="6"/>
  <c r="H27" i="6"/>
  <c r="I27" i="6" s="1"/>
  <c r="D28" i="6"/>
  <c r="E28" i="6"/>
  <c r="F28" i="6"/>
  <c r="H28" i="6"/>
  <c r="I28" i="6" s="1"/>
  <c r="D29" i="6"/>
  <c r="E29" i="6"/>
  <c r="F29" i="6"/>
  <c r="H29" i="6"/>
  <c r="I29" i="6" s="1"/>
  <c r="D30" i="6"/>
  <c r="E30" i="6"/>
  <c r="F30" i="6"/>
  <c r="H30" i="6"/>
  <c r="I30" i="6" s="1"/>
  <c r="D31" i="6"/>
  <c r="E31" i="6"/>
  <c r="F31" i="6"/>
  <c r="H31" i="6"/>
  <c r="I31" i="6" s="1"/>
  <c r="D32" i="6"/>
  <c r="E32" i="6"/>
  <c r="F32" i="6"/>
  <c r="H32" i="6"/>
  <c r="I32" i="6" s="1"/>
  <c r="D33" i="6"/>
  <c r="E33" i="6"/>
  <c r="F33" i="6"/>
  <c r="H33" i="6"/>
  <c r="I33" i="6" s="1"/>
  <c r="D34" i="6"/>
  <c r="E34" i="6"/>
  <c r="F34" i="6"/>
  <c r="H34" i="6"/>
  <c r="I34" i="6" s="1"/>
  <c r="D36" i="6"/>
  <c r="E36" i="6"/>
  <c r="F36" i="6"/>
  <c r="H36" i="6"/>
  <c r="I36" i="6" s="1"/>
  <c r="D37" i="6"/>
  <c r="E37" i="6"/>
  <c r="F37" i="6"/>
  <c r="H37" i="6"/>
  <c r="I37" i="6" s="1"/>
  <c r="D38" i="6"/>
  <c r="E38" i="6"/>
  <c r="F38" i="6"/>
  <c r="H38" i="6"/>
  <c r="I38" i="6" s="1"/>
  <c r="D39" i="6"/>
  <c r="E39" i="6"/>
  <c r="F39" i="6"/>
  <c r="H39" i="6"/>
  <c r="I39" i="6" s="1"/>
  <c r="D40" i="6"/>
  <c r="E40" i="6"/>
  <c r="F40" i="6"/>
  <c r="H40" i="6"/>
  <c r="I40" i="6" s="1"/>
  <c r="D41" i="6"/>
  <c r="E41" i="6"/>
  <c r="F41" i="6"/>
  <c r="H41" i="6"/>
  <c r="I41" i="6" s="1"/>
  <c r="D42" i="6"/>
  <c r="E42" i="6"/>
  <c r="F42" i="6"/>
  <c r="H42" i="6"/>
  <c r="I42" i="6" s="1"/>
  <c r="D43" i="6"/>
  <c r="E43" i="6"/>
  <c r="F43" i="6"/>
  <c r="H43" i="6"/>
  <c r="I43" i="6" s="1"/>
  <c r="D44" i="6"/>
  <c r="E44" i="6"/>
  <c r="F44" i="6"/>
  <c r="H44" i="6"/>
  <c r="I44" i="6" s="1"/>
  <c r="D45" i="6"/>
  <c r="E45" i="6"/>
  <c r="F45" i="6"/>
  <c r="H45" i="6"/>
  <c r="I45" i="6" s="1"/>
  <c r="E46" i="6"/>
  <c r="F46" i="6"/>
  <c r="H46" i="6"/>
  <c r="I46" i="6" s="1"/>
  <c r="D48" i="6"/>
  <c r="E48" i="6"/>
  <c r="F48" i="6"/>
  <c r="H48" i="6"/>
  <c r="I48" i="6" s="1"/>
  <c r="D49" i="6"/>
  <c r="E49" i="6"/>
  <c r="F49" i="6"/>
  <c r="H49" i="6"/>
  <c r="I49" i="6" s="1"/>
  <c r="D50" i="6"/>
  <c r="E50" i="6"/>
  <c r="F50" i="6"/>
  <c r="H50" i="6"/>
  <c r="I50" i="6" s="1"/>
  <c r="D51" i="6"/>
  <c r="E51" i="6"/>
  <c r="F51" i="6"/>
  <c r="H51" i="6"/>
  <c r="I51" i="6" s="1"/>
  <c r="D52" i="6"/>
  <c r="E52" i="6"/>
  <c r="F52" i="6"/>
  <c r="H52" i="6"/>
  <c r="I52" i="6" s="1"/>
  <c r="D53" i="6"/>
  <c r="E53" i="6"/>
  <c r="F53" i="6"/>
  <c r="H53" i="6"/>
  <c r="I53" i="6" s="1"/>
  <c r="D54" i="6"/>
  <c r="E54" i="6"/>
  <c r="F54" i="6"/>
  <c r="H54" i="6"/>
  <c r="I54" i="6" s="1"/>
  <c r="H56" i="6"/>
  <c r="I56" i="6" s="1"/>
  <c r="H57" i="6"/>
  <c r="I57" i="6" s="1"/>
  <c r="H58" i="6"/>
  <c r="I58" i="6" s="1"/>
  <c r="E59" i="6"/>
  <c r="F59" i="6"/>
  <c r="H59" i="6"/>
  <c r="I59" i="6" s="1"/>
  <c r="E60" i="6"/>
  <c r="F60" i="6"/>
  <c r="H60" i="6"/>
  <c r="I60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0" i="6"/>
  <c r="I70" i="6" s="1"/>
  <c r="H71" i="6"/>
  <c r="I71" i="6" s="1"/>
  <c r="H72" i="6"/>
  <c r="I72" i="6" s="1"/>
  <c r="H73" i="6"/>
  <c r="I73" i="6" s="1"/>
  <c r="H74" i="6"/>
  <c r="I74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7" i="6"/>
  <c r="I87" i="6" s="1"/>
  <c r="H88" i="6"/>
  <c r="I88" i="6" s="1"/>
  <c r="H89" i="6"/>
  <c r="I89" i="6" s="1"/>
  <c r="H90" i="6"/>
  <c r="I90" i="6" s="1"/>
  <c r="H92" i="6"/>
  <c r="I92" i="6" s="1"/>
  <c r="H93" i="6"/>
  <c r="I93" i="6" s="1"/>
  <c r="H94" i="6"/>
  <c r="I94" i="6" s="1"/>
  <c r="H95" i="6"/>
  <c r="I95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E106" i="6"/>
  <c r="F106" i="6"/>
  <c r="H106" i="6"/>
  <c r="I106" i="6" s="1"/>
  <c r="H108" i="6"/>
  <c r="I108" i="6" s="1"/>
  <c r="H109" i="6"/>
  <c r="I109" i="6" s="1"/>
  <c r="G110" i="6"/>
  <c r="H110" i="6"/>
  <c r="I110" i="6" s="1"/>
  <c r="H112" i="6"/>
  <c r="I112" i="6" s="1"/>
  <c r="G113" i="6"/>
  <c r="H113" i="6"/>
  <c r="I113" i="6" s="1"/>
  <c r="G114" i="6"/>
  <c r="H114" i="6"/>
  <c r="I114" i="6" s="1"/>
  <c r="H115" i="6"/>
  <c r="I115" i="6" s="1"/>
  <c r="H116" i="6"/>
  <c r="I116" i="6" s="1"/>
  <c r="H117" i="6"/>
  <c r="I117" i="6" s="1"/>
  <c r="G118" i="6"/>
  <c r="H118" i="6"/>
  <c r="I118" i="6" s="1"/>
  <c r="H119" i="6"/>
  <c r="I119" i="6" s="1"/>
  <c r="E120" i="6"/>
  <c r="F120" i="6"/>
  <c r="H120" i="6"/>
  <c r="I120" i="6" s="1"/>
  <c r="H121" i="6"/>
  <c r="I121" i="6" s="1"/>
  <c r="G122" i="6"/>
  <c r="H122" i="6"/>
  <c r="I122" i="6" s="1"/>
  <c r="H123" i="6"/>
  <c r="I123" i="6" s="1"/>
  <c r="G124" i="6"/>
  <c r="H124" i="6"/>
  <c r="I124" i="6" s="1"/>
  <c r="G125" i="6"/>
  <c r="H125" i="6"/>
  <c r="I125" i="6" s="1"/>
  <c r="H126" i="6"/>
  <c r="I126" i="6" s="1"/>
  <c r="E127" i="6"/>
  <c r="F127" i="6"/>
  <c r="H127" i="6"/>
  <c r="I127" i="6" s="1"/>
  <c r="H129" i="6"/>
  <c r="I129" i="6" s="1"/>
  <c r="G130" i="6"/>
  <c r="H130" i="6"/>
  <c r="I130" i="6" s="1"/>
  <c r="H131" i="6"/>
  <c r="I131" i="6" s="1"/>
  <c r="H132" i="6"/>
  <c r="I132" i="6" s="1"/>
  <c r="G133" i="6"/>
  <c r="H133" i="6"/>
  <c r="I133" i="6" s="1"/>
  <c r="G134" i="6"/>
  <c r="H134" i="6"/>
  <c r="I134" i="6" s="1"/>
  <c r="H135" i="6"/>
  <c r="I135" i="6" s="1"/>
  <c r="H136" i="6"/>
  <c r="I136" i="6" s="1"/>
  <c r="H137" i="6"/>
  <c r="I137" i="6" s="1"/>
  <c r="H138" i="6"/>
  <c r="I138" i="6" s="1"/>
  <c r="G139" i="6"/>
  <c r="H139" i="6"/>
  <c r="I139" i="6" s="1"/>
  <c r="G140" i="6"/>
  <c r="H140" i="6"/>
  <c r="I140" i="6" s="1"/>
  <c r="H141" i="6"/>
  <c r="I141" i="6" s="1"/>
  <c r="H142" i="6"/>
  <c r="I142" i="6" s="1"/>
  <c r="G143" i="6"/>
  <c r="H143" i="6"/>
  <c r="I143" i="6" s="1"/>
  <c r="H144" i="6"/>
  <c r="I144" i="6" s="1"/>
  <c r="H146" i="6"/>
  <c r="I146" i="6" s="1"/>
  <c r="G147" i="6"/>
  <c r="H147" i="6"/>
  <c r="I147" i="6" s="1"/>
  <c r="H148" i="6"/>
  <c r="I148" i="6" s="1"/>
  <c r="H149" i="6"/>
  <c r="I149" i="6" s="1"/>
  <c r="G150" i="6"/>
  <c r="H150" i="6"/>
  <c r="I150" i="6" s="1"/>
  <c r="G151" i="6"/>
  <c r="H151" i="6"/>
  <c r="I151" i="6" s="1"/>
  <c r="H152" i="6"/>
  <c r="I152" i="6" s="1"/>
  <c r="H153" i="6"/>
  <c r="I153" i="6" s="1"/>
  <c r="H154" i="6"/>
  <c r="I154" i="6" s="1"/>
  <c r="H155" i="6"/>
  <c r="I155" i="6" s="1"/>
  <c r="H157" i="6"/>
  <c r="I157" i="6" s="1"/>
  <c r="G158" i="6"/>
  <c r="H158" i="6"/>
  <c r="I158" i="6" s="1"/>
  <c r="G159" i="6"/>
  <c r="H159" i="6"/>
  <c r="I159" i="6" s="1"/>
  <c r="G160" i="6"/>
  <c r="H160" i="6"/>
  <c r="I160" i="6" s="1"/>
  <c r="G161" i="6"/>
  <c r="H161" i="6"/>
  <c r="I161" i="6" s="1"/>
  <c r="G162" i="6"/>
  <c r="H162" i="6"/>
  <c r="I162" i="6" s="1"/>
  <c r="G163" i="6"/>
  <c r="H163" i="6"/>
  <c r="I163" i="6" s="1"/>
  <c r="H164" i="6"/>
  <c r="I164" i="6" s="1"/>
  <c r="D13" i="6"/>
  <c r="E13" i="6"/>
  <c r="F13" i="6"/>
  <c r="H13" i="6"/>
  <c r="I13" i="6" s="1"/>
  <c r="D15" i="6"/>
  <c r="E15" i="6"/>
  <c r="F15" i="6"/>
  <c r="H15" i="6"/>
  <c r="I15" i="6" s="1"/>
  <c r="D16" i="6"/>
  <c r="E16" i="6"/>
  <c r="F16" i="6"/>
  <c r="H16" i="6"/>
  <c r="I16" i="6" s="1"/>
  <c r="D17" i="6"/>
  <c r="E17" i="6"/>
  <c r="F17" i="6"/>
  <c r="H17" i="6"/>
  <c r="I17" i="6" s="1"/>
  <c r="D18" i="6"/>
  <c r="E18" i="6"/>
  <c r="F18" i="6"/>
  <c r="H18" i="6"/>
  <c r="I18" i="6" s="1"/>
  <c r="D19" i="6"/>
  <c r="E19" i="6"/>
  <c r="F19" i="6"/>
  <c r="H19" i="6"/>
  <c r="I19" i="6" s="1"/>
  <c r="D20" i="6"/>
  <c r="E20" i="6"/>
  <c r="F20" i="6"/>
  <c r="H20" i="6"/>
  <c r="I20" i="6" s="1"/>
  <c r="D21" i="6"/>
  <c r="E21" i="6"/>
  <c r="F21" i="6"/>
  <c r="H21" i="6"/>
  <c r="I21" i="6" s="1"/>
  <c r="D22" i="6"/>
  <c r="E22" i="6"/>
  <c r="F22" i="6"/>
  <c r="H22" i="6"/>
  <c r="I22" i="6" s="1"/>
  <c r="D23" i="6"/>
  <c r="E23" i="6"/>
  <c r="F23" i="6"/>
  <c r="H23" i="6"/>
  <c r="I23" i="6" s="1"/>
  <c r="H14" i="6"/>
  <c r="I14" i="6" s="1"/>
  <c r="F14" i="6"/>
  <c r="E14" i="6"/>
  <c r="D14" i="6"/>
  <c r="D8" i="6"/>
  <c r="E8" i="6"/>
  <c r="F8" i="6"/>
  <c r="H8" i="6"/>
  <c r="I8" i="6" s="1"/>
  <c r="D9" i="6"/>
  <c r="E9" i="6"/>
  <c r="F9" i="6"/>
  <c r="H9" i="6"/>
  <c r="I9" i="6" s="1"/>
  <c r="E10" i="6"/>
  <c r="F10" i="6"/>
  <c r="H10" i="6"/>
  <c r="I10" i="6" s="1"/>
  <c r="E11" i="6"/>
  <c r="F11" i="6"/>
  <c r="H11" i="6"/>
  <c r="I11" i="6" s="1"/>
  <c r="F7" i="6"/>
  <c r="E7" i="6"/>
  <c r="D7" i="6"/>
  <c r="H7" i="6"/>
  <c r="I7" i="6" s="1"/>
  <c r="E76" i="5"/>
  <c r="F76" i="5"/>
  <c r="D77" i="5"/>
  <c r="E77" i="5"/>
  <c r="F77" i="5"/>
  <c r="E78" i="5"/>
  <c r="F78" i="5"/>
  <c r="D79" i="5"/>
  <c r="E79" i="5"/>
  <c r="F79" i="5"/>
  <c r="E80" i="5"/>
  <c r="F80" i="5"/>
  <c r="D81" i="5"/>
  <c r="E81" i="5"/>
  <c r="F81" i="5"/>
  <c r="E82" i="5"/>
  <c r="F82" i="5"/>
  <c r="D83" i="5"/>
  <c r="E83" i="5"/>
  <c r="F83" i="5"/>
  <c r="E84" i="5"/>
  <c r="F84" i="5"/>
  <c r="D85" i="5"/>
  <c r="E85" i="5"/>
  <c r="F85" i="5"/>
  <c r="F75" i="5"/>
  <c r="E75" i="5"/>
  <c r="D75" i="5"/>
  <c r="F100" i="5"/>
  <c r="E100" i="5"/>
  <c r="D100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E86" i="5"/>
  <c r="D86" i="5"/>
  <c r="F86" i="5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84" i="5"/>
  <c r="I84" i="5" s="1"/>
  <c r="H85" i="5"/>
  <c r="I85" i="5" s="1"/>
  <c r="H86" i="5"/>
  <c r="I86" i="5" s="1"/>
  <c r="H87" i="5"/>
  <c r="I87" i="5" s="1"/>
  <c r="H88" i="5"/>
  <c r="I88" i="5" s="1"/>
  <c r="H89" i="5"/>
  <c r="I89" i="5" s="1"/>
  <c r="H90" i="5"/>
  <c r="I90" i="5" s="1"/>
  <c r="H91" i="5"/>
  <c r="I91" i="5" s="1"/>
  <c r="H92" i="5"/>
  <c r="I92" i="5" s="1"/>
  <c r="H93" i="5"/>
  <c r="I93" i="5" s="1"/>
  <c r="H94" i="5"/>
  <c r="I94" i="5" s="1"/>
  <c r="H95" i="5"/>
  <c r="I95" i="5" s="1"/>
  <c r="H96" i="5"/>
  <c r="I96" i="5" s="1"/>
  <c r="H97" i="5"/>
  <c r="I97" i="5" s="1"/>
  <c r="H98" i="5"/>
  <c r="I98" i="5" s="1"/>
  <c r="H99" i="5"/>
  <c r="I99" i="5" s="1"/>
  <c r="H100" i="5"/>
  <c r="I100" i="5" s="1"/>
  <c r="H101" i="5"/>
  <c r="I101" i="5" s="1"/>
  <c r="H102" i="5"/>
  <c r="I102" i="5" s="1"/>
  <c r="H103" i="5"/>
  <c r="I103" i="5" s="1"/>
  <c r="H104" i="5"/>
  <c r="I104" i="5" s="1"/>
  <c r="H105" i="5"/>
  <c r="I105" i="5" s="1"/>
  <c r="D63" i="5"/>
  <c r="E63" i="5"/>
  <c r="F63" i="5"/>
  <c r="H63" i="5"/>
  <c r="I63" i="5" s="1"/>
  <c r="D64" i="5"/>
  <c r="E64" i="5"/>
  <c r="F64" i="5"/>
  <c r="H64" i="5"/>
  <c r="I64" i="5" s="1"/>
  <c r="D65" i="5"/>
  <c r="E65" i="5"/>
  <c r="F65" i="5"/>
  <c r="H65" i="5"/>
  <c r="I65" i="5" s="1"/>
  <c r="D66" i="5"/>
  <c r="E66" i="5"/>
  <c r="F66" i="5"/>
  <c r="H66" i="5"/>
  <c r="I66" i="5" s="1"/>
  <c r="D67" i="5"/>
  <c r="E67" i="5"/>
  <c r="F67" i="5"/>
  <c r="H67" i="5"/>
  <c r="I67" i="5" s="1"/>
  <c r="D68" i="5"/>
  <c r="E68" i="5"/>
  <c r="F68" i="5"/>
  <c r="H68" i="5"/>
  <c r="I68" i="5" s="1"/>
  <c r="D69" i="5"/>
  <c r="E69" i="5"/>
  <c r="F69" i="5"/>
  <c r="H69" i="5"/>
  <c r="I69" i="5" s="1"/>
  <c r="D70" i="5"/>
  <c r="E70" i="5"/>
  <c r="F70" i="5"/>
  <c r="H70" i="5"/>
  <c r="I70" i="5" s="1"/>
  <c r="D71" i="5"/>
  <c r="E71" i="5"/>
  <c r="F71" i="5"/>
  <c r="H71" i="5"/>
  <c r="I71" i="5" s="1"/>
  <c r="D72" i="5"/>
  <c r="E72" i="5"/>
  <c r="F72" i="5"/>
  <c r="H72" i="5"/>
  <c r="I72" i="5" s="1"/>
  <c r="F62" i="5"/>
  <c r="E62" i="5"/>
  <c r="D62" i="5"/>
  <c r="H62" i="5"/>
  <c r="I62" i="5" s="1"/>
  <c r="E128" i="5"/>
  <c r="F128" i="5"/>
  <c r="H128" i="5"/>
  <c r="I128" i="5" s="1"/>
  <c r="E129" i="5"/>
  <c r="F129" i="5"/>
  <c r="H129" i="5"/>
  <c r="I129" i="5" s="1"/>
  <c r="E130" i="5"/>
  <c r="F130" i="5"/>
  <c r="H130" i="5"/>
  <c r="I130" i="5" s="1"/>
  <c r="E131" i="5"/>
  <c r="F131" i="5"/>
  <c r="H131" i="5"/>
  <c r="I131" i="5" s="1"/>
  <c r="E132" i="5"/>
  <c r="F132" i="5"/>
  <c r="H132" i="5"/>
  <c r="I132" i="5" s="1"/>
  <c r="E133" i="5"/>
  <c r="F133" i="5"/>
  <c r="H133" i="5"/>
  <c r="I133" i="5" s="1"/>
  <c r="E134" i="5"/>
  <c r="F134" i="5"/>
  <c r="H134" i="5"/>
  <c r="I134" i="5" s="1"/>
  <c r="F127" i="5"/>
  <c r="E127" i="5"/>
  <c r="H127" i="5"/>
  <c r="I127" i="5" s="1"/>
  <c r="H108" i="5"/>
  <c r="I108" i="5" s="1"/>
  <c r="H109" i="5"/>
  <c r="I109" i="5" s="1"/>
  <c r="H110" i="5"/>
  <c r="I110" i="5" s="1"/>
  <c r="H111" i="5"/>
  <c r="I111" i="5" s="1"/>
  <c r="H112" i="5"/>
  <c r="I112" i="5" s="1"/>
  <c r="H113" i="5"/>
  <c r="I113" i="5" s="1"/>
  <c r="H114" i="5"/>
  <c r="I114" i="5" s="1"/>
  <c r="H115" i="5"/>
  <c r="I115" i="5" s="1"/>
  <c r="H116" i="5"/>
  <c r="I116" i="5" s="1"/>
  <c r="H117" i="5"/>
  <c r="I117" i="5" s="1"/>
  <c r="H118" i="5"/>
  <c r="I118" i="5" s="1"/>
  <c r="H119" i="5"/>
  <c r="I119" i="5" s="1"/>
  <c r="H120" i="5"/>
  <c r="I120" i="5" s="1"/>
  <c r="H121" i="5"/>
  <c r="I121" i="5" s="1"/>
  <c r="H122" i="5"/>
  <c r="I122" i="5" s="1"/>
  <c r="H123" i="5"/>
  <c r="I123" i="5" s="1"/>
  <c r="H124" i="5"/>
  <c r="I124" i="5" s="1"/>
  <c r="H125" i="5"/>
  <c r="I125" i="5" s="1"/>
  <c r="H107" i="5"/>
  <c r="I107" i="5" s="1"/>
  <c r="D57" i="5"/>
  <c r="E57" i="5"/>
  <c r="F57" i="5"/>
  <c r="H57" i="5"/>
  <c r="I57" i="5" s="1"/>
  <c r="D58" i="5"/>
  <c r="E58" i="5"/>
  <c r="F58" i="5"/>
  <c r="H58" i="5"/>
  <c r="I58" i="5" s="1"/>
  <c r="D59" i="5"/>
  <c r="E59" i="5"/>
  <c r="F59" i="5"/>
  <c r="H59" i="5"/>
  <c r="I59" i="5" s="1"/>
  <c r="D60" i="5"/>
  <c r="E60" i="5"/>
  <c r="F60" i="5"/>
  <c r="H60" i="5"/>
  <c r="I60" i="5" s="1"/>
  <c r="F56" i="5"/>
  <c r="E56" i="5"/>
  <c r="D56" i="5"/>
  <c r="H56" i="5"/>
  <c r="I56" i="5" s="1"/>
  <c r="D42" i="5"/>
  <c r="E42" i="5"/>
  <c r="F42" i="5"/>
  <c r="H42" i="5"/>
  <c r="I42" i="5" s="1"/>
  <c r="D43" i="5"/>
  <c r="E43" i="5"/>
  <c r="F43" i="5"/>
  <c r="H43" i="5"/>
  <c r="I43" i="5" s="1"/>
  <c r="D44" i="5"/>
  <c r="E44" i="5"/>
  <c r="F44" i="5"/>
  <c r="H44" i="5"/>
  <c r="I44" i="5" s="1"/>
  <c r="D45" i="5"/>
  <c r="E45" i="5"/>
  <c r="F45" i="5"/>
  <c r="H45" i="5"/>
  <c r="I45" i="5" s="1"/>
  <c r="D46" i="5"/>
  <c r="E46" i="5"/>
  <c r="F46" i="5"/>
  <c r="H46" i="5"/>
  <c r="I46" i="5" s="1"/>
  <c r="D47" i="5"/>
  <c r="E47" i="5"/>
  <c r="F47" i="5"/>
  <c r="H47" i="5"/>
  <c r="I47" i="5" s="1"/>
  <c r="D48" i="5"/>
  <c r="E48" i="5"/>
  <c r="F48" i="5"/>
  <c r="H48" i="5"/>
  <c r="I48" i="5" s="1"/>
  <c r="D49" i="5"/>
  <c r="E49" i="5"/>
  <c r="F49" i="5"/>
  <c r="H49" i="5"/>
  <c r="I49" i="5" s="1"/>
  <c r="D50" i="5"/>
  <c r="E50" i="5"/>
  <c r="F50" i="5"/>
  <c r="H50" i="5"/>
  <c r="I50" i="5" s="1"/>
  <c r="D51" i="5"/>
  <c r="E51" i="5"/>
  <c r="F51" i="5"/>
  <c r="H51" i="5"/>
  <c r="I51" i="5" s="1"/>
  <c r="D52" i="5"/>
  <c r="E52" i="5"/>
  <c r="F52" i="5"/>
  <c r="H52" i="5"/>
  <c r="I52" i="5" s="1"/>
  <c r="D53" i="5"/>
  <c r="E53" i="5"/>
  <c r="F53" i="5"/>
  <c r="H53" i="5"/>
  <c r="I53" i="5" s="1"/>
  <c r="D54" i="5"/>
  <c r="E54" i="5"/>
  <c r="F54" i="5"/>
  <c r="H54" i="5"/>
  <c r="I54" i="5" s="1"/>
  <c r="F41" i="5"/>
  <c r="E41" i="5"/>
  <c r="D41" i="5"/>
  <c r="H41" i="5"/>
  <c r="I41" i="5" s="1"/>
  <c r="D35" i="5"/>
  <c r="E35" i="5"/>
  <c r="F35" i="5"/>
  <c r="H35" i="5"/>
  <c r="I35" i="5" s="1"/>
  <c r="D36" i="5"/>
  <c r="E36" i="5"/>
  <c r="F36" i="5"/>
  <c r="H36" i="5"/>
  <c r="I36" i="5" s="1"/>
  <c r="D37" i="5"/>
  <c r="E37" i="5"/>
  <c r="F37" i="5"/>
  <c r="H37" i="5"/>
  <c r="I37" i="5" s="1"/>
  <c r="D38" i="5"/>
  <c r="E38" i="5"/>
  <c r="F38" i="5"/>
  <c r="H38" i="5"/>
  <c r="I38" i="5" s="1"/>
  <c r="D39" i="5"/>
  <c r="E39" i="5"/>
  <c r="F39" i="5"/>
  <c r="H39" i="5"/>
  <c r="I39" i="5" s="1"/>
  <c r="F34" i="5"/>
  <c r="E34" i="5"/>
  <c r="D34" i="5"/>
  <c r="H34" i="5"/>
  <c r="I34" i="5" s="1"/>
  <c r="G64" i="5" l="1"/>
  <c r="G43" i="5"/>
  <c r="G60" i="5"/>
  <c r="G128" i="5"/>
  <c r="G38" i="5"/>
  <c r="G129" i="5"/>
  <c r="G50" i="5"/>
  <c r="G45" i="5"/>
  <c r="G95" i="5"/>
  <c r="G91" i="5"/>
  <c r="G87" i="5"/>
  <c r="G75" i="5"/>
  <c r="G63" i="5"/>
  <c r="G93" i="5"/>
  <c r="G89" i="5"/>
  <c r="G37" i="5"/>
  <c r="G71" i="5"/>
  <c r="G46" i="5"/>
  <c r="G68" i="5"/>
  <c r="G36" i="5"/>
  <c r="G35" i="5"/>
  <c r="G53" i="5"/>
  <c r="G134" i="5"/>
  <c r="G132" i="5"/>
  <c r="G39" i="5"/>
  <c r="G54" i="5"/>
  <c r="G49" i="5"/>
  <c r="G47" i="5"/>
  <c r="G58" i="5"/>
  <c r="G57" i="5"/>
  <c r="G133" i="5"/>
  <c r="G72" i="5"/>
  <c r="G67" i="5"/>
  <c r="G65" i="5"/>
  <c r="G51" i="5"/>
  <c r="G130" i="5"/>
  <c r="G69" i="5"/>
  <c r="G83" i="5"/>
  <c r="G52" i="5"/>
  <c r="G44" i="5"/>
  <c r="G59" i="5"/>
  <c r="G131" i="5"/>
  <c r="G70" i="5"/>
  <c r="G96" i="5"/>
  <c r="G92" i="5"/>
  <c r="G88" i="5"/>
  <c r="G85" i="5"/>
  <c r="G77" i="5"/>
  <c r="G79" i="5"/>
  <c r="G48" i="5"/>
  <c r="G42" i="5"/>
  <c r="G66" i="5"/>
  <c r="G94" i="5"/>
  <c r="G90" i="5"/>
  <c r="G81" i="5"/>
  <c r="G51" i="6"/>
  <c r="G45" i="6"/>
  <c r="G57" i="6"/>
  <c r="G66" i="6"/>
  <c r="G65" i="6"/>
  <c r="G95" i="6"/>
  <c r="G90" i="6"/>
  <c r="G85" i="6"/>
  <c r="G81" i="6"/>
  <c r="G49" i="6"/>
  <c r="G43" i="6"/>
  <c r="G77" i="6"/>
  <c r="G37" i="6"/>
  <c r="G68" i="6"/>
  <c r="G67" i="6"/>
  <c r="G64" i="6"/>
  <c r="G63" i="6"/>
  <c r="G72" i="6"/>
  <c r="G52" i="6"/>
  <c r="G33" i="6"/>
  <c r="G31" i="6"/>
  <c r="G29" i="6"/>
  <c r="G93" i="6"/>
  <c r="G88" i="6"/>
  <c r="G83" i="6"/>
  <c r="G79" i="6"/>
  <c r="G8" i="6"/>
  <c r="G14" i="6"/>
  <c r="G41" i="6"/>
  <c r="G39" i="6"/>
  <c r="G42" i="6"/>
  <c r="G34" i="6"/>
  <c r="G27" i="6"/>
  <c r="G9" i="6"/>
  <c r="G53" i="6"/>
  <c r="G38" i="6"/>
  <c r="G30" i="6"/>
  <c r="G54" i="6"/>
  <c r="G44" i="6"/>
  <c r="G32" i="6"/>
  <c r="G26" i="6"/>
  <c r="G94" i="6"/>
  <c r="G89" i="6"/>
  <c r="G84" i="6"/>
  <c r="G80" i="6"/>
  <c r="G71" i="6"/>
  <c r="G74" i="6"/>
  <c r="G23" i="6"/>
  <c r="G22" i="6"/>
  <c r="G21" i="6"/>
  <c r="G20" i="6"/>
  <c r="G19" i="6"/>
  <c r="G18" i="6"/>
  <c r="G17" i="6"/>
  <c r="G16" i="6"/>
  <c r="G15" i="6"/>
  <c r="G50" i="6"/>
  <c r="G40" i="6"/>
  <c r="G28" i="6"/>
  <c r="G58" i="6"/>
  <c r="G82" i="6"/>
  <c r="G78" i="6"/>
  <c r="G73" i="6"/>
  <c r="E26" i="5"/>
  <c r="F26" i="5"/>
  <c r="E27" i="5"/>
  <c r="F27" i="5"/>
  <c r="E28" i="5"/>
  <c r="F28" i="5"/>
  <c r="E29" i="5"/>
  <c r="F29" i="5"/>
  <c r="E30" i="5"/>
  <c r="F30" i="5"/>
  <c r="E31" i="5"/>
  <c r="F31" i="5"/>
  <c r="F25" i="5"/>
  <c r="E25" i="5"/>
  <c r="D26" i="5"/>
  <c r="D27" i="5"/>
  <c r="D28" i="5"/>
  <c r="D29" i="5"/>
  <c r="D30" i="5"/>
  <c r="D31" i="5"/>
  <c r="D25" i="5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E32" i="5"/>
  <c r="F32" i="5"/>
  <c r="H32" i="5"/>
  <c r="I32" i="5" s="1"/>
  <c r="E23" i="5"/>
  <c r="F23" i="5"/>
  <c r="F22" i="5"/>
  <c r="E22" i="5"/>
  <c r="E21" i="5"/>
  <c r="F21" i="5"/>
  <c r="F20" i="5"/>
  <c r="E20" i="5"/>
  <c r="E17" i="5"/>
  <c r="F17" i="5"/>
  <c r="E18" i="5"/>
  <c r="F18" i="5"/>
  <c r="E19" i="5"/>
  <c r="F19" i="5"/>
  <c r="F16" i="5"/>
  <c r="E16" i="5"/>
  <c r="F14" i="5"/>
  <c r="E14" i="5"/>
  <c r="E8" i="5"/>
  <c r="F8" i="5"/>
  <c r="E9" i="5"/>
  <c r="F9" i="5"/>
  <c r="E10" i="5"/>
  <c r="F10" i="5"/>
  <c r="E11" i="5"/>
  <c r="F11" i="5"/>
  <c r="E12" i="5"/>
  <c r="F12" i="5"/>
  <c r="E13" i="5"/>
  <c r="F13" i="5"/>
  <c r="D21" i="5"/>
  <c r="D20" i="5"/>
  <c r="D17" i="5"/>
  <c r="D18" i="5"/>
  <c r="D19" i="5"/>
  <c r="D16" i="5"/>
  <c r="D23" i="5"/>
  <c r="D22" i="5"/>
  <c r="D14" i="5"/>
  <c r="D8" i="5"/>
  <c r="H8" i="5"/>
  <c r="I8" i="5" s="1"/>
  <c r="D9" i="5"/>
  <c r="H9" i="5"/>
  <c r="I9" i="5" s="1"/>
  <c r="D10" i="5"/>
  <c r="H10" i="5"/>
  <c r="I10" i="5" s="1"/>
  <c r="D11" i="5"/>
  <c r="H11" i="5"/>
  <c r="I11" i="5" s="1"/>
  <c r="D12" i="5"/>
  <c r="H12" i="5"/>
  <c r="I12" i="5" s="1"/>
  <c r="D13" i="5"/>
  <c r="H13" i="5"/>
  <c r="I13" i="5" s="1"/>
  <c r="H14" i="5"/>
  <c r="I14" i="5" s="1"/>
  <c r="F15" i="5"/>
  <c r="I15" i="5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E122" i="4"/>
  <c r="F122" i="4"/>
  <c r="E123" i="4"/>
  <c r="F123" i="4"/>
  <c r="E124" i="4"/>
  <c r="F124" i="4"/>
  <c r="E125" i="4"/>
  <c r="F125" i="4"/>
  <c r="E126" i="4"/>
  <c r="F126" i="4"/>
  <c r="E127" i="4"/>
  <c r="F127" i="4"/>
  <c r="E128" i="4"/>
  <c r="F128" i="4"/>
  <c r="E129" i="4"/>
  <c r="F129" i="4"/>
  <c r="E130" i="4"/>
  <c r="F130" i="4"/>
  <c r="E131" i="4"/>
  <c r="F131" i="4"/>
  <c r="E132" i="4"/>
  <c r="F132" i="4"/>
  <c r="F121" i="4"/>
  <c r="E121" i="4"/>
  <c r="D122" i="4"/>
  <c r="D123" i="4"/>
  <c r="D124" i="4"/>
  <c r="D125" i="4"/>
  <c r="D126" i="4"/>
  <c r="D127" i="4"/>
  <c r="D128" i="4"/>
  <c r="D129" i="4"/>
  <c r="D130" i="4"/>
  <c r="D131" i="4"/>
  <c r="D132" i="4"/>
  <c r="D121" i="4"/>
  <c r="E114" i="4"/>
  <c r="F114" i="4"/>
  <c r="E115" i="4"/>
  <c r="F115" i="4"/>
  <c r="E116" i="4"/>
  <c r="F116" i="4"/>
  <c r="E117" i="4"/>
  <c r="F117" i="4"/>
  <c r="E118" i="4"/>
  <c r="F118" i="4"/>
  <c r="E119" i="4"/>
  <c r="F119" i="4"/>
  <c r="F113" i="4"/>
  <c r="E113" i="4"/>
  <c r="D114" i="4"/>
  <c r="D115" i="4"/>
  <c r="D116" i="4"/>
  <c r="D117" i="4"/>
  <c r="D118" i="4"/>
  <c r="D119" i="4"/>
  <c r="D113" i="4"/>
  <c r="G27" i="5" l="1"/>
  <c r="G30" i="5"/>
  <c r="G28" i="5"/>
  <c r="G31" i="5"/>
  <c r="G11" i="5"/>
  <c r="G26" i="5"/>
  <c r="G29" i="5"/>
  <c r="G19" i="5"/>
  <c r="G17" i="5"/>
  <c r="G13" i="5"/>
  <c r="G9" i="5"/>
  <c r="G21" i="5"/>
  <c r="G10" i="5"/>
  <c r="G8" i="5"/>
  <c r="G23" i="5"/>
  <c r="G12" i="5"/>
  <c r="G18" i="5"/>
  <c r="E110" i="4"/>
  <c r="F110" i="4"/>
  <c r="E111" i="4"/>
  <c r="F111" i="4"/>
  <c r="F109" i="4"/>
  <c r="E109" i="4"/>
  <c r="E108" i="4"/>
  <c r="F108" i="4"/>
  <c r="E107" i="4"/>
  <c r="F107" i="4"/>
  <c r="F106" i="4"/>
  <c r="E106" i="4"/>
  <c r="F105" i="4"/>
  <c r="E105" i="4"/>
  <c r="D111" i="4"/>
  <c r="D110" i="4"/>
  <c r="D108" i="4"/>
  <c r="D107" i="4"/>
  <c r="D109" i="4"/>
  <c r="D106" i="4"/>
  <c r="D105" i="4"/>
  <c r="E102" i="4"/>
  <c r="F102" i="4"/>
  <c r="E103" i="4"/>
  <c r="F103" i="4"/>
  <c r="F101" i="4"/>
  <c r="E101" i="4"/>
  <c r="D102" i="4"/>
  <c r="D103" i="4"/>
  <c r="D101" i="4"/>
  <c r="E94" i="4"/>
  <c r="F94" i="4"/>
  <c r="E95" i="4"/>
  <c r="F95" i="4"/>
  <c r="E96" i="4"/>
  <c r="F96" i="4"/>
  <c r="E97" i="4"/>
  <c r="F97" i="4"/>
  <c r="E98" i="4"/>
  <c r="F98" i="4"/>
  <c r="E99" i="4"/>
  <c r="F99" i="4"/>
  <c r="F93" i="4"/>
  <c r="E93" i="4"/>
  <c r="D94" i="4"/>
  <c r="D95" i="4"/>
  <c r="D96" i="4"/>
  <c r="D97" i="4"/>
  <c r="D98" i="4"/>
  <c r="D99" i="4"/>
  <c r="D93" i="4"/>
  <c r="E85" i="4"/>
  <c r="F85" i="4"/>
  <c r="E86" i="4"/>
  <c r="F86" i="4"/>
  <c r="E87" i="4"/>
  <c r="F87" i="4"/>
  <c r="E88" i="4"/>
  <c r="F88" i="4"/>
  <c r="E89" i="4"/>
  <c r="F89" i="4"/>
  <c r="E90" i="4"/>
  <c r="F90" i="4"/>
  <c r="E91" i="4"/>
  <c r="F91" i="4"/>
  <c r="F84" i="4"/>
  <c r="E84" i="4"/>
  <c r="D85" i="4"/>
  <c r="D86" i="4"/>
  <c r="D87" i="4"/>
  <c r="D88" i="4"/>
  <c r="D89" i="4"/>
  <c r="D90" i="4"/>
  <c r="D91" i="4"/>
  <c r="D84" i="4"/>
  <c r="E82" i="4"/>
  <c r="F82" i="4"/>
  <c r="F81" i="4"/>
  <c r="E81" i="4"/>
  <c r="D82" i="4"/>
  <c r="D81" i="4"/>
  <c r="E71" i="4"/>
  <c r="F71" i="4"/>
  <c r="E72" i="4"/>
  <c r="F72" i="4"/>
  <c r="E73" i="4"/>
  <c r="F73" i="4"/>
  <c r="E74" i="4"/>
  <c r="F74" i="4"/>
  <c r="E75" i="4"/>
  <c r="F75" i="4"/>
  <c r="E76" i="4"/>
  <c r="F76" i="4"/>
  <c r="E77" i="4"/>
  <c r="F77" i="4"/>
  <c r="E78" i="4"/>
  <c r="F78" i="4"/>
  <c r="E79" i="4"/>
  <c r="F79" i="4"/>
  <c r="F70" i="4"/>
  <c r="E70" i="4"/>
  <c r="E64" i="4"/>
  <c r="F64" i="4"/>
  <c r="E65" i="4"/>
  <c r="F65" i="4"/>
  <c r="E66" i="4"/>
  <c r="F66" i="4"/>
  <c r="E67" i="4"/>
  <c r="F67" i="4"/>
  <c r="E68" i="4"/>
  <c r="F68" i="4"/>
  <c r="F63" i="4"/>
  <c r="E63" i="4"/>
  <c r="D64" i="4"/>
  <c r="D65" i="4"/>
  <c r="D66" i="4"/>
  <c r="D67" i="4"/>
  <c r="D68" i="4"/>
  <c r="D63" i="4"/>
  <c r="E60" i="4"/>
  <c r="F60" i="4"/>
  <c r="E61" i="4"/>
  <c r="F61" i="4"/>
  <c r="F59" i="4"/>
  <c r="E59" i="4"/>
  <c r="E54" i="4"/>
  <c r="F54" i="4"/>
  <c r="E55" i="4"/>
  <c r="F55" i="4"/>
  <c r="E56" i="4"/>
  <c r="F56" i="4"/>
  <c r="E57" i="4"/>
  <c r="F57" i="4"/>
  <c r="E58" i="4"/>
  <c r="F58" i="4"/>
  <c r="F53" i="4"/>
  <c r="E53" i="4"/>
  <c r="H59" i="4"/>
  <c r="I59" i="4" s="1"/>
  <c r="D60" i="4"/>
  <c r="D61" i="4"/>
  <c r="D59" i="4"/>
  <c r="D54" i="4"/>
  <c r="D55" i="4"/>
  <c r="D56" i="4"/>
  <c r="D57" i="4"/>
  <c r="D58" i="4"/>
  <c r="D53" i="4"/>
  <c r="E46" i="4"/>
  <c r="F46" i="4"/>
  <c r="F45" i="4"/>
  <c r="E45" i="4"/>
  <c r="D46" i="4"/>
  <c r="D45" i="4"/>
  <c r="E39" i="4"/>
  <c r="F39" i="4"/>
  <c r="E40" i="4"/>
  <c r="F40" i="4"/>
  <c r="E41" i="4"/>
  <c r="F41" i="4"/>
  <c r="E42" i="4"/>
  <c r="F42" i="4"/>
  <c r="E43" i="4"/>
  <c r="F43" i="4"/>
  <c r="F38" i="4"/>
  <c r="E38" i="4"/>
  <c r="E33" i="4"/>
  <c r="F33" i="4"/>
  <c r="E34" i="4"/>
  <c r="F34" i="4"/>
  <c r="E35" i="4"/>
  <c r="F35" i="4"/>
  <c r="E36" i="4"/>
  <c r="F36" i="4"/>
  <c r="E37" i="4"/>
  <c r="F37" i="4"/>
  <c r="F32" i="4"/>
  <c r="E32" i="4"/>
  <c r="D39" i="4"/>
  <c r="D40" i="4"/>
  <c r="D41" i="4"/>
  <c r="D42" i="4"/>
  <c r="D43" i="4"/>
  <c r="D38" i="4"/>
  <c r="D33" i="4"/>
  <c r="D34" i="4"/>
  <c r="D35" i="4"/>
  <c r="D36" i="4"/>
  <c r="D37" i="4"/>
  <c r="D32" i="4"/>
  <c r="F25" i="4"/>
  <c r="F26" i="4"/>
  <c r="F27" i="4"/>
  <c r="F28" i="4"/>
  <c r="F29" i="4"/>
  <c r="F30" i="4"/>
  <c r="F24" i="4"/>
  <c r="E25" i="4"/>
  <c r="E26" i="4"/>
  <c r="E27" i="4"/>
  <c r="E28" i="4"/>
  <c r="E29" i="4"/>
  <c r="E30" i="4"/>
  <c r="G30" i="4" s="1"/>
  <c r="D25" i="4"/>
  <c r="D26" i="4"/>
  <c r="D27" i="4"/>
  <c r="D28" i="4"/>
  <c r="D29" i="4"/>
  <c r="D30" i="4"/>
  <c r="D24" i="4"/>
  <c r="E24" i="4"/>
  <c r="E21" i="4"/>
  <c r="F21" i="4"/>
  <c r="H21" i="4"/>
  <c r="I21" i="4" s="1"/>
  <c r="E22" i="4"/>
  <c r="F22" i="4"/>
  <c r="H22" i="4"/>
  <c r="I22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G40" i="4"/>
  <c r="H40" i="4"/>
  <c r="I40" i="4" s="1"/>
  <c r="H41" i="4"/>
  <c r="I41" i="4" s="1"/>
  <c r="H42" i="4"/>
  <c r="I42" i="4" s="1"/>
  <c r="H43" i="4"/>
  <c r="I43" i="4" s="1"/>
  <c r="H45" i="4"/>
  <c r="I45" i="4" s="1"/>
  <c r="H46" i="4"/>
  <c r="I46" i="4" s="1"/>
  <c r="E47" i="4"/>
  <c r="F47" i="4"/>
  <c r="H47" i="4"/>
  <c r="I47" i="4" s="1"/>
  <c r="E48" i="4"/>
  <c r="F48" i="4"/>
  <c r="H48" i="4"/>
  <c r="I48" i="4" s="1"/>
  <c r="E49" i="4"/>
  <c r="F49" i="4"/>
  <c r="H49" i="4"/>
  <c r="I49" i="4" s="1"/>
  <c r="E50" i="4"/>
  <c r="F50" i="4"/>
  <c r="H50" i="4"/>
  <c r="I50" i="4" s="1"/>
  <c r="E51" i="4"/>
  <c r="F51" i="4"/>
  <c r="H51" i="4"/>
  <c r="I51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60" i="4"/>
  <c r="I60" i="4" s="1"/>
  <c r="H61" i="4"/>
  <c r="I61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70" i="4"/>
  <c r="I70" i="4" s="1"/>
  <c r="H71" i="4"/>
  <c r="I71" i="4" s="1"/>
  <c r="H72" i="4"/>
  <c r="I72" i="4" s="1"/>
  <c r="H73" i="4"/>
  <c r="I73" i="4" s="1"/>
  <c r="G74" i="4"/>
  <c r="H74" i="4"/>
  <c r="I74" i="4" s="1"/>
  <c r="H75" i="4"/>
  <c r="I75" i="4" s="1"/>
  <c r="H76" i="4"/>
  <c r="I76" i="4" s="1"/>
  <c r="H77" i="4"/>
  <c r="I77" i="4" s="1"/>
  <c r="I78" i="4"/>
  <c r="I79" i="4"/>
  <c r="H81" i="4"/>
  <c r="I81" i="4" s="1"/>
  <c r="H82" i="4"/>
  <c r="I82" i="4" s="1"/>
  <c r="H84" i="4"/>
  <c r="I84" i="4" s="1"/>
  <c r="G86" i="4"/>
  <c r="G94" i="4"/>
  <c r="E9" i="4"/>
  <c r="F9" i="4"/>
  <c r="H9" i="4"/>
  <c r="I9" i="4" s="1"/>
  <c r="E10" i="4"/>
  <c r="F10" i="4"/>
  <c r="H10" i="4"/>
  <c r="I10" i="4" s="1"/>
  <c r="E11" i="4"/>
  <c r="F11" i="4"/>
  <c r="H11" i="4"/>
  <c r="I11" i="4" s="1"/>
  <c r="E12" i="4"/>
  <c r="F12" i="4"/>
  <c r="H12" i="4"/>
  <c r="I12" i="4" s="1"/>
  <c r="E13" i="4"/>
  <c r="F13" i="4"/>
  <c r="H13" i="4"/>
  <c r="I13" i="4" s="1"/>
  <c r="E14" i="4"/>
  <c r="F14" i="4"/>
  <c r="H14" i="4"/>
  <c r="I14" i="4" s="1"/>
  <c r="E15" i="4"/>
  <c r="F15" i="4"/>
  <c r="H15" i="4"/>
  <c r="I15" i="4" s="1"/>
  <c r="E16" i="4"/>
  <c r="F16" i="4"/>
  <c r="H16" i="4"/>
  <c r="I16" i="4" s="1"/>
  <c r="E17" i="4"/>
  <c r="F17" i="4"/>
  <c r="H17" i="4"/>
  <c r="I17" i="4" s="1"/>
  <c r="E18" i="4"/>
  <c r="F18" i="4"/>
  <c r="H18" i="4"/>
  <c r="I18" i="4" s="1"/>
  <c r="E19" i="4"/>
  <c r="F19" i="4"/>
  <c r="H19" i="4"/>
  <c r="I19" i="4" s="1"/>
  <c r="E20" i="4"/>
  <c r="F20" i="4"/>
  <c r="H20" i="4"/>
  <c r="I20" i="4" s="1"/>
  <c r="H8" i="4"/>
  <c r="I8" i="4" s="1"/>
  <c r="E8" i="4"/>
  <c r="F8" i="4"/>
  <c r="H7" i="4"/>
  <c r="I7" i="4" s="1"/>
  <c r="F7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7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34" i="4"/>
  <c r="E135" i="4"/>
  <c r="F135" i="4"/>
  <c r="E136" i="4"/>
  <c r="F136" i="4"/>
  <c r="E137" i="4"/>
  <c r="F137" i="4"/>
  <c r="E138" i="4"/>
  <c r="F138" i="4"/>
  <c r="E139" i="4"/>
  <c r="F139" i="4"/>
  <c r="E140" i="4"/>
  <c r="F140" i="4"/>
  <c r="E141" i="4"/>
  <c r="F141" i="4"/>
  <c r="E142" i="4"/>
  <c r="F142" i="4"/>
  <c r="E143" i="4"/>
  <c r="F143" i="4"/>
  <c r="E144" i="4"/>
  <c r="F144" i="4"/>
  <c r="E145" i="4"/>
  <c r="F145" i="4"/>
  <c r="E146" i="4"/>
  <c r="F146" i="4"/>
  <c r="E147" i="4"/>
  <c r="F147" i="4"/>
  <c r="E148" i="4"/>
  <c r="F148" i="4"/>
  <c r="E149" i="4"/>
  <c r="F149" i="4"/>
  <c r="E150" i="4"/>
  <c r="F150" i="4"/>
  <c r="E151" i="4"/>
  <c r="F151" i="4"/>
  <c r="E152" i="4"/>
  <c r="F152" i="4"/>
  <c r="E153" i="4"/>
  <c r="F153" i="4"/>
  <c r="E154" i="4"/>
  <c r="F154" i="4"/>
  <c r="E155" i="4"/>
  <c r="F155" i="4"/>
  <c r="E156" i="4"/>
  <c r="F156" i="4"/>
  <c r="E157" i="4"/>
  <c r="F157" i="4"/>
  <c r="E158" i="4"/>
  <c r="F158" i="4"/>
  <c r="E159" i="4"/>
  <c r="F159" i="4"/>
  <c r="E160" i="4"/>
  <c r="F160" i="4"/>
  <c r="E161" i="4"/>
  <c r="F161" i="4"/>
  <c r="F134" i="4"/>
  <c r="E134" i="4"/>
  <c r="F33" i="1"/>
  <c r="F32" i="1"/>
  <c r="E33" i="1"/>
  <c r="E32" i="1"/>
  <c r="F28" i="1"/>
  <c r="F27" i="1"/>
  <c r="E28" i="1"/>
  <c r="E27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5" i="1"/>
  <c r="F95" i="1"/>
  <c r="E29" i="1"/>
  <c r="F29" i="1"/>
  <c r="E30" i="1"/>
  <c r="F30" i="1"/>
  <c r="E31" i="1"/>
  <c r="F31" i="1"/>
  <c r="E23" i="1"/>
  <c r="F23" i="1"/>
  <c r="E24" i="1"/>
  <c r="F24" i="1"/>
  <c r="E25" i="1"/>
  <c r="F25" i="1"/>
  <c r="E26" i="1"/>
  <c r="F26" i="1"/>
  <c r="E19" i="1"/>
  <c r="F19" i="1"/>
  <c r="E20" i="1"/>
  <c r="F20" i="1"/>
  <c r="E21" i="1"/>
  <c r="F21" i="1"/>
  <c r="E22" i="1"/>
  <c r="F22" i="1"/>
  <c r="E17" i="1"/>
  <c r="F17" i="1"/>
  <c r="E18" i="1"/>
  <c r="F18" i="1"/>
  <c r="E15" i="1"/>
  <c r="F15" i="1"/>
  <c r="E16" i="1"/>
  <c r="F16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G42" i="4" l="1"/>
  <c r="G46" i="4"/>
  <c r="G65" i="4"/>
  <c r="G56" i="4"/>
  <c r="G90" i="4"/>
  <c r="G95" i="4"/>
  <c r="G26" i="1"/>
  <c r="G160" i="4"/>
  <c r="G152" i="4"/>
  <c r="G49" i="1"/>
  <c r="G47" i="1"/>
  <c r="G29" i="1"/>
  <c r="G28" i="1"/>
  <c r="G33" i="1"/>
  <c r="G29" i="4"/>
  <c r="G25" i="4"/>
  <c r="G9" i="1"/>
  <c r="G11" i="1"/>
  <c r="G13" i="1"/>
  <c r="G16" i="1"/>
  <c r="G18" i="1"/>
  <c r="G22" i="1"/>
  <c r="G20" i="1"/>
  <c r="G31" i="1"/>
  <c r="G93" i="1"/>
  <c r="G91" i="1"/>
  <c r="G89" i="1"/>
  <c r="G87" i="1"/>
  <c r="G85" i="1"/>
  <c r="G83" i="1"/>
  <c r="G81" i="1"/>
  <c r="G79" i="1"/>
  <c r="G76" i="1"/>
  <c r="G74" i="1"/>
  <c r="G72" i="1"/>
  <c r="G67" i="1"/>
  <c r="G65" i="1"/>
  <c r="G63" i="1"/>
  <c r="G61" i="1"/>
  <c r="G59" i="1"/>
  <c r="G57" i="1"/>
  <c r="G55" i="1"/>
  <c r="G53" i="1"/>
  <c r="G51" i="1"/>
  <c r="G45" i="1"/>
  <c r="G43" i="1"/>
  <c r="G41" i="1"/>
  <c r="G39" i="1"/>
  <c r="G37" i="1"/>
  <c r="G32" i="1"/>
  <c r="G27" i="1"/>
  <c r="G36" i="4"/>
  <c r="G57" i="4"/>
  <c r="G8" i="1"/>
  <c r="G10" i="1"/>
  <c r="G12" i="1"/>
  <c r="G14" i="1"/>
  <c r="G15" i="1"/>
  <c r="G17" i="1"/>
  <c r="G21" i="1"/>
  <c r="G19" i="1"/>
  <c r="G30" i="1"/>
  <c r="G92" i="1"/>
  <c r="G90" i="1"/>
  <c r="G88" i="1"/>
  <c r="G86" i="1"/>
  <c r="G84" i="1"/>
  <c r="G82" i="1"/>
  <c r="G80" i="1"/>
  <c r="G75" i="1"/>
  <c r="G73" i="1"/>
  <c r="G71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27" i="4"/>
  <c r="G150" i="4"/>
  <c r="G37" i="4"/>
  <c r="G35" i="4"/>
  <c r="G33" i="4"/>
  <c r="G43" i="4"/>
  <c r="G41" i="4"/>
  <c r="G39" i="4"/>
  <c r="G61" i="4"/>
  <c r="G151" i="4"/>
  <c r="G28" i="4"/>
  <c r="G156" i="4"/>
  <c r="G148" i="4"/>
  <c r="G16" i="4"/>
  <c r="G13" i="4"/>
  <c r="G140" i="4"/>
  <c r="G128" i="4"/>
  <c r="G155" i="4"/>
  <c r="G143" i="4"/>
  <c r="G147" i="4"/>
  <c r="G17" i="4"/>
  <c r="G11" i="4"/>
  <c r="G10" i="4"/>
  <c r="G142" i="4"/>
  <c r="G135" i="4"/>
  <c r="G146" i="4"/>
  <c r="G159" i="4"/>
  <c r="G158" i="4"/>
  <c r="G144" i="4"/>
  <c r="G139" i="4"/>
  <c r="G138" i="4"/>
  <c r="G110" i="4"/>
  <c r="G34" i="4"/>
  <c r="G154" i="4"/>
  <c r="G19" i="4"/>
  <c r="G18" i="4"/>
  <c r="G26" i="4"/>
  <c r="G130" i="4"/>
  <c r="G126" i="4"/>
  <c r="G122" i="4"/>
  <c r="G102" i="4"/>
  <c r="G114" i="4"/>
  <c r="G103" i="4"/>
  <c r="G82" i="4"/>
  <c r="G157" i="4"/>
  <c r="G149" i="4"/>
  <c r="G141" i="4"/>
  <c r="G8" i="4"/>
  <c r="G15" i="4"/>
  <c r="G14" i="4"/>
  <c r="G12" i="4"/>
  <c r="G129" i="4"/>
  <c r="G118" i="4"/>
  <c r="G111" i="4"/>
  <c r="G153" i="4"/>
  <c r="G145" i="4"/>
  <c r="G137" i="4"/>
  <c r="G136" i="4"/>
  <c r="G20" i="4"/>
  <c r="G9" i="4"/>
  <c r="G98" i="4"/>
  <c r="G89" i="4"/>
  <c r="G73" i="4"/>
  <c r="G85" i="4"/>
  <c r="G77" i="4"/>
  <c r="G66" i="4"/>
  <c r="G119" i="4"/>
  <c r="G132" i="4"/>
  <c r="G125" i="4"/>
  <c r="G117" i="4"/>
  <c r="G116" i="4"/>
  <c r="G107" i="4"/>
  <c r="G99" i="4"/>
  <c r="G97" i="4"/>
  <c r="G96" i="4"/>
  <c r="G91" i="4"/>
  <c r="G88" i="4"/>
  <c r="G87" i="4"/>
  <c r="G76" i="4"/>
  <c r="G75" i="4"/>
  <c r="G72" i="4"/>
  <c r="G71" i="4"/>
  <c r="G68" i="4"/>
  <c r="G67" i="4"/>
  <c r="G64" i="4"/>
  <c r="G60" i="4"/>
  <c r="G58" i="4"/>
  <c r="G55" i="4"/>
  <c r="G54" i="4"/>
  <c r="G127" i="4"/>
  <c r="G108" i="4"/>
  <c r="G124" i="4"/>
  <c r="G131" i="4"/>
  <c r="G123" i="4"/>
  <c r="G115" i="4"/>
  <c r="G161" i="4"/>
  <c r="D95" i="1"/>
  <c r="D33" i="1"/>
  <c r="D32" i="1"/>
  <c r="D28" i="1"/>
  <c r="D27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5" i="1"/>
  <c r="I95" i="1" s="1"/>
</calcChain>
</file>

<file path=xl/sharedStrings.xml><?xml version="1.0" encoding="utf-8"?>
<sst xmlns="http://schemas.openxmlformats.org/spreadsheetml/2006/main" count="904" uniqueCount="561">
  <si>
    <t>Estimate</t>
  </si>
  <si>
    <t>Percent</t>
  </si>
  <si>
    <t>21 years and over</t>
  </si>
  <si>
    <t>62 years and over</t>
  </si>
  <si>
    <t>DP05 Demographic and Housing Estimates</t>
  </si>
  <si>
    <t>2006-2010 American Community Survey 5-Year Estimates</t>
  </si>
  <si>
    <t>Subject</t>
  </si>
  <si>
    <t>DP02 Selected Social Characteristics</t>
  </si>
  <si>
    <t>Total Population:</t>
  </si>
  <si>
    <t>18 years and over:</t>
  </si>
  <si>
    <t>65 years and over:</t>
  </si>
  <si>
    <t>SEX AND AGE</t>
  </si>
  <si>
    <t>RACE</t>
  </si>
  <si>
    <t>RACES ALONE OR IN COMBINATION WITH ONE OR MORE OTHER RACES</t>
  </si>
  <si>
    <t>HISPANIC OR LATINO AND RACE</t>
  </si>
  <si>
    <t>HOUSING</t>
  </si>
  <si>
    <t>Median Age (years)</t>
  </si>
  <si>
    <t>X</t>
  </si>
  <si>
    <t xml:space="preserve">   Male</t>
  </si>
  <si>
    <t xml:space="preserve">   Female</t>
  </si>
  <si>
    <t xml:space="preserve">   Under 5 years</t>
  </si>
  <si>
    <t xml:space="preserve">   5 to 9 years</t>
  </si>
  <si>
    <t xml:space="preserve">   10 to 14 years</t>
  </si>
  <si>
    <t xml:space="preserve">   15 to 19 years</t>
  </si>
  <si>
    <t xml:space="preserve">   20 to 24 years</t>
  </si>
  <si>
    <t xml:space="preserve">   25 to 34 years</t>
  </si>
  <si>
    <t xml:space="preserve">   35 to 44 years</t>
  </si>
  <si>
    <t xml:space="preserve">   45 to 54 years</t>
  </si>
  <si>
    <t xml:space="preserve">   55 to 59 years</t>
  </si>
  <si>
    <t xml:space="preserve">   60 to 64 years</t>
  </si>
  <si>
    <t xml:space="preserve">   65 to 74 years</t>
  </si>
  <si>
    <t xml:space="preserve">   75 to 84 years</t>
  </si>
  <si>
    <t xml:space="preserve">   85 years and over</t>
  </si>
  <si>
    <t xml:space="preserve">   Male (years)</t>
  </si>
  <si>
    <t xml:space="preserve">     Female (years)</t>
  </si>
  <si>
    <t>Reliability ²</t>
  </si>
  <si>
    <t>Percent Margin of Error ¹</t>
  </si>
  <si>
    <t>Estimate Margin of Error ¹</t>
  </si>
  <si>
    <t xml:space="preserve">   One race</t>
  </si>
  <si>
    <t xml:space="preserve">   Two or More Races</t>
  </si>
  <si>
    <t xml:space="preserve">   One Race:</t>
  </si>
  <si>
    <t xml:space="preserve">      White</t>
  </si>
  <si>
    <t xml:space="preserve">      Black or African American</t>
  </si>
  <si>
    <t xml:space="preserve">      American Indian and Alaska Native:</t>
  </si>
  <si>
    <t xml:space="preserve">         Blackfeet</t>
  </si>
  <si>
    <t xml:space="preserve">         Cherokee</t>
  </si>
  <si>
    <t xml:space="preserve">         Chippewa</t>
  </si>
  <si>
    <t xml:space="preserve">         Navajo</t>
  </si>
  <si>
    <t xml:space="preserve">         Puget Sound Salish</t>
  </si>
  <si>
    <t xml:space="preserve">         Sioux</t>
  </si>
  <si>
    <t xml:space="preserve">         Tlingit-Haida</t>
  </si>
  <si>
    <t xml:space="preserve">         Yakama</t>
  </si>
  <si>
    <t xml:space="preserve">      Asian:</t>
  </si>
  <si>
    <t xml:space="preserve">         Asian Indian</t>
  </si>
  <si>
    <t xml:space="preserve">         Chinese</t>
  </si>
  <si>
    <t xml:space="preserve">         Filipino</t>
  </si>
  <si>
    <t xml:space="preserve">         Japanese</t>
  </si>
  <si>
    <t xml:space="preserve">         Korean</t>
  </si>
  <si>
    <t xml:space="preserve">         Vietnamese</t>
  </si>
  <si>
    <t xml:space="preserve">         Other Asian</t>
  </si>
  <si>
    <t xml:space="preserve">      Native Hawaiian and Other Pacific Islander:</t>
  </si>
  <si>
    <t xml:space="preserve">         Native Hawaiian</t>
  </si>
  <si>
    <t xml:space="preserve">         Guamanian or Chamorro</t>
  </si>
  <si>
    <t xml:space="preserve">         Samoan</t>
  </si>
  <si>
    <t xml:space="preserve">         Other Pacific Islander</t>
  </si>
  <si>
    <t xml:space="preserve">      Some other race</t>
  </si>
  <si>
    <t xml:space="preserve">   Two or more races:</t>
  </si>
  <si>
    <t xml:space="preserve">      White and Black or African American</t>
  </si>
  <si>
    <t xml:space="preserve">      White and American Indian and Alaska Native</t>
  </si>
  <si>
    <t xml:space="preserve">      White and Asian</t>
  </si>
  <si>
    <t xml:space="preserve">      Black or African American and American Indian and Alaska Native</t>
  </si>
  <si>
    <t xml:space="preserve">   White</t>
  </si>
  <si>
    <t xml:space="preserve">   Black or African American</t>
  </si>
  <si>
    <t xml:space="preserve">   American Indian and Alaska Native</t>
  </si>
  <si>
    <t xml:space="preserve">   Asian</t>
  </si>
  <si>
    <t xml:space="preserve">   Native Hawaiian and Other Pacific Islander</t>
  </si>
  <si>
    <t xml:space="preserve">   Some other race</t>
  </si>
  <si>
    <t>Total Housing Units:</t>
  </si>
  <si>
    <t xml:space="preserve">   Hispanic or Latino (of any race):</t>
  </si>
  <si>
    <t xml:space="preserve">      Mexican</t>
  </si>
  <si>
    <t xml:space="preserve">      Puerto Rican</t>
  </si>
  <si>
    <t xml:space="preserve">      Cuban</t>
  </si>
  <si>
    <t xml:space="preserve">      Other Hispanic or Latino</t>
  </si>
  <si>
    <t xml:space="preserve">   Not Hispanic or Latino:</t>
  </si>
  <si>
    <t xml:space="preserve">      White alone</t>
  </si>
  <si>
    <t xml:space="preserve">      Black or African American alone</t>
  </si>
  <si>
    <t xml:space="preserve">      American Indian and Alaska Native alone</t>
  </si>
  <si>
    <t xml:space="preserve">      Asian alone</t>
  </si>
  <si>
    <t xml:space="preserve">      Native Hawaiian and Other Pacific Islander alone</t>
  </si>
  <si>
    <t xml:space="preserve">      Some other race alone</t>
  </si>
  <si>
    <t xml:space="preserve">      Two or more races:</t>
  </si>
  <si>
    <t xml:space="preserve">         Two races including Some other race</t>
  </si>
  <si>
    <t xml:space="preserve">         Two races excluding Some other race, and Three or more races</t>
  </si>
  <si>
    <t>Total Households:</t>
  </si>
  <si>
    <t>Households with one or more people 65 years and over</t>
  </si>
  <si>
    <t>Households with one or more people 18 years and over</t>
  </si>
  <si>
    <t>Average Household Size:</t>
  </si>
  <si>
    <t>Average Family Size:</t>
  </si>
  <si>
    <t>RELATIONSHIP</t>
  </si>
  <si>
    <t>HOUSEHOLDS BY TYPE</t>
  </si>
  <si>
    <t>Population in Households:</t>
  </si>
  <si>
    <t>MARITAL STATUS</t>
  </si>
  <si>
    <t>FERTILITY</t>
  </si>
  <si>
    <t>GRANDPARENTS</t>
  </si>
  <si>
    <t>SCHOOL ENROLLMENT</t>
  </si>
  <si>
    <t>EDUCATIONAL ATTAINMENT</t>
  </si>
  <si>
    <t>VETERAN STATUS</t>
  </si>
  <si>
    <t>RESIDENCE 1 YEAR AGO</t>
  </si>
  <si>
    <t>PLACE OF BIRTH</t>
  </si>
  <si>
    <t>U.S. CITIZENSHIP STATUS</t>
  </si>
  <si>
    <t>YEAR OF ENTRY</t>
  </si>
  <si>
    <t>WORLD REGION OF BIRTH OF FOREIGN BORN</t>
  </si>
  <si>
    <t>LANGUAGE SPOKEN AT HOME</t>
  </si>
  <si>
    <t>ANCESTRY</t>
  </si>
  <si>
    <t xml:space="preserve">   American</t>
  </si>
  <si>
    <t xml:space="preserve">   Arab</t>
  </si>
  <si>
    <t xml:space="preserve">   Czech</t>
  </si>
  <si>
    <t xml:space="preserve">   Danish</t>
  </si>
  <si>
    <t xml:space="preserve">   Dutch</t>
  </si>
  <si>
    <t xml:space="preserve">   English</t>
  </si>
  <si>
    <t xml:space="preserve">   French (except Basque)</t>
  </si>
  <si>
    <t xml:space="preserve">   French Canadian</t>
  </si>
  <si>
    <t xml:space="preserve">   German</t>
  </si>
  <si>
    <t xml:space="preserve">   Greek</t>
  </si>
  <si>
    <t xml:space="preserve">   Hungarian</t>
  </si>
  <si>
    <t xml:space="preserve">   Irish</t>
  </si>
  <si>
    <t xml:space="preserve">   Italian</t>
  </si>
  <si>
    <t xml:space="preserve">   Lithuanian</t>
  </si>
  <si>
    <t xml:space="preserve">   Norwegian</t>
  </si>
  <si>
    <t xml:space="preserve">   Polish</t>
  </si>
  <si>
    <t xml:space="preserve">   Portuguese</t>
  </si>
  <si>
    <t xml:space="preserve">   Russian</t>
  </si>
  <si>
    <t xml:space="preserve">   Scotch Irish</t>
  </si>
  <si>
    <t xml:space="preserve">   Scottish</t>
  </si>
  <si>
    <t xml:space="preserve">   Slovak</t>
  </si>
  <si>
    <t xml:space="preserve">   Subsaharan African</t>
  </si>
  <si>
    <t xml:space="preserve">   Swedish</t>
  </si>
  <si>
    <t xml:space="preserve">   Swiss</t>
  </si>
  <si>
    <t xml:space="preserve">   Ukrainian</t>
  </si>
  <si>
    <t xml:space="preserve">   Welsh</t>
  </si>
  <si>
    <t xml:space="preserve">   West Indian (except Hispanic origin groups)</t>
  </si>
  <si>
    <t xml:space="preserve">   Family Households (families)</t>
  </si>
  <si>
    <t xml:space="preserve">      With Own Children under 18 years</t>
  </si>
  <si>
    <t xml:space="preserve">   Married Couple Family</t>
  </si>
  <si>
    <t xml:space="preserve">   Male householder, no wife present</t>
  </si>
  <si>
    <t xml:space="preserve">   Female householder, no husband present</t>
  </si>
  <si>
    <t xml:space="preserve">   Nonfamily Households</t>
  </si>
  <si>
    <t xml:space="preserve">      Householder Living Alone</t>
  </si>
  <si>
    <t xml:space="preserve">         65 years and over</t>
  </si>
  <si>
    <t xml:space="preserve">      Unmarried Partner</t>
  </si>
  <si>
    <t xml:space="preserve">   Householder</t>
  </si>
  <si>
    <t xml:space="preserve">   Spouse</t>
  </si>
  <si>
    <t xml:space="preserve">   Child</t>
  </si>
  <si>
    <t xml:space="preserve">   Other Relatives</t>
  </si>
  <si>
    <t xml:space="preserve">   Nonrelatives</t>
  </si>
  <si>
    <t>Males 15 and over:</t>
  </si>
  <si>
    <t>Females 15 and over:</t>
  </si>
  <si>
    <t xml:space="preserve">   Never married</t>
  </si>
  <si>
    <t xml:space="preserve">   Now married, except separated</t>
  </si>
  <si>
    <t xml:space="preserve">   Separated</t>
  </si>
  <si>
    <t xml:space="preserve">   Widowed</t>
  </si>
  <si>
    <t xml:space="preserve">   Divorced</t>
  </si>
  <si>
    <t>Number of women 15 to 50 years old who had a birth in the past 12 months:</t>
  </si>
  <si>
    <t xml:space="preserve">   Unmarried women (widowed, divorced, and never married)</t>
  </si>
  <si>
    <t xml:space="preserve">      Per 1,000 unmarried women</t>
  </si>
  <si>
    <t xml:space="preserve">   Per 1,000 women 15 to 50 years old</t>
  </si>
  <si>
    <t xml:space="preserve">   Per 1,000 women 15 to 19 years old</t>
  </si>
  <si>
    <t xml:space="preserve">   Per 1,000 women 20 to 34 years old</t>
  </si>
  <si>
    <t xml:space="preserve">   Per 1,000 women 35 to 50 years old</t>
  </si>
  <si>
    <t>Number of grandparents living with own grandchildren under 18 years:</t>
  </si>
  <si>
    <t xml:space="preserve">   Responsible for grandchildren</t>
  </si>
  <si>
    <t xml:space="preserve">      Responsible less than 1 year</t>
  </si>
  <si>
    <t xml:space="preserve">      Responsible 1 to 2 years</t>
  </si>
  <si>
    <t xml:space="preserve">      Responsible 3 to 4 years</t>
  </si>
  <si>
    <t xml:space="preserve">      Responsible 5 or more years</t>
  </si>
  <si>
    <t>Number of grandparents responsible for own grandchildren under 18 years:</t>
  </si>
  <si>
    <t xml:space="preserve">   Who are female</t>
  </si>
  <si>
    <t xml:space="preserve">   Who are married</t>
  </si>
  <si>
    <t>Population 3 years and over enrolled in school:</t>
  </si>
  <si>
    <t xml:space="preserve">   Nursery school, preschool</t>
  </si>
  <si>
    <t xml:space="preserve">   Kindergarten</t>
  </si>
  <si>
    <t xml:space="preserve">   Elementary school (grades 1-8)</t>
  </si>
  <si>
    <t xml:space="preserve">    High school (grades 9-12)</t>
  </si>
  <si>
    <t xml:space="preserve">   College or graduate school</t>
  </si>
  <si>
    <t>Percent high school graduate or higher:</t>
  </si>
  <si>
    <t>Population 25 years and over:</t>
  </si>
  <si>
    <t xml:space="preserve">   Less than 9th grade</t>
  </si>
  <si>
    <t xml:space="preserve">   9th to 12th grade, no diploma</t>
  </si>
  <si>
    <t xml:space="preserve">   High school graduate (includes equivalency)</t>
  </si>
  <si>
    <t xml:space="preserve">   Some collegem, no degree</t>
  </si>
  <si>
    <t xml:space="preserve">   Associate's degree</t>
  </si>
  <si>
    <t xml:space="preserve">   Bachelor's degree</t>
  </si>
  <si>
    <t xml:space="preserve">   Graduate or professional degree</t>
  </si>
  <si>
    <t>Percent bachelor's degree or higher:</t>
  </si>
  <si>
    <t>Civilian population 18 years and over:</t>
  </si>
  <si>
    <t xml:space="preserve">   Civilian veterans</t>
  </si>
  <si>
    <t>Population 1 year and over:</t>
  </si>
  <si>
    <t xml:space="preserve">   Same house</t>
  </si>
  <si>
    <t xml:space="preserve">   Different house in the U.S.</t>
  </si>
  <si>
    <t xml:space="preserve">   Same county</t>
  </si>
  <si>
    <t xml:space="preserve">   Different county</t>
  </si>
  <si>
    <t xml:space="preserve">      Same state</t>
  </si>
  <si>
    <t xml:space="preserve">      Different state</t>
  </si>
  <si>
    <t xml:space="preserve">   Abroad</t>
  </si>
  <si>
    <t xml:space="preserve">   Native</t>
  </si>
  <si>
    <t xml:space="preserve">      Born in the U.S.</t>
  </si>
  <si>
    <t xml:space="preserve">   Foreign born</t>
  </si>
  <si>
    <t xml:space="preserve">   Born in Puerto Rico, U.S. Island areas, or born abroad to American parents</t>
  </si>
  <si>
    <t xml:space="preserve">         State of residence</t>
  </si>
  <si>
    <t xml:space="preserve">         Different state</t>
  </si>
  <si>
    <t>Foreign-born population:</t>
  </si>
  <si>
    <t xml:space="preserve">   Naturalized U.S. citizen</t>
  </si>
  <si>
    <t xml:space="preserve">   Not a U.S. citizen</t>
  </si>
  <si>
    <t>Population born outside the U.S.:</t>
  </si>
  <si>
    <t xml:space="preserve">   Native:</t>
  </si>
  <si>
    <t xml:space="preserve">      Entered 2000 or later</t>
  </si>
  <si>
    <t xml:space="preserve">      Entered before 2000</t>
  </si>
  <si>
    <t xml:space="preserve">   Foreign born population:</t>
  </si>
  <si>
    <t xml:space="preserve">      Entered 2000 or ater</t>
  </si>
  <si>
    <t>Foreign-born, excluding born at sea:</t>
  </si>
  <si>
    <t xml:space="preserve">   Europe</t>
  </si>
  <si>
    <t xml:space="preserve">   Asia</t>
  </si>
  <si>
    <t xml:space="preserve">   Africa</t>
  </si>
  <si>
    <t xml:space="preserve">   Oceania</t>
  </si>
  <si>
    <t xml:space="preserve">   Latin America</t>
  </si>
  <si>
    <t xml:space="preserve">   Northern America</t>
  </si>
  <si>
    <t>Population 5 years and over:</t>
  </si>
  <si>
    <t xml:space="preserve">   English only</t>
  </si>
  <si>
    <t xml:space="preserve">   Language other than English</t>
  </si>
  <si>
    <t xml:space="preserve">      Speak English less than "very well"</t>
  </si>
  <si>
    <t xml:space="preserve">   Spanish</t>
  </si>
  <si>
    <t xml:space="preserve">   Other Indo-European lanugages</t>
  </si>
  <si>
    <t xml:space="preserve">   Asian and Pacific Islander languages</t>
  </si>
  <si>
    <t xml:space="preserve">   Other languages</t>
  </si>
  <si>
    <t>DP03 Selected Economic Characteristics</t>
  </si>
  <si>
    <t>EMPLOYMENT STATUS</t>
  </si>
  <si>
    <t>Population 16 years and over:</t>
  </si>
  <si>
    <t xml:space="preserve">Median household income </t>
  </si>
  <si>
    <t>All people</t>
  </si>
  <si>
    <t>Under 18 years</t>
  </si>
  <si>
    <t>18 to 64 years</t>
  </si>
  <si>
    <t>Civilian labor force</t>
  </si>
  <si>
    <t>Females 16 years and over:</t>
  </si>
  <si>
    <t>Workers 16 years and over:</t>
  </si>
  <si>
    <t>Mean travel time to work (minutes)</t>
  </si>
  <si>
    <t>Civilian employed population 16 years and over:</t>
  </si>
  <si>
    <t>Mean household income (dollars)</t>
  </si>
  <si>
    <t>Total families:</t>
  </si>
  <si>
    <t>Median family income (dollars)</t>
  </si>
  <si>
    <t>Mean family income (dollars)</t>
  </si>
  <si>
    <t>Per capita income (dollars)</t>
  </si>
  <si>
    <t>Nonfamily households: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</si>
  <si>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</si>
  <si>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</si>
  <si>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</si>
  <si>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</si>
  <si>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</si>
  <si>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All families:</t>
  </si>
  <si>
    <t>With related children under 18 years</t>
  </si>
  <si>
    <t>With related children under 5 years only</t>
  </si>
  <si>
    <t>Married couple families</t>
  </si>
  <si>
    <t>Families with female householder, no husband present</t>
  </si>
  <si>
    <t>Related children under 18 years</t>
  </si>
  <si>
    <t>Related children under 5 years</t>
  </si>
  <si>
    <t>Related children 5 to 17 years</t>
  </si>
  <si>
    <t>18 years and over</t>
  </si>
  <si>
    <t>65 years and over</t>
  </si>
  <si>
    <t>People in families</t>
  </si>
  <si>
    <t>Unrelated individuals 15 years and over</t>
  </si>
  <si>
    <t>Total population for whom poverty status is determined:</t>
  </si>
  <si>
    <t>COMMUTING TO WORK</t>
  </si>
  <si>
    <t>OCCUPATION</t>
  </si>
  <si>
    <t>INDUSTRY</t>
  </si>
  <si>
    <t>CLASS OF WORKER</t>
  </si>
  <si>
    <t>INCOME AND BENEFITS (IN 2010 INFLATION-ADJUSTED DOLLARS</t>
  </si>
  <si>
    <t>PERCENTAGE OF FAMILIES AND PEOPLE WHOSE INCOME IN THE PAST 12 MONTHS IS BELOW POVERTY</t>
  </si>
  <si>
    <t>RATIO OF INCOME TO POVERTY</t>
  </si>
  <si>
    <t xml:space="preserve">   In labor force</t>
  </si>
  <si>
    <t xml:space="preserve">      Civilian labor </t>
  </si>
  <si>
    <t xml:space="preserve">         Employed</t>
  </si>
  <si>
    <t xml:space="preserve">         Unemployed</t>
  </si>
  <si>
    <t xml:space="preserve">      Armed Forces</t>
  </si>
  <si>
    <t xml:space="preserve">   Not in labor force</t>
  </si>
  <si>
    <t xml:space="preserve">   Percent Unemployed</t>
  </si>
  <si>
    <t xml:space="preserve">      Civilian labor force</t>
  </si>
  <si>
    <t xml:space="preserve">   All parents in family in labor force</t>
  </si>
  <si>
    <t>Own children 6 to 17 years:</t>
  </si>
  <si>
    <t>Own children under 6 years:</t>
  </si>
  <si>
    <t xml:space="preserve">   Car, truck, or van -- drove alone</t>
  </si>
  <si>
    <t xml:space="preserve">   Car, truck, or van -- carpooled</t>
  </si>
  <si>
    <t xml:space="preserve">   Public transportation (excluding taxicab)</t>
  </si>
  <si>
    <t xml:space="preserve">   Walked</t>
  </si>
  <si>
    <t xml:space="preserve">   Other means</t>
  </si>
  <si>
    <t xml:space="preserve">   Worked at home</t>
  </si>
  <si>
    <t xml:space="preserve">   Management, business, science, and arts</t>
  </si>
  <si>
    <t xml:space="preserve">   Service</t>
  </si>
  <si>
    <t xml:space="preserve">   Natural resources, construction, and maintenance</t>
  </si>
  <si>
    <t xml:space="preserve">   Sales and office</t>
  </si>
  <si>
    <t xml:space="preserve">   Production, transportation, and material moving</t>
  </si>
  <si>
    <t xml:space="preserve">   Agriculture, forestry, fishing and hunting, and mining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</si>
  <si>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</si>
  <si>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</si>
  <si>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</si>
  <si>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</si>
  <si>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warehousing, and utilities</t>
  </si>
  <si>
    <t xml:space="preserve">   Information</t>
  </si>
  <si>
    <t xml:space="preserve">   Finance and insurance, and real estate and rental leasing</t>
  </si>
  <si>
    <t xml:space="preserve">   Professional, scientific, and management, and administrative and waste management services</t>
  </si>
  <si>
    <t xml:space="preserve">   Educational services, and health care and social assistance</t>
  </si>
  <si>
    <t xml:space="preserve">   Arts, entertainment, and recreation, and accommodation and food services</t>
  </si>
  <si>
    <t xml:space="preserve">   Other services, except public administration</t>
  </si>
  <si>
    <t xml:space="preserve">   Public administration</t>
  </si>
  <si>
    <t xml:space="preserve">   Private wage and salary workers</t>
  </si>
  <si>
    <t xml:space="preserve">   Government workers</t>
  </si>
  <si>
    <t xml:space="preserve">   Self employed in own not incorporated business workers</t>
  </si>
  <si>
    <t xml:space="preserve">   Unpaid family workers</t>
  </si>
  <si>
    <t xml:space="preserve">  Under .50</t>
  </si>
  <si>
    <t xml:space="preserve">  .50 to .99</t>
  </si>
  <si>
    <t xml:space="preserve">  1.00 to 1.24</t>
  </si>
  <si>
    <t xml:space="preserve">  1.25 to 1.49</t>
  </si>
  <si>
    <t xml:space="preserve">  1.50 to 1.84</t>
  </si>
  <si>
    <t xml:space="preserve">  1.85 to 1.99</t>
  </si>
  <si>
    <t xml:space="preserve">  2.00 and over</t>
  </si>
  <si>
    <t xml:space="preserve">   Less than $10,000</t>
  </si>
  <si>
    <t xml:space="preserve">   $10,000 to $14,999</t>
  </si>
  <si>
    <t xml:space="preserve">   $15,000 to $24,999</t>
  </si>
  <si>
    <t xml:space="preserve">   $25,000 to $34,999</t>
  </si>
  <si>
    <t xml:space="preserve">   $35,000 to $49,999</t>
  </si>
  <si>
    <t xml:space="preserve">   $50,000 to $74,999</t>
  </si>
  <si>
    <t xml:space="preserve">   $75,000 to $99,999</t>
  </si>
  <si>
    <t xml:space="preserve">   $100,000 to $149,999</t>
  </si>
  <si>
    <t xml:space="preserve">   $150,000 to $199,999</t>
  </si>
  <si>
    <t xml:space="preserve">   $200,000 or more</t>
  </si>
  <si>
    <t xml:space="preserve">   With earnings</t>
  </si>
  <si>
    <t xml:space="preserve">      Mean earnings (dollars)</t>
  </si>
  <si>
    <t xml:space="preserve">   With Social Security</t>
  </si>
  <si>
    <t xml:space="preserve">      Mean Social Security income (dollars)</t>
  </si>
  <si>
    <t xml:space="preserve">   With retirement income</t>
  </si>
  <si>
    <t xml:space="preserve">      Mean retirement income (dollars)</t>
  </si>
  <si>
    <t xml:space="preserve">   With Supplemental Security income</t>
  </si>
  <si>
    <t xml:space="preserve">      Mean Supplemental Security Income (dollars)</t>
  </si>
  <si>
    <t xml:space="preserve">   With cash public assitance income</t>
  </si>
  <si>
    <t xml:space="preserve">      Mean cash public assitance income (dollars)</t>
  </si>
  <si>
    <t xml:space="preserve">   With Food Stamps/SNAP benefits in the past 12 months</t>
  </si>
  <si>
    <t>DP04 Selected Housing Characteristics</t>
  </si>
  <si>
    <t>Total housing units:</t>
  </si>
  <si>
    <t>Homeowner vacancy rate</t>
  </si>
  <si>
    <t>Rental vacancy rate</t>
  </si>
  <si>
    <t>Median  rooms</t>
  </si>
  <si>
    <t>Occupied housing units:</t>
  </si>
  <si>
    <t>Average household size of owner-occupied unit</t>
  </si>
  <si>
    <t>Average household size of renter-occupied unit</t>
  </si>
  <si>
    <t>Owner-occupied units:</t>
  </si>
  <si>
    <t>Median value (dollars)</t>
  </si>
  <si>
    <t>Housing units with a mortgage:</t>
  </si>
  <si>
    <t>Median (dollars)</t>
  </si>
  <si>
    <t>Housing unit without a mortgage:</t>
  </si>
  <si>
    <t>Housing units with a mortgage (excluding units where SMOCAPI cannot be computed):</t>
  </si>
  <si>
    <t>Not computed</t>
  </si>
  <si>
    <t>Housing units without a mortgage (excluding units where SMOCAPI cannot be computed):</t>
  </si>
  <si>
    <t>Occupied units paying rent:</t>
  </si>
  <si>
    <t>Median gross rent (dollars)</t>
  </si>
  <si>
    <t>No cash rent paid:</t>
  </si>
  <si>
    <t>Occupied units paying rent (excluding units where GRAPI cannot be computed):</t>
  </si>
  <si>
    <t xml:space="preserve">   Occupied housing units</t>
  </si>
  <si>
    <t xml:space="preserve">   Vacant housing units</t>
  </si>
  <si>
    <t xml:space="preserve">   1-unit, detached</t>
  </si>
  <si>
    <t xml:space="preserve">   1-unit, attached</t>
  </si>
  <si>
    <t xml:space="preserve">   2 units</t>
  </si>
  <si>
    <t xml:space="preserve">   3 or 4 units</t>
  </si>
  <si>
    <t xml:space="preserve">   5 to 9 units</t>
  </si>
  <si>
    <t xml:space="preserve">   10 to 19 units</t>
  </si>
  <si>
    <t xml:space="preserve">   20 to 49 units</t>
  </si>
  <si>
    <t xml:space="preserve">   50 or more units</t>
  </si>
  <si>
    <t xml:space="preserve">   Mobile home</t>
  </si>
  <si>
    <t xml:space="preserve">   Boat, RV, van, etc.</t>
  </si>
  <si>
    <t xml:space="preserve">   Built 2005 or later</t>
  </si>
  <si>
    <t xml:space="preserve">   Built 2000 to 2004</t>
  </si>
  <si>
    <t xml:space="preserve">   Built 1990 to 1999</t>
  </si>
  <si>
    <t xml:space="preserve">   Built 1980 to 1989</t>
  </si>
  <si>
    <t xml:space="preserve">   Built 1970 to 1979</t>
  </si>
  <si>
    <t xml:space="preserve">   Built 1960 to 1969</t>
  </si>
  <si>
    <t xml:space="preserve">   Built 1950 to 1959</t>
  </si>
  <si>
    <t xml:space="preserve">   Built 1940 to 1949</t>
  </si>
  <si>
    <t xml:space="preserve">   Built 1939 or earlier</t>
  </si>
  <si>
    <t xml:space="preserve">   1 room</t>
  </si>
  <si>
    <t xml:space="preserve">   2 rooms</t>
  </si>
  <si>
    <t xml:space="preserve">   3 rooms</t>
  </si>
  <si>
    <t xml:space="preserve">   4 rooms</t>
  </si>
  <si>
    <t xml:space="preserve">   5 rooms</t>
  </si>
  <si>
    <t xml:space="preserve">   6 rooms</t>
  </si>
  <si>
    <t xml:space="preserve">   7 rooms</t>
  </si>
  <si>
    <t xml:space="preserve">   8 rooms</t>
  </si>
  <si>
    <t xml:space="preserve">   9 or more rooms</t>
  </si>
  <si>
    <t xml:space="preserve">   No bedroom</t>
  </si>
  <si>
    <t xml:space="preserve">   1 bedrooms</t>
  </si>
  <si>
    <t xml:space="preserve">   3 bedrooms</t>
  </si>
  <si>
    <t xml:space="preserve">   2 bedrooms</t>
  </si>
  <si>
    <t xml:space="preserve">   4 bedrooms</t>
  </si>
  <si>
    <t xml:space="preserve">   5 or more bedrooms</t>
  </si>
  <si>
    <t xml:space="preserve">   Owner-occupied</t>
  </si>
  <si>
    <t xml:space="preserve">   Renter-occupied</t>
  </si>
  <si>
    <t xml:space="preserve">   Moved in 2005 or later</t>
  </si>
  <si>
    <t xml:space="preserve">   Moved in 2000 to 2004</t>
  </si>
  <si>
    <t xml:space="preserve">   Moved in 1990 to 1999</t>
  </si>
  <si>
    <t xml:space="preserve">   Moved in 1980 to 1989</t>
  </si>
  <si>
    <t xml:space="preserve">   Moved in 1970 to 1979</t>
  </si>
  <si>
    <t xml:space="preserve">   Moved in 1969 or earlier</t>
  </si>
  <si>
    <t xml:space="preserve">   No vehicles available</t>
  </si>
  <si>
    <t xml:space="preserve">   1 vehicle available</t>
  </si>
  <si>
    <t xml:space="preserve">   2 vehicle available</t>
  </si>
  <si>
    <t xml:space="preserve">   3 or more vehicle available</t>
  </si>
  <si>
    <t xml:space="preserve">   Utility gas</t>
  </si>
  <si>
    <t xml:space="preserve">   Bottled, tank, or LP gas</t>
  </si>
  <si>
    <t xml:space="preserve">   Electricity</t>
  </si>
  <si>
    <t xml:space="preserve">   Fuel oil, kerosene, etc.</t>
  </si>
  <si>
    <t xml:space="preserve">   Coal or coke</t>
  </si>
  <si>
    <t xml:space="preserve">   Wood</t>
  </si>
  <si>
    <t xml:space="preserve">   Solar energy</t>
  </si>
  <si>
    <t xml:space="preserve">   No fuel used</t>
  </si>
  <si>
    <t xml:space="preserve">   Other fuel</t>
  </si>
  <si>
    <t xml:space="preserve">   Lacking complete plumbing facilities</t>
  </si>
  <si>
    <t xml:space="preserve">   Lacking complete kitchen facilities</t>
  </si>
  <si>
    <t xml:space="preserve">   No telephone service </t>
  </si>
  <si>
    <t xml:space="preserve">   1.00 or less</t>
  </si>
  <si>
    <t xml:space="preserve">   1.00 to 1.50</t>
  </si>
  <si>
    <t xml:space="preserve">   1.51 or more</t>
  </si>
  <si>
    <t xml:space="preserve">   Less than $50,000</t>
  </si>
  <si>
    <t xml:space="preserve">   $50,000 to $99,999</t>
  </si>
  <si>
    <t xml:space="preserve">   $200,000 to $299,999</t>
  </si>
  <si>
    <t xml:space="preserve">   $300,000 to $499,999</t>
  </si>
  <si>
    <t xml:space="preserve">   $500,000 to $999,999</t>
  </si>
  <si>
    <t xml:space="preserve">   $1,000,000 or more</t>
  </si>
  <si>
    <t xml:space="preserve">   Housing units with a mortgage</t>
  </si>
  <si>
    <t xml:space="preserve">   Housing unit without a mortgage</t>
  </si>
  <si>
    <t xml:space="preserve">   Less than $300</t>
  </si>
  <si>
    <t xml:space="preserve">   $300 to $499</t>
  </si>
  <si>
    <t xml:space="preserve">   $500 to $699</t>
  </si>
  <si>
    <t xml:space="preserve">   $700 to $999</t>
  </si>
  <si>
    <t xml:space="preserve">   $1,000 to $1,499</t>
  </si>
  <si>
    <t xml:space="preserve">   $1,500 to $1,999</t>
  </si>
  <si>
    <t xml:space="preserve">   $2,000 or more</t>
  </si>
  <si>
    <t xml:space="preserve">   Less than $100</t>
  </si>
  <si>
    <t xml:space="preserve">   $100 to $199</t>
  </si>
  <si>
    <t xml:space="preserve">   $200 to $299</t>
  </si>
  <si>
    <t xml:space="preserve">   $300 to $399</t>
  </si>
  <si>
    <t xml:space="preserve">   $400 or more</t>
  </si>
  <si>
    <t xml:space="preserve">   Less than 20.0 percent</t>
  </si>
  <si>
    <t xml:space="preserve">   20.0 to 24.9 percent</t>
  </si>
  <si>
    <t xml:space="preserve">   25.0 to 29.9 percent</t>
  </si>
  <si>
    <t xml:space="preserve">   30.0 to 34.9 percent</t>
  </si>
  <si>
    <t xml:space="preserve">   35.0 percent or more</t>
  </si>
  <si>
    <t xml:space="preserve">   Less than 10.0 percent</t>
  </si>
  <si>
    <t xml:space="preserve">   10.0 to 14.9 percent</t>
  </si>
  <si>
    <t xml:space="preserve">   15.0 to 19.9 percent</t>
  </si>
  <si>
    <t xml:space="preserve">   Less than $200</t>
  </si>
  <si>
    <t xml:space="preserve">   $500 to $749</t>
  </si>
  <si>
    <t xml:space="preserve">   $750 to $999</t>
  </si>
  <si>
    <t xml:space="preserve">   $1,500 or more</t>
  </si>
  <si>
    <t xml:space="preserve">   Less than 15.0 percent</t>
  </si>
  <si>
    <t>HOUSING OCCUPANCY</t>
  </si>
  <si>
    <t>UNITS IN STRUCTURE</t>
  </si>
  <si>
    <t>YEAR STRUCTURE BUILT</t>
  </si>
  <si>
    <t>ROOMS</t>
  </si>
  <si>
    <t>BEDROOMS</t>
  </si>
  <si>
    <t>HOUSING TENURE</t>
  </si>
  <si>
    <t>YEAR HOUSEHOLDER MOVED INTO UNIT</t>
  </si>
  <si>
    <t>VEHICLES AVAILABLE</t>
  </si>
  <si>
    <t>HOUSE HEATING FUEL</t>
  </si>
  <si>
    <t>SELECTED CHARACTERISTICS</t>
  </si>
  <si>
    <t>OCCUPANTS PER ROOM</t>
  </si>
  <si>
    <t>VALUE</t>
  </si>
  <si>
    <t>MORTGAGE STATUS</t>
  </si>
  <si>
    <t>SELECTED MONTHLY OWNER COSTS (SMOC)</t>
  </si>
  <si>
    <t>SELECTED MONTHLYS OWNER COSTS AS A PERCENTAGE OF HOUSEHOLD INCOME (SMOCAPI)</t>
  </si>
  <si>
    <t>GROSS RENT</t>
  </si>
  <si>
    <t>GROSS RENT AS A PERCENTAGE OF HOUSEHOLD INCOME (GRAPI)</t>
  </si>
  <si>
    <r>
      <t>Source:</t>
    </r>
    <r>
      <rPr>
        <sz val="7"/>
        <color rgb="FF000000"/>
        <rFont val="Arial"/>
        <family val="2"/>
      </rPr>
      <t xml:space="preserve">  U.S. Census Bureau, 2006-2010 American Community Survey (ACS), 5-Year estimates</t>
    </r>
  </si>
  <si>
    <r>
      <t xml:space="preserve">Produced by:  </t>
    </r>
    <r>
      <rPr>
        <sz val="7"/>
        <color rgb="FF000000"/>
        <rFont val="Arial"/>
        <family val="2"/>
      </rPr>
      <t>City of Seattle, Department of Planning and Development (DPD)</t>
    </r>
  </si>
  <si>
    <t>On the Web at: http://www.seattle.gov/dpd/Research/Population_Demographics/Overview/</t>
  </si>
  <si>
    <t>Notes:</t>
  </si>
  <si>
    <t xml:space="preserve">This is one of four reports that have been adapted from the ACS "Data Profile" (DP) Series.  The four DP tables published by the Census Bureau are: </t>
  </si>
  <si>
    <t>DP02 Selected Social Characteristics; DP03 Selected Economic Characteristics; DP04 Selected Housing Characteristics; DP05 Demographic and Housing Estimates.</t>
  </si>
  <si>
    <t xml:space="preserve">DPD has adapted these DP tables for reporting ACS estimates for locally-defined geographies.  The locally defined areas covered in these reports are made up of </t>
  </si>
  <si>
    <t xml:space="preserve">multiple census tracts (except for a few Community Reporting Areas that are made up of only one Census Tract each), therefore estimates shown for these </t>
  </si>
  <si>
    <t>geographies are based on aggregating estimates for multiple census tracts.  For ease of calculation, medians are the average of the medians.</t>
  </si>
  <si>
    <t>¹The ACS is a sample survey and as such, estimates carry sampling error.  Margins of error (MOEs) provide a measure of sampling error</t>
  </si>
  <si>
    <t xml:space="preserve">The MOEs displayed for the aggregated estimates in these reports could only be approximated using the formulas provided by the Census Bureau. These formulas do </t>
  </si>
  <si>
    <t xml:space="preserve">not account for “covariance” (or inter-relationship) between the aggregated estimates, and can understate or—more commonly—overstate the margins of error.  In some </t>
  </si>
  <si>
    <t>cases, actual MOEs may be much different than approximated.</t>
  </si>
  <si>
    <t xml:space="preserve"> </t>
  </si>
  <si>
    <t>MOEs of +/- 0.1 and below are displayed as +/- 0.1 based on Census Bureau convention.</t>
  </si>
  <si>
    <t>² The reliability indicator of High, Moderate, or Low is meant to provide a general sense of an estimate's reliability. Data users will need to use discretion in identifying the</t>
  </si>
  <si>
    <t xml:space="preserve"> level of reliability appropriate for their purposes. </t>
  </si>
  <si>
    <t>“High” reliability: MOE is less than or equal to 20% of the estimate.  Indicates that sampling error is small relative to the size of the estimate. Flagged green.</t>
  </si>
  <si>
    <t>"Moderate” reliability: MOE is between 20% and 66.7% of the estimate.  Flagged yellow to indicate that the estimate should be used with caution.</t>
  </si>
  <si>
    <t>"Low” reliability: MOE is over 66.7% of the estimate. Flagged red to warn that sampling error is large relative to the estimate and that the estimate is very unreliable.</t>
  </si>
  <si>
    <t>"NC": Estimate is 0.  Reliability cannot be calculated.</t>
  </si>
  <si>
    <t xml:space="preserve">Percent Margin of Error "W" value indicates the standard formula for estimating the percent MOE could not be applied (due to negative value under square root).  </t>
  </si>
  <si>
    <t>For more about MOEs, see Census Bureau notes below.  For formulas, see “American Community Survey Multiyear Accuracy of the Data (3-year 2008-2010 and 5-year</t>
  </si>
  <si>
    <t xml:space="preserve">2006-2010),” http://www.census.gov/acs/www/Downloads/data_documentation/Accuracy/MultiyearACSAccuracyofData2010.pdf.) </t>
  </si>
  <si>
    <t>Census Bureau notes:</t>
  </si>
  <si>
    <t xml:space="preserve">Supporting documentation on code lists, subject definitions, data accuracy, and statistical testing can be found on the American Community Survey website in the Data </t>
  </si>
  <si>
    <t>and Documentation section.</t>
  </si>
  <si>
    <t xml:space="preserve">Sample size and data quality measures (including coverage rates, allocation rates, and response rates) can be found on the American Community Survey website in the </t>
  </si>
  <si>
    <t>Methodology section.</t>
  </si>
  <si>
    <t xml:space="preserve">Although the American Community Survey (ACS) produces population, demographic and housing unit estimates, for 2010, the 2010 Census provides the official counts </t>
  </si>
  <si>
    <t>of the population and housing units for the nation, states, counties, cities and towns. For 2006 to 2009, the Population Estimates Program provides intercensal estimates</t>
  </si>
  <si>
    <t>of the population for the nation, states, and counties.</t>
  </si>
  <si>
    <t xml:space="preserve">Data are based on a sample and are subject to sampling variability. The degree of uncertainty for an estimate arising from sampling variability is represented through </t>
  </si>
  <si>
    <t xml:space="preserve">the use of a margin of error. The value shown here is the 90 percent margin of error. The margin of error can be interpreted roughly as providing a 90 percent probability </t>
  </si>
  <si>
    <t xml:space="preserve">that the interval defined by the estimate minus the margin of error and the estimate plus the margin of error (the lower and upper confidence bounds) contains the true </t>
  </si>
  <si>
    <t xml:space="preserve">value. In addition to sampling variability, the ACS estimates are subject to nonsampling error (for a discussion of nonsampling variability, see Accuracy of the Data). </t>
  </si>
  <si>
    <t>The effect of nonsampling error is not represented in these tables.</t>
  </si>
  <si>
    <t>While the 2006-2010 American Community Survey (ACS) data generally reflect the December 2009 Office of Management and Budget (OMB) definitions of metropolitan</t>
  </si>
  <si>
    <t xml:space="preserve"> and micropolitan statistical areas; in certain instances the names, codes, and boundaries of the principal cities shown in ACS tables may differ from the OMB </t>
  </si>
  <si>
    <t>definitions due to differences in the effective dates of the geographic entities.</t>
  </si>
  <si>
    <t xml:space="preserve">Estimates of urban and rural population, housing units, and characteristics reflect boundaries of urban areas defined based on Census 2000 data.  Boundaries for urban </t>
  </si>
  <si>
    <t>areas have not been updated since Census 2000. As a result, data for urban and rural areas from the ACS do not necessarily reflect the results of ongoing urbanization.</t>
  </si>
  <si>
    <t>Explanation of Symbols:</t>
  </si>
  <si>
    <t>1. An '**' entry in the margin of error column indicates that either no sample observations or too few sample observations were available to compute a standard error and</t>
  </si>
  <si>
    <t xml:space="preserve"> thus the margin of error. A statistical test is not appropriate.</t>
  </si>
  <si>
    <t xml:space="preserve">2. An '-' entry in the estimate column indicates that either no sample observations or too few sample observations were available to compute an estimate, or a ratio of </t>
  </si>
  <si>
    <t>medians cannot be calculated because one or both of the median estimates falls in the lowest interval or upper interval of an open-ended distribution.</t>
  </si>
  <si>
    <t>3. An '-' following a median estimate means the median falls in the lowest interval of an open-ended distribution.</t>
  </si>
  <si>
    <t>4. An '+' following a median estimate means the median falls in the upper interval of an open-ended distribution.</t>
  </si>
  <si>
    <t xml:space="preserve">5. An '***' entry in the margin of error column indicates that the median falls in the lowest interval or upper interval of an open-ended distribution. A statistical test is not </t>
  </si>
  <si>
    <t>appropriate.</t>
  </si>
  <si>
    <t>6. An '*****' entry in the margin of error column indicates that the estimate is controlled. A statistical test for sampling variability is not appropriate.</t>
  </si>
  <si>
    <t xml:space="preserve">7. An 'N' entry in the estimate and margin of error columns indicates that data for this geographic area cannot be displayed because the number of sample cases is too </t>
  </si>
  <si>
    <t>small.</t>
  </si>
  <si>
    <t>8. An '(X)' means that the estimate is not applicable or not available."</t>
  </si>
  <si>
    <t xml:space="preserve">"There were changes in the edit between 2009 and 2010 regarding Supplemental Security Income (SSI) and Social Security. The changes in the edit loosened restrictions </t>
  </si>
  <si>
    <t xml:space="preserve">on disability requirements for receipt of SSI resulting in an increase in the total number of SSI recipients in the American Community Survey. The changes also </t>
  </si>
  <si>
    <t xml:space="preserve">loosened restrictions on possible reported monthly amounts in Social Security income resulting in higher Social Security aggregate amounts. These results more closely </t>
  </si>
  <si>
    <t>match administrative counts compiled by the Social Security Administration.</t>
  </si>
  <si>
    <t>Workers include members of the Armed Forces and civilians who were at work last week.</t>
  </si>
  <si>
    <t xml:space="preserve">Industry codes are 4-digit codes and are based on the North American Industry Classification System 2007. The Industry categories adhere to the guidelines issued in </t>
  </si>
  <si>
    <t>Clarification Memorandum No. 2, "NAICS Alternate Aggregation Structure for Use By U.S. Statistical Agencies," issued by the Office of Management and Budget.</t>
  </si>
  <si>
    <t xml:space="preserve">Occupation codes are 4-digit codes and are based on the Standard Occupational Classification (SOC) 2010. The 2010 Census occupation codes were updated in </t>
  </si>
  <si>
    <t>accordance with the 2010 revision of the SOC. To allow for the creation of 2006-2010 and 2008-2010 tables, occupation data in the multiyear files (2006-2010 and 2008-</t>
  </si>
  <si>
    <t xml:space="preserve">2010) were recoded to 2010 Census occupation codes. We recommend using caution when comparing data coded using 2010 Census occupation codes with data coded </t>
  </si>
  <si>
    <t xml:space="preserve">using previous Census occupation codes. For more information on the Census occupation code changes, please visit our website at </t>
  </si>
  <si>
    <t>http://www.census.gov/hhes/www/ioindex/.</t>
  </si>
  <si>
    <t>Census Bureau notes for DP03:</t>
  </si>
  <si>
    <t>"The median gross rent excludes no cash renters.</t>
  </si>
  <si>
    <t xml:space="preserve">In prior years, the universe included all owner-occupied units with/without a mortgage. It is now restricted to include only those units where SMOCAPI is computed, that </t>
  </si>
  <si>
    <t>is, SMOC and household income are valid values.</t>
  </si>
  <si>
    <t xml:space="preserve">In prior years, the universe included all renter-occupied units. It is now restricted to include only those units where GRAPI is computed, that is, gross rent and household </t>
  </si>
  <si>
    <t>Income are valid values.</t>
  </si>
  <si>
    <t>Census Bureau notes for DP04:</t>
  </si>
  <si>
    <t xml:space="preserve">"For more information on understanding race and Hispanic origin data, please see the Census 2010 Brief entitled, Overview of Race and Hispanic Origin: 2010, issued </t>
  </si>
  <si>
    <t>March 2011. (pdf format)</t>
  </si>
  <si>
    <t xml:space="preserve">The ACS questions on Hispanic origin and race were revised in 2008 to make them consistent with the Census 2010 question wording. Any changes in estimates for </t>
  </si>
  <si>
    <t xml:space="preserve">2008 and beyond may be due to demographic changes, as well as factors including questionnaire changes, differences in ACS population controls, and methodological </t>
  </si>
  <si>
    <t xml:space="preserve">differences in the population estimates, and therefore should be used with caution. For a summary of questionnaire changes see </t>
  </si>
  <si>
    <t xml:space="preserve">http://www.census.gov/acs/www/methodology/questionnaire_changes/. For more information about changes in the estimates see </t>
  </si>
  <si>
    <t>http://www.census.gov/population/www/socdemo/hispanic/reports.html.</t>
  </si>
  <si>
    <t>Census Bureau notes for DP05:</t>
  </si>
  <si>
    <t/>
  </si>
  <si>
    <t>Council District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</si>
</sst>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#,##0.0"/>
    <numFmt numFmtId="167" formatCode="0.0"/>
    <numFmt numFmtId="168" formatCode="\±\ #,##0"/>
    <numFmt numFmtId="169" formatCode="\±\ 0.00"/>
    <numFmt numFmtId="170" formatCode="\±\ 0.0"/>
    <numFmt numFmtId="171" formatCode="\±\ #,##0.0"/>
  </numFmts>
  <fonts count="16" x14ac:knownFonts="1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166" fontId="1" fillId="0" borderId="0" xfId="0" applyNumberFormat="1" applyFont="1"/>
    <xf numFmtId="0" fontId="6" fillId="0" borderId="0" xfId="0" applyFont="1"/>
    <xf numFmtId="0" fontId="2" fillId="3" borderId="0" xfId="0" applyFont="1" applyFill="1"/>
    <xf numFmtId="3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0" fontId="1" fillId="3" borderId="0" xfId="0" applyFont="1" applyFill="1"/>
    <xf numFmtId="3" fontId="1" fillId="3" borderId="0" xfId="0" applyNumberFormat="1" applyFont="1" applyFill="1"/>
    <xf numFmtId="164" fontId="1" fillId="3" borderId="0" xfId="0" applyNumberFormat="1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2" fontId="1" fillId="3" borderId="0" xfId="0" applyNumberFormat="1" applyFont="1" applyFill="1"/>
    <xf numFmtId="4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168" fontId="1" fillId="3" borderId="0" xfId="0" applyNumberFormat="1" applyFont="1" applyFill="1"/>
    <xf numFmtId="169" fontId="1" fillId="0" borderId="0" xfId="0" applyNumberFormat="1" applyFont="1"/>
    <xf numFmtId="170" fontId="1" fillId="0" borderId="0" xfId="0" applyNumberFormat="1" applyFont="1"/>
    <xf numFmtId="3" fontId="8" fillId="0" borderId="0" xfId="1" applyNumberFormat="1" applyFont="1" applyFill="1" applyBorder="1" applyAlignment="1">
      <alignment horizontal="right" wrapText="1"/>
    </xf>
    <xf numFmtId="168" fontId="8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170" fontId="8" fillId="0" borderId="0" xfId="1" applyNumberFormat="1" applyFont="1" applyFill="1" applyBorder="1" applyAlignment="1">
      <alignment horizontal="right" wrapText="1"/>
    </xf>
    <xf numFmtId="170" fontId="1" fillId="0" borderId="0" xfId="0" applyNumberFormat="1" applyFont="1" applyAlignment="1">
      <alignment horizontal="right"/>
    </xf>
    <xf numFmtId="0" fontId="8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1" fontId="8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0" borderId="1" xfId="2" applyNumberFormat="1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168" fontId="8" fillId="0" borderId="1" xfId="2" applyNumberFormat="1" applyFont="1" applyFill="1" applyBorder="1" applyAlignment="1">
      <alignment horizontal="right" wrapText="1"/>
    </xf>
    <xf numFmtId="166" fontId="8" fillId="0" borderId="1" xfId="2" applyNumberFormat="1" applyFont="1" applyFill="1" applyBorder="1" applyAlignment="1">
      <alignment horizontal="right" wrapText="1"/>
    </xf>
    <xf numFmtId="170" fontId="8" fillId="0" borderId="1" xfId="2" applyNumberFormat="1" applyFont="1" applyFill="1" applyBorder="1" applyAlignment="1">
      <alignment horizontal="right" wrapText="1"/>
    </xf>
    <xf numFmtId="169" fontId="8" fillId="0" borderId="1" xfId="2" applyNumberFormat="1" applyFont="1" applyFill="1" applyBorder="1" applyAlignment="1">
      <alignment horizontal="righ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7" fontId="8" fillId="0" borderId="0" xfId="1" applyNumberFormat="1" applyFont="1" applyFill="1" applyBorder="1" applyAlignment="1">
      <alignment horizontal="right" wrapText="1"/>
    </xf>
    <xf numFmtId="3" fontId="3" fillId="2" borderId="0" xfId="0" applyNumberFormat="1" applyFont="1" applyFill="1" applyAlignment="1"/>
    <xf numFmtId="0" fontId="4" fillId="2" borderId="0" xfId="0" applyFont="1" applyFill="1" applyAlignment="1"/>
  </cellXfs>
  <cellStyles count="3">
    <cellStyle name="Normal" xfId="0" builtinId="0"/>
    <cellStyle name="Normal_Sheet1" xfId="1"/>
    <cellStyle name="Normal_Sheet2" xfId="2"/>
  </cellStyles>
  <dxfs count="21"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57373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51A0C7"/>
      <color rgb="FFF5737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5"/>
  <sheetViews>
    <sheetView workbookViewId="0">
      <selection activeCell="H87" sqref="H87"/>
    </sheetView>
  </sheetViews>
  <sheetFormatPr defaultRowHeight="12.75" x14ac:dyDescent="0.2"/>
  <sheetData>
    <row r="1" spans="1:1" x14ac:dyDescent="0.2">
      <c r="A1" s="51" t="s">
        <v>477</v>
      </c>
    </row>
    <row r="2" spans="1:1" x14ac:dyDescent="0.2">
      <c r="A2" s="51" t="s">
        <v>478</v>
      </c>
    </row>
    <row r="3" spans="1:1" x14ac:dyDescent="0.2">
      <c r="A3" s="52" t="s">
        <v>479</v>
      </c>
    </row>
    <row r="4" spans="1:1" x14ac:dyDescent="0.2">
      <c r="A4" s="51" t="s">
        <v>480</v>
      </c>
    </row>
    <row r="5" spans="1:1" x14ac:dyDescent="0.2">
      <c r="A5" s="52" t="s">
        <v>481</v>
      </c>
    </row>
    <row r="6" spans="1:1" x14ac:dyDescent="0.2">
      <c r="A6" s="52" t="s">
        <v>482</v>
      </c>
    </row>
    <row r="7" spans="1:1" x14ac:dyDescent="0.2">
      <c r="A7" s="53"/>
    </row>
    <row r="8" spans="1:1" x14ac:dyDescent="0.2">
      <c r="A8" s="52" t="s">
        <v>483</v>
      </c>
    </row>
    <row r="9" spans="1:1" x14ac:dyDescent="0.2">
      <c r="A9" s="52" t="s">
        <v>484</v>
      </c>
    </row>
    <row r="10" spans="1:1" x14ac:dyDescent="0.2">
      <c r="A10" s="52" t="s">
        <v>485</v>
      </c>
    </row>
    <row r="11" spans="1:1" x14ac:dyDescent="0.2">
      <c r="A11" s="52" t="s">
        <v>486</v>
      </c>
    </row>
    <row r="12" spans="1:1" x14ac:dyDescent="0.2">
      <c r="A12" s="53"/>
    </row>
    <row r="13" spans="1:1" x14ac:dyDescent="0.2">
      <c r="A13" s="52" t="s">
        <v>487</v>
      </c>
    </row>
    <row r="14" spans="1:1" x14ac:dyDescent="0.2">
      <c r="A14" s="52" t="s">
        <v>488</v>
      </c>
    </row>
    <row r="15" spans="1:1" x14ac:dyDescent="0.2">
      <c r="A15" s="52" t="s">
        <v>489</v>
      </c>
    </row>
    <row r="16" spans="1:1" x14ac:dyDescent="0.2">
      <c r="A16" s="52" t="s">
        <v>490</v>
      </c>
    </row>
    <row r="17" spans="1:1" x14ac:dyDescent="0.2">
      <c r="A17" s="52" t="s">
        <v>491</v>
      </c>
    </row>
    <row r="18" spans="1:1" x14ac:dyDescent="0.2">
      <c r="A18" s="53"/>
    </row>
    <row r="19" spans="1:1" x14ac:dyDescent="0.2">
      <c r="A19" s="52" t="s">
        <v>492</v>
      </c>
    </row>
    <row r="20" spans="1:1" x14ac:dyDescent="0.2">
      <c r="A20" s="52" t="s">
        <v>493</v>
      </c>
    </row>
    <row r="21" spans="1:1" x14ac:dyDescent="0.2">
      <c r="A21" s="53"/>
    </row>
    <row r="22" spans="1:1" x14ac:dyDescent="0.2">
      <c r="A22" s="52" t="s">
        <v>494</v>
      </c>
    </row>
    <row r="23" spans="1:1" x14ac:dyDescent="0.2">
      <c r="A23" s="52" t="s">
        <v>495</v>
      </c>
    </row>
    <row r="24" spans="1:1" x14ac:dyDescent="0.2">
      <c r="A24" s="52" t="s">
        <v>496</v>
      </c>
    </row>
    <row r="25" spans="1:1" x14ac:dyDescent="0.2">
      <c r="A25" s="52" t="s">
        <v>497</v>
      </c>
    </row>
    <row r="26" spans="1:1" x14ac:dyDescent="0.2">
      <c r="A26" s="53"/>
    </row>
    <row r="27" spans="1:1" x14ac:dyDescent="0.2">
      <c r="A27" s="52" t="s">
        <v>498</v>
      </c>
    </row>
    <row r="28" spans="1:1" x14ac:dyDescent="0.2">
      <c r="A28" s="53"/>
    </row>
    <row r="29" spans="1:1" x14ac:dyDescent="0.2">
      <c r="A29" s="52" t="s">
        <v>499</v>
      </c>
    </row>
    <row r="30" spans="1:1" x14ac:dyDescent="0.2">
      <c r="A30" s="52" t="s">
        <v>500</v>
      </c>
    </row>
    <row r="31" spans="1:1" x14ac:dyDescent="0.2">
      <c r="A31" s="52"/>
    </row>
    <row r="32" spans="1:1" x14ac:dyDescent="0.2">
      <c r="A32" s="51" t="s">
        <v>501</v>
      </c>
    </row>
    <row r="33" spans="1:1" x14ac:dyDescent="0.2">
      <c r="A33" s="52" t="s">
        <v>502</v>
      </c>
    </row>
    <row r="34" spans="1:1" x14ac:dyDescent="0.2">
      <c r="A34" s="52" t="s">
        <v>503</v>
      </c>
    </row>
    <row r="35" spans="1:1" x14ac:dyDescent="0.2">
      <c r="A35" s="53"/>
    </row>
    <row r="36" spans="1:1" x14ac:dyDescent="0.2">
      <c r="A36" s="52" t="s">
        <v>504</v>
      </c>
    </row>
    <row r="37" spans="1:1" x14ac:dyDescent="0.2">
      <c r="A37" s="52" t="s">
        <v>505</v>
      </c>
    </row>
    <row r="38" spans="1:1" x14ac:dyDescent="0.2">
      <c r="A38" s="53"/>
    </row>
    <row r="39" spans="1:1" x14ac:dyDescent="0.2">
      <c r="A39" s="52" t="s">
        <v>506</v>
      </c>
    </row>
    <row r="40" spans="1:1" x14ac:dyDescent="0.2">
      <c r="A40" s="52" t="s">
        <v>507</v>
      </c>
    </row>
    <row r="41" spans="1:1" x14ac:dyDescent="0.2">
      <c r="A41" s="52" t="s">
        <v>508</v>
      </c>
    </row>
    <row r="42" spans="1:1" x14ac:dyDescent="0.2">
      <c r="A42" s="53"/>
    </row>
    <row r="43" spans="1:1" x14ac:dyDescent="0.2">
      <c r="A43" s="52" t="s">
        <v>509</v>
      </c>
    </row>
    <row r="44" spans="1:1" x14ac:dyDescent="0.2">
      <c r="A44" s="52" t="s">
        <v>510</v>
      </c>
    </row>
    <row r="45" spans="1:1" x14ac:dyDescent="0.2">
      <c r="A45" s="52" t="s">
        <v>511</v>
      </c>
    </row>
    <row r="46" spans="1:1" x14ac:dyDescent="0.2">
      <c r="A46" s="52" t="s">
        <v>512</v>
      </c>
    </row>
    <row r="47" spans="1:1" x14ac:dyDescent="0.2">
      <c r="A47" s="52" t="s">
        <v>513</v>
      </c>
    </row>
    <row r="48" spans="1:1" x14ac:dyDescent="0.2">
      <c r="A48" s="52" t="s">
        <v>514</v>
      </c>
    </row>
    <row r="49" spans="1:1" x14ac:dyDescent="0.2">
      <c r="A49" s="52" t="s">
        <v>515</v>
      </c>
    </row>
    <row r="50" spans="1:1" x14ac:dyDescent="0.2">
      <c r="A50" s="52" t="s">
        <v>516</v>
      </c>
    </row>
    <row r="51" spans="1:1" x14ac:dyDescent="0.2">
      <c r="A51" s="53"/>
    </row>
    <row r="52" spans="1:1" x14ac:dyDescent="0.2">
      <c r="A52" s="52" t="s">
        <v>517</v>
      </c>
    </row>
    <row r="53" spans="1:1" x14ac:dyDescent="0.2">
      <c r="A53" s="52" t="s">
        <v>518</v>
      </c>
    </row>
    <row r="54" spans="1:1" x14ac:dyDescent="0.2">
      <c r="A54" s="52" t="s">
        <v>519</v>
      </c>
    </row>
    <row r="55" spans="1:1" x14ac:dyDescent="0.2">
      <c r="A55" s="52" t="s">
        <v>520</v>
      </c>
    </row>
    <row r="56" spans="1:1" x14ac:dyDescent="0.2">
      <c r="A56" s="52" t="s">
        <v>521</v>
      </c>
    </row>
    <row r="57" spans="1:1" x14ac:dyDescent="0.2">
      <c r="A57" s="52" t="s">
        <v>522</v>
      </c>
    </row>
    <row r="58" spans="1:1" x14ac:dyDescent="0.2">
      <c r="A58" s="52" t="s">
        <v>523</v>
      </c>
    </row>
    <row r="59" spans="1:1" x14ac:dyDescent="0.2">
      <c r="A59" s="52" t="s">
        <v>524</v>
      </c>
    </row>
    <row r="60" spans="1:1" x14ac:dyDescent="0.2">
      <c r="A60" s="52" t="s">
        <v>525</v>
      </c>
    </row>
    <row r="61" spans="1:1" x14ac:dyDescent="0.2">
      <c r="A61" s="52" t="s">
        <v>526</v>
      </c>
    </row>
    <row r="62" spans="1:1" x14ac:dyDescent="0.2">
      <c r="A62" s="52" t="s">
        <v>527</v>
      </c>
    </row>
    <row r="63" spans="1:1" x14ac:dyDescent="0.2">
      <c r="A63" s="52" t="s">
        <v>528</v>
      </c>
    </row>
    <row r="64" spans="1:1" x14ac:dyDescent="0.2">
      <c r="A64" s="52" t="s">
        <v>529</v>
      </c>
    </row>
    <row r="65" spans="1:1" x14ac:dyDescent="0.2">
      <c r="A65" s="52" t="s">
        <v>530</v>
      </c>
    </row>
    <row r="66" spans="1:1" x14ac:dyDescent="0.2">
      <c r="A66" s="52" t="s">
        <v>531</v>
      </c>
    </row>
    <row r="69" spans="1:1" x14ac:dyDescent="0.2">
      <c r="A69" s="51" t="s">
        <v>544</v>
      </c>
    </row>
    <row r="70" spans="1:1" x14ac:dyDescent="0.2">
      <c r="A70" s="52" t="s">
        <v>532</v>
      </c>
    </row>
    <row r="71" spans="1:1" x14ac:dyDescent="0.2">
      <c r="A71" s="52" t="s">
        <v>533</v>
      </c>
    </row>
    <row r="72" spans="1:1" x14ac:dyDescent="0.2">
      <c r="A72" s="52" t="s">
        <v>534</v>
      </c>
    </row>
    <row r="73" spans="1:1" x14ac:dyDescent="0.2">
      <c r="A73" s="52" t="s">
        <v>535</v>
      </c>
    </row>
    <row r="74" spans="1:1" x14ac:dyDescent="0.2">
      <c r="A74" s="53"/>
    </row>
    <row r="75" spans="1:1" x14ac:dyDescent="0.2">
      <c r="A75" s="52" t="s">
        <v>536</v>
      </c>
    </row>
    <row r="76" spans="1:1" x14ac:dyDescent="0.2">
      <c r="A76" s="53"/>
    </row>
    <row r="77" spans="1:1" x14ac:dyDescent="0.2">
      <c r="A77" s="52" t="s">
        <v>537</v>
      </c>
    </row>
    <row r="78" spans="1:1" x14ac:dyDescent="0.2">
      <c r="A78" s="52" t="s">
        <v>538</v>
      </c>
    </row>
    <row r="79" spans="1:1" x14ac:dyDescent="0.2">
      <c r="A79" s="53"/>
    </row>
    <row r="80" spans="1:1" x14ac:dyDescent="0.2">
      <c r="A80" s="52" t="s">
        <v>539</v>
      </c>
    </row>
    <row r="81" spans="1:1" x14ac:dyDescent="0.2">
      <c r="A81" s="52" t="s">
        <v>540</v>
      </c>
    </row>
    <row r="82" spans="1:1" x14ac:dyDescent="0.2">
      <c r="A82" s="52" t="s">
        <v>541</v>
      </c>
    </row>
    <row r="83" spans="1:1" x14ac:dyDescent="0.2">
      <c r="A83" s="52" t="s">
        <v>542</v>
      </c>
    </row>
    <row r="84" spans="1:1" x14ac:dyDescent="0.2">
      <c r="A84" s="52" t="s">
        <v>543</v>
      </c>
    </row>
    <row r="87" spans="1:1" x14ac:dyDescent="0.2">
      <c r="A87" s="51" t="s">
        <v>550</v>
      </c>
    </row>
    <row r="88" spans="1:1" x14ac:dyDescent="0.2">
      <c r="A88" s="52" t="s">
        <v>545</v>
      </c>
    </row>
    <row r="89" spans="1:1" x14ac:dyDescent="0.2">
      <c r="A89" s="53"/>
    </row>
    <row r="90" spans="1:1" x14ac:dyDescent="0.2">
      <c r="A90" s="52" t="s">
        <v>546</v>
      </c>
    </row>
    <row r="91" spans="1:1" x14ac:dyDescent="0.2">
      <c r="A91" s="52" t="s">
        <v>547</v>
      </c>
    </row>
    <row r="92" spans="1:1" x14ac:dyDescent="0.2">
      <c r="A92" s="53"/>
    </row>
    <row r="93" spans="1:1" x14ac:dyDescent="0.2">
      <c r="A93" s="52" t="s">
        <v>548</v>
      </c>
    </row>
    <row r="94" spans="1:1" x14ac:dyDescent="0.2">
      <c r="A94" s="52" t="s">
        <v>549</v>
      </c>
    </row>
    <row r="97" spans="1:1" x14ac:dyDescent="0.2">
      <c r="A97" s="51" t="s">
        <v>558</v>
      </c>
    </row>
    <row r="98" spans="1:1" x14ac:dyDescent="0.2">
      <c r="A98" s="52" t="s">
        <v>551</v>
      </c>
    </row>
    <row r="99" spans="1:1" x14ac:dyDescent="0.2">
      <c r="A99" s="52" t="s">
        <v>552</v>
      </c>
    </row>
    <row r="100" spans="1:1" x14ac:dyDescent="0.2">
      <c r="A100" s="53"/>
    </row>
    <row r="101" spans="1:1" x14ac:dyDescent="0.2">
      <c r="A101" s="52" t="s">
        <v>553</v>
      </c>
    </row>
    <row r="102" spans="1:1" x14ac:dyDescent="0.2">
      <c r="A102" s="52" t="s">
        <v>554</v>
      </c>
    </row>
    <row r="103" spans="1:1" x14ac:dyDescent="0.2">
      <c r="A103" s="52" t="s">
        <v>555</v>
      </c>
    </row>
    <row r="104" spans="1:1" x14ac:dyDescent="0.2">
      <c r="A104" s="52" t="s">
        <v>556</v>
      </c>
    </row>
    <row r="105" spans="1:1" x14ac:dyDescent="0.2">
      <c r="A105" s="52" t="s">
        <v>557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4" sqref="A4:I4"/>
    </sheetView>
  </sheetViews>
  <sheetFormatPr defaultColWidth="8.85546875" defaultRowHeight="12" x14ac:dyDescent="0.2"/>
  <cols>
    <col min="1" max="1" width="41.28515625" style="1" customWidth="1"/>
    <col min="2" max="2" width="8.5703125" style="8" customWidth="1"/>
    <col min="3" max="3" width="8.28515625" style="8" bestFit="1" customWidth="1"/>
    <col min="4" max="4" width="7.140625" style="2" bestFit="1" customWidth="1"/>
    <col min="5" max="6" width="18.42578125" style="4" hidden="1" customWidth="1"/>
    <col min="7" max="7" width="10.8554687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7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99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93</v>
      </c>
      <c r="B7" s="8">
        <v>42644</v>
      </c>
      <c r="C7" s="30">
        <v>528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:H8" si="0">IF(B7&lt;&gt;0,C7/B7,0)</f>
        <v>1.2381577713160116E-2</v>
      </c>
      <c r="I7" s="10" t="str">
        <f t="shared" ref="I7:I70" si="1">IF(AND(H7&gt;0,H7&lt;=0.2),"High",IF(H7&gt;=0.667,"Low",IF(AND(H7&gt;0.2,H7&lt;0.667),"Moderate","NC")))</f>
        <v>High</v>
      </c>
    </row>
    <row r="8" spans="1:9" x14ac:dyDescent="0.2">
      <c r="A8" s="1" t="s">
        <v>141</v>
      </c>
      <c r="B8" s="8">
        <v>20942</v>
      </c>
      <c r="C8" s="30">
        <v>671</v>
      </c>
      <c r="D8" s="2">
        <f t="shared" ref="D8:D20" si="2">IF(B8&lt;&gt;0,B8/$B$7,0)</f>
        <v>0.49108901603977112</v>
      </c>
      <c r="E8" s="4">
        <f>IF(B8&lt;&gt;0,ROUND(((SQRT(POWER(C8,2)-(POWER((B8/$B$7),2)*POWER($C$7,2))))/$B$7),3),0)</f>
        <v>1.4999999999999999E-2</v>
      </c>
      <c r="F8" s="4">
        <f>IF(B8=0,0,POWER(C8,2)-(POWER((B8/$B$7),2)*POWER(C$7,2)))</f>
        <v>383007.10273178172</v>
      </c>
      <c r="G8" s="24" t="str">
        <f>IF(F8&lt;0,"W",IF(B8=0,"± 0.6%",IF((E8*100)&lt;0.01,"± 0.1%","± "&amp; TEXT((E8*100),"#,##0.0")&amp;"%")))</f>
        <v>± 1.5%</v>
      </c>
      <c r="H8" s="1">
        <f t="shared" si="0"/>
        <v>3.2040874797058541E-2</v>
      </c>
      <c r="I8" s="10" t="str">
        <f t="shared" si="1"/>
        <v>High</v>
      </c>
    </row>
    <row r="9" spans="1:9" x14ac:dyDescent="0.2">
      <c r="A9" s="1" t="s">
        <v>142</v>
      </c>
      <c r="B9" s="8">
        <v>8451</v>
      </c>
      <c r="C9" s="30">
        <v>460</v>
      </c>
      <c r="D9" s="2">
        <f t="shared" si="2"/>
        <v>0.19817559328393208</v>
      </c>
      <c r="E9" s="4">
        <f t="shared" ref="E9:E20" si="3">IF(B9&lt;&gt;0,ROUND(((SQRT(POWER(C9,2)-(POWER((B9/$B$7),2)*POWER($C$7,2))))/$B$7),3),0)</f>
        <v>1.0999999999999999E-2</v>
      </c>
      <c r="F9" s="4">
        <f t="shared" ref="F9:F20" si="4">IF(B9=0,0,POWER(C9,2)-(POWER((B9/$B$7),2)*POWER(C$7,2)))</f>
        <v>200651.15823941774</v>
      </c>
      <c r="G9" s="24" t="str">
        <f t="shared" ref="G9:G20" si="5">IF(F9&lt;0,"W",IF(B9=0,"± 0.6%",IF((E9*100)&lt;0.01,"± 0.1%","± "&amp; TEXT((E9*100),"#,##0.0")&amp;"%")))</f>
        <v>± 1.1%</v>
      </c>
      <c r="H9" s="1">
        <f t="shared" ref="H9:H20" si="6">IF(B9&lt;&gt;0,C9/B9,0)</f>
        <v>5.4431428233345167E-2</v>
      </c>
      <c r="I9" s="10" t="str">
        <f t="shared" si="1"/>
        <v>High</v>
      </c>
    </row>
    <row r="10" spans="1:9" x14ac:dyDescent="0.2">
      <c r="A10" s="1" t="s">
        <v>143</v>
      </c>
      <c r="B10" s="8">
        <v>15969</v>
      </c>
      <c r="C10" s="30">
        <v>621</v>
      </c>
      <c r="D10" s="2">
        <f t="shared" si="2"/>
        <v>0.37447237594972327</v>
      </c>
      <c r="E10" s="4">
        <f t="shared" si="3"/>
        <v>1.4E-2</v>
      </c>
      <c r="F10" s="4">
        <f t="shared" si="4"/>
        <v>346547.24224754429</v>
      </c>
      <c r="G10" s="24" t="str">
        <f t="shared" si="5"/>
        <v>± 1.4%</v>
      </c>
      <c r="H10" s="1">
        <f t="shared" si="6"/>
        <v>3.8887845200075148E-2</v>
      </c>
      <c r="I10" s="10" t="str">
        <f t="shared" si="1"/>
        <v>High</v>
      </c>
    </row>
    <row r="11" spans="1:9" x14ac:dyDescent="0.2">
      <c r="A11" s="1" t="s">
        <v>142</v>
      </c>
      <c r="B11" s="8">
        <v>6304</v>
      </c>
      <c r="C11" s="30">
        <v>390</v>
      </c>
      <c r="D11" s="2">
        <f t="shared" si="2"/>
        <v>0.14782853390863895</v>
      </c>
      <c r="E11" s="4">
        <f t="shared" si="3"/>
        <v>8.9999999999999993E-3</v>
      </c>
      <c r="F11" s="4">
        <f t="shared" si="4"/>
        <v>146007.65646041036</v>
      </c>
      <c r="G11" s="24" t="str">
        <f t="shared" si="5"/>
        <v>± 0.9%</v>
      </c>
      <c r="H11" s="1">
        <f t="shared" si="6"/>
        <v>6.1865482233502536E-2</v>
      </c>
      <c r="I11" s="10" t="str">
        <f t="shared" si="1"/>
        <v>High</v>
      </c>
    </row>
    <row r="12" spans="1:9" x14ac:dyDescent="0.2">
      <c r="A12" s="1" t="s">
        <v>144</v>
      </c>
      <c r="B12" s="8">
        <v>1862</v>
      </c>
      <c r="C12" s="30">
        <v>336</v>
      </c>
      <c r="D12" s="2">
        <f t="shared" si="2"/>
        <v>4.366382140512147E-2</v>
      </c>
      <c r="E12" s="4">
        <f t="shared" si="3"/>
        <v>8.0000000000000002E-3</v>
      </c>
      <c r="F12" s="4">
        <f t="shared" si="4"/>
        <v>112364.4901357129</v>
      </c>
      <c r="G12" s="24" t="str">
        <f t="shared" si="5"/>
        <v>± 0.8%</v>
      </c>
      <c r="H12" s="1">
        <f t="shared" si="6"/>
        <v>0.18045112781954886</v>
      </c>
      <c r="I12" s="10" t="str">
        <f t="shared" si="1"/>
        <v>High</v>
      </c>
    </row>
    <row r="13" spans="1:9" x14ac:dyDescent="0.2">
      <c r="A13" s="1" t="s">
        <v>142</v>
      </c>
      <c r="B13" s="8">
        <v>597</v>
      </c>
      <c r="C13" s="30">
        <v>191</v>
      </c>
      <c r="D13" s="2">
        <f t="shared" si="2"/>
        <v>1.3999624800675358E-2</v>
      </c>
      <c r="E13" s="4">
        <f t="shared" si="3"/>
        <v>4.0000000000000001E-3</v>
      </c>
      <c r="F13" s="4">
        <f t="shared" si="4"/>
        <v>36426.361264748673</v>
      </c>
      <c r="G13" s="24" t="str">
        <f t="shared" si="5"/>
        <v>± 0.4%</v>
      </c>
      <c r="H13" s="1">
        <f t="shared" si="6"/>
        <v>0.31993299832495814</v>
      </c>
      <c r="I13" s="10" t="str">
        <f t="shared" si="1"/>
        <v>Moderate</v>
      </c>
    </row>
    <row r="14" spans="1:9" x14ac:dyDescent="0.2">
      <c r="A14" s="1" t="s">
        <v>145</v>
      </c>
      <c r="B14" s="8">
        <v>3111</v>
      </c>
      <c r="C14" s="30">
        <v>383</v>
      </c>
      <c r="D14" s="2">
        <f t="shared" si="2"/>
        <v>7.2952818684926368E-2</v>
      </c>
      <c r="E14" s="4">
        <f t="shared" si="3"/>
        <v>8.9999999999999993E-3</v>
      </c>
      <c r="F14" s="4">
        <f t="shared" si="4"/>
        <v>145205.27983918376</v>
      </c>
      <c r="G14" s="24" t="str">
        <f t="shared" si="5"/>
        <v>± 0.9%</v>
      </c>
      <c r="H14" s="1">
        <f t="shared" si="6"/>
        <v>0.12311153969784636</v>
      </c>
      <c r="I14" s="10" t="str">
        <f t="shared" si="1"/>
        <v>High</v>
      </c>
    </row>
    <row r="15" spans="1:9" x14ac:dyDescent="0.2">
      <c r="A15" s="1" t="s">
        <v>142</v>
      </c>
      <c r="B15" s="8">
        <v>1550</v>
      </c>
      <c r="C15" s="30">
        <v>277</v>
      </c>
      <c r="D15" s="2">
        <f t="shared" si="2"/>
        <v>3.6347434574617768E-2</v>
      </c>
      <c r="E15" s="4">
        <f t="shared" si="3"/>
        <v>6.0000000000000001E-3</v>
      </c>
      <c r="F15" s="4">
        <f t="shared" si="4"/>
        <v>76360.688421332481</v>
      </c>
      <c r="G15" s="24" t="str">
        <f t="shared" si="5"/>
        <v>± 0.6%</v>
      </c>
      <c r="H15" s="1">
        <f t="shared" si="6"/>
        <v>0.17870967741935484</v>
      </c>
      <c r="I15" s="10" t="str">
        <f t="shared" si="1"/>
        <v>High</v>
      </c>
    </row>
    <row r="16" spans="1:9" x14ac:dyDescent="0.2">
      <c r="A16" s="1" t="s">
        <v>146</v>
      </c>
      <c r="B16" s="8">
        <v>21702</v>
      </c>
      <c r="C16" s="30">
        <v>749</v>
      </c>
      <c r="D16" s="2">
        <f t="shared" si="2"/>
        <v>0.50891098396022882</v>
      </c>
      <c r="E16" s="4">
        <f t="shared" si="3"/>
        <v>1.6E-2</v>
      </c>
      <c r="F16" s="4">
        <f t="shared" si="4"/>
        <v>488798.62322704482</v>
      </c>
      <c r="G16" s="24" t="str">
        <f t="shared" si="5"/>
        <v>± 1.6%</v>
      </c>
      <c r="H16" s="1">
        <f t="shared" si="6"/>
        <v>3.4512948115381067E-2</v>
      </c>
      <c r="I16" s="10" t="str">
        <f t="shared" si="1"/>
        <v>High</v>
      </c>
    </row>
    <row r="17" spans="1:9" x14ac:dyDescent="0.2">
      <c r="A17" s="1" t="s">
        <v>147</v>
      </c>
      <c r="B17" s="8">
        <v>16388</v>
      </c>
      <c r="C17" s="30">
        <v>706</v>
      </c>
      <c r="D17" s="2">
        <f t="shared" si="2"/>
        <v>0.38429790826376514</v>
      </c>
      <c r="E17" s="4">
        <f t="shared" si="3"/>
        <v>1.6E-2</v>
      </c>
      <c r="F17" s="4">
        <f t="shared" si="4"/>
        <v>457263.81777401833</v>
      </c>
      <c r="G17" s="24" t="str">
        <f t="shared" si="5"/>
        <v>± 1.6%</v>
      </c>
      <c r="H17" s="1">
        <f t="shared" si="6"/>
        <v>4.308030266048328E-2</v>
      </c>
      <c r="I17" s="10" t="str">
        <f t="shared" si="1"/>
        <v>High</v>
      </c>
    </row>
    <row r="18" spans="1:9" x14ac:dyDescent="0.2">
      <c r="A18" s="1" t="s">
        <v>148</v>
      </c>
      <c r="B18" s="8">
        <v>4082</v>
      </c>
      <c r="C18" s="30">
        <v>361</v>
      </c>
      <c r="D18" s="2">
        <f t="shared" si="2"/>
        <v>9.572272769909014E-2</v>
      </c>
      <c r="E18" s="4">
        <f t="shared" si="3"/>
        <v>8.0000000000000002E-3</v>
      </c>
      <c r="F18" s="4">
        <f t="shared" si="4"/>
        <v>127766.54664668419</v>
      </c>
      <c r="G18" s="24" t="str">
        <f t="shared" si="5"/>
        <v>± 0.8%</v>
      </c>
      <c r="H18" s="1">
        <f t="shared" si="6"/>
        <v>8.8437040666340033E-2</v>
      </c>
      <c r="I18" s="10" t="str">
        <f t="shared" si="1"/>
        <v>High</v>
      </c>
    </row>
    <row r="19" spans="1:9" x14ac:dyDescent="0.2">
      <c r="A19" s="1" t="s">
        <v>95</v>
      </c>
      <c r="B19" s="8">
        <v>9272</v>
      </c>
      <c r="C19" s="30">
        <v>471</v>
      </c>
      <c r="D19" s="2">
        <f t="shared" si="2"/>
        <v>0.21742800862958447</v>
      </c>
      <c r="E19" s="4">
        <f t="shared" si="3"/>
        <v>1.0999999999999999E-2</v>
      </c>
      <c r="F19" s="4">
        <f t="shared" si="4"/>
        <v>208661.50342349146</v>
      </c>
      <c r="G19" s="24" t="str">
        <f t="shared" si="5"/>
        <v>± 1.1%</v>
      </c>
      <c r="H19" s="1">
        <f t="shared" si="6"/>
        <v>5.0798101811906818E-2</v>
      </c>
      <c r="I19" s="10" t="str">
        <f t="shared" si="1"/>
        <v>High</v>
      </c>
    </row>
    <row r="20" spans="1:9" x14ac:dyDescent="0.2">
      <c r="A20" s="1" t="s">
        <v>94</v>
      </c>
      <c r="B20" s="8">
        <v>8719</v>
      </c>
      <c r="C20" s="30">
        <v>392</v>
      </c>
      <c r="D20" s="2">
        <f t="shared" si="2"/>
        <v>0.20446018197167246</v>
      </c>
      <c r="E20" s="4">
        <f t="shared" si="3"/>
        <v>8.9999999999999993E-3</v>
      </c>
      <c r="F20" s="4">
        <f t="shared" si="4"/>
        <v>142009.72313934143</v>
      </c>
      <c r="G20" s="24" t="str">
        <f t="shared" si="5"/>
        <v>± 0.9%</v>
      </c>
      <c r="H20" s="1">
        <f t="shared" si="6"/>
        <v>4.4959284321596515E-2</v>
      </c>
      <c r="I20" s="10" t="str">
        <f t="shared" si="1"/>
        <v>High</v>
      </c>
    </row>
    <row r="21" spans="1:9" x14ac:dyDescent="0.2">
      <c r="A21" s="1" t="s">
        <v>96</v>
      </c>
      <c r="B21" s="28">
        <v>2.08</v>
      </c>
      <c r="C21" s="32">
        <v>0.03</v>
      </c>
      <c r="D21" s="23" t="s">
        <v>17</v>
      </c>
      <c r="E21" s="4">
        <f t="shared" ref="E21:E51" si="7">IF(B21&lt;&gt;0,ROUND(((SQRT(POWER(C21,2)-(POWER((B21/$B$7),2)*POWER($C$7,2))))/$B$7),3),0)</f>
        <v>0</v>
      </c>
      <c r="F21" s="4">
        <f t="shared" ref="F21:F51" si="8">IF(B21=0,0,POWER(C21,2)-(POWER((B21/$B$7),2)*POWER(C$7,2)))</f>
        <v>2.3674788181179041E-4</v>
      </c>
      <c r="G21" s="24" t="s">
        <v>17</v>
      </c>
      <c r="H21" s="1">
        <f t="shared" ref="H21:H85" si="9">IF(B21&lt;&gt;0,C21/B21,0)</f>
        <v>1.4423076923076922E-2</v>
      </c>
      <c r="I21" s="10" t="str">
        <f t="shared" si="1"/>
        <v>High</v>
      </c>
    </row>
    <row r="22" spans="1:9" x14ac:dyDescent="0.2">
      <c r="A22" s="1" t="s">
        <v>97</v>
      </c>
      <c r="B22" s="28">
        <v>2.79</v>
      </c>
      <c r="C22" s="32">
        <v>0.04</v>
      </c>
      <c r="D22" s="23" t="s">
        <v>17</v>
      </c>
      <c r="E22" s="4">
        <f t="shared" si="7"/>
        <v>0</v>
      </c>
      <c r="F22" s="4">
        <f t="shared" si="8"/>
        <v>4.0667048511722377E-4</v>
      </c>
      <c r="G22" s="24" t="s">
        <v>17</v>
      </c>
      <c r="H22" s="1">
        <f t="shared" si="9"/>
        <v>1.4336917562724014E-2</v>
      </c>
      <c r="I22" s="10" t="str">
        <f t="shared" si="1"/>
        <v>High</v>
      </c>
    </row>
    <row r="23" spans="1:9" x14ac:dyDescent="0.2">
      <c r="A23" s="14" t="s">
        <v>98</v>
      </c>
      <c r="B23" s="19" t="s">
        <v>559</v>
      </c>
      <c r="C23" s="31" t="s">
        <v>559</v>
      </c>
      <c r="D23" s="20"/>
      <c r="E23" s="21"/>
      <c r="F23" s="21"/>
      <c r="G23" s="25"/>
      <c r="H23" s="18"/>
      <c r="I23" s="22"/>
    </row>
    <row r="24" spans="1:9" x14ac:dyDescent="0.2">
      <c r="A24" s="1" t="s">
        <v>100</v>
      </c>
      <c r="B24" s="8">
        <v>88822</v>
      </c>
      <c r="C24" s="30">
        <v>1661</v>
      </c>
      <c r="D24" s="2">
        <f>IF(B24&lt;&gt;0,B24/$B$24,0)</f>
        <v>1</v>
      </c>
      <c r="E24" s="4">
        <f>IF(B24&lt;&gt;0,ROUND(((SQRT(POWER(C24,2)-(POWER((B24/$B$24),2)*POWER($C$24,2))))/$B$24),3),0)</f>
        <v>0</v>
      </c>
      <c r="F24" s="4">
        <f>IF(B24=0,0,POWER(C24,2)-(POWER((B24/$B$24),2)*POWER(C$24,2)))</f>
        <v>0</v>
      </c>
      <c r="G24" s="24" t="s">
        <v>17</v>
      </c>
      <c r="H24" s="1">
        <f t="shared" si="9"/>
        <v>1.8700321992299204E-2</v>
      </c>
      <c r="I24" s="10" t="str">
        <f t="shared" si="1"/>
        <v>High</v>
      </c>
    </row>
    <row r="25" spans="1:9" x14ac:dyDescent="0.2">
      <c r="A25" s="1" t="s">
        <v>150</v>
      </c>
      <c r="B25" s="8">
        <v>42644</v>
      </c>
      <c r="C25" s="30">
        <v>528</v>
      </c>
      <c r="D25" s="2">
        <f t="shared" ref="D25:D30" si="10">IF(B25&lt;&gt;0,B25/$B$24,0)</f>
        <v>0.48010627997568173</v>
      </c>
      <c r="E25" s="4" t="e">
        <f t="shared" ref="E25:E30" si="11">IF(B25&lt;&gt;0,ROUND(((SQRT(POWER(C25,2)-(POWER((B25/$B$24),2)*POWER($C$24,2))))/$B$24),3),0)</f>
        <v>#NUM!</v>
      </c>
      <c r="F25" s="4">
        <f t="shared" ref="F25:F30" si="12">IF(B25=0,0,POWER(C25,2)-(POWER((B25/$B$24),2)*POWER(C$24,2)))</f>
        <v>-357152.91889772424</v>
      </c>
      <c r="G25" s="24" t="str">
        <f t="shared" ref="G25:G85" si="13">IF(F25&lt;0,"W",IF(B25=0,"± 0.6%",IF((E25*100)&lt;0.01,"± 0.1%","± "&amp; TEXT((E25*100),"#,##0.0")&amp;"%")))</f>
        <v>W</v>
      </c>
      <c r="H25" s="1">
        <f t="shared" si="9"/>
        <v>1.2381577713160116E-2</v>
      </c>
      <c r="I25" s="10" t="str">
        <f t="shared" si="1"/>
        <v>High</v>
      </c>
    </row>
    <row r="26" spans="1:9" x14ac:dyDescent="0.2">
      <c r="A26" s="1" t="s">
        <v>151</v>
      </c>
      <c r="B26" s="8">
        <v>15993</v>
      </c>
      <c r="C26" s="30">
        <v>633</v>
      </c>
      <c r="D26" s="2">
        <f t="shared" si="10"/>
        <v>0.18005674269888092</v>
      </c>
      <c r="E26" s="4">
        <f t="shared" si="11"/>
        <v>6.0000000000000001E-3</v>
      </c>
      <c r="F26" s="4">
        <f t="shared" si="12"/>
        <v>311243.59321253444</v>
      </c>
      <c r="G26" s="24" t="str">
        <f t="shared" si="13"/>
        <v>± 0.6%</v>
      </c>
      <c r="H26" s="1">
        <f t="shared" si="9"/>
        <v>3.9579816169574192E-2</v>
      </c>
      <c r="I26" s="10" t="str">
        <f t="shared" si="1"/>
        <v>High</v>
      </c>
    </row>
    <row r="27" spans="1:9" x14ac:dyDescent="0.2">
      <c r="A27" s="1" t="s">
        <v>152</v>
      </c>
      <c r="B27" s="8">
        <v>17067</v>
      </c>
      <c r="C27" s="30">
        <v>868</v>
      </c>
      <c r="D27" s="2">
        <f t="shared" si="10"/>
        <v>0.19214834162707436</v>
      </c>
      <c r="E27" s="4">
        <f t="shared" si="11"/>
        <v>8.9999999999999993E-3</v>
      </c>
      <c r="F27" s="4">
        <f t="shared" si="12"/>
        <v>651561.91861852375</v>
      </c>
      <c r="G27" s="24" t="str">
        <f t="shared" si="13"/>
        <v>± 0.9%</v>
      </c>
      <c r="H27" s="1">
        <f t="shared" si="9"/>
        <v>5.0858381672232965E-2</v>
      </c>
      <c r="I27" s="10" t="str">
        <f t="shared" si="1"/>
        <v>High</v>
      </c>
    </row>
    <row r="28" spans="1:9" x14ac:dyDescent="0.2">
      <c r="A28" s="1" t="s">
        <v>153</v>
      </c>
      <c r="B28" s="8">
        <v>4466</v>
      </c>
      <c r="C28" s="30">
        <v>607</v>
      </c>
      <c r="D28" s="2">
        <f t="shared" si="10"/>
        <v>5.0280335952804484E-2</v>
      </c>
      <c r="E28" s="4">
        <f t="shared" si="11"/>
        <v>7.0000000000000001E-3</v>
      </c>
      <c r="F28" s="4">
        <f t="shared" si="12"/>
        <v>361474.13820651185</v>
      </c>
      <c r="G28" s="24" t="str">
        <f t="shared" si="13"/>
        <v>± 0.7%</v>
      </c>
      <c r="H28" s="1">
        <f t="shared" si="9"/>
        <v>0.13591580832960143</v>
      </c>
      <c r="I28" s="10" t="str">
        <f t="shared" si="1"/>
        <v>High</v>
      </c>
    </row>
    <row r="29" spans="1:9" x14ac:dyDescent="0.2">
      <c r="A29" s="1" t="s">
        <v>154</v>
      </c>
      <c r="B29" s="8">
        <v>8652</v>
      </c>
      <c r="C29" s="30">
        <v>889</v>
      </c>
      <c r="D29" s="2">
        <f t="shared" si="10"/>
        <v>9.7408299745558535E-2</v>
      </c>
      <c r="E29" s="4">
        <f t="shared" si="11"/>
        <v>0.01</v>
      </c>
      <c r="F29" s="4">
        <f t="shared" si="12"/>
        <v>764143.31782690645</v>
      </c>
      <c r="G29" s="24" t="str">
        <f t="shared" si="13"/>
        <v>± 1.0%</v>
      </c>
      <c r="H29" s="1">
        <f t="shared" si="9"/>
        <v>0.10275080906148867</v>
      </c>
      <c r="I29" s="10" t="str">
        <f t="shared" si="1"/>
        <v>High</v>
      </c>
    </row>
    <row r="30" spans="1:9" x14ac:dyDescent="0.2">
      <c r="A30" s="1" t="s">
        <v>149</v>
      </c>
      <c r="B30" s="8">
        <v>3491</v>
      </c>
      <c r="C30" s="30">
        <v>402</v>
      </c>
      <c r="D30" s="2">
        <f t="shared" si="10"/>
        <v>3.9303325752628855E-2</v>
      </c>
      <c r="E30" s="4">
        <f t="shared" si="11"/>
        <v>4.0000000000000001E-3</v>
      </c>
      <c r="F30" s="4">
        <f t="shared" si="12"/>
        <v>157342.15288077737</v>
      </c>
      <c r="G30" s="24" t="str">
        <f t="shared" si="13"/>
        <v>± 0.4%</v>
      </c>
      <c r="H30" s="1">
        <f t="shared" si="9"/>
        <v>0.11515325121741621</v>
      </c>
      <c r="I30" s="10" t="str">
        <f t="shared" si="1"/>
        <v>High</v>
      </c>
    </row>
    <row r="31" spans="1:9" x14ac:dyDescent="0.2">
      <c r="A31" s="14" t="s">
        <v>101</v>
      </c>
      <c r="B31" s="19" t="s">
        <v>559</v>
      </c>
      <c r="C31" s="31" t="s">
        <v>559</v>
      </c>
      <c r="D31" s="20"/>
      <c r="E31" s="21"/>
      <c r="F31" s="21"/>
      <c r="G31" s="25"/>
      <c r="H31" s="18"/>
      <c r="I31" s="22"/>
    </row>
    <row r="32" spans="1:9" x14ac:dyDescent="0.2">
      <c r="A32" s="1" t="s">
        <v>155</v>
      </c>
      <c r="B32" s="8">
        <v>38149</v>
      </c>
      <c r="C32" s="30">
        <v>1128</v>
      </c>
      <c r="D32" s="2">
        <f>IF(B32&lt;&gt;0,B32/$B$32,0)</f>
        <v>1</v>
      </c>
      <c r="E32" s="4">
        <f>IF(B32&lt;&gt;0,ROUND(((SQRT(POWER(C32,2)-(POWER((B32/$B$32),2)*POWER($C$32,2))))/$B$32),3),0)</f>
        <v>0</v>
      </c>
      <c r="F32" s="4">
        <f>IF(B32=0,0,POWER(C32,2)-(POWER((B32/$B$32),2)*POWER(C$32,2)))</f>
        <v>0</v>
      </c>
      <c r="G32" s="24" t="s">
        <v>17</v>
      </c>
      <c r="H32" s="1">
        <f t="shared" si="9"/>
        <v>2.9568271776455476E-2</v>
      </c>
      <c r="I32" s="10" t="str">
        <f t="shared" si="1"/>
        <v>High</v>
      </c>
    </row>
    <row r="33" spans="1:9" x14ac:dyDescent="0.2">
      <c r="A33" s="1" t="s">
        <v>157</v>
      </c>
      <c r="B33" s="8">
        <v>15584</v>
      </c>
      <c r="C33" s="30">
        <v>1001</v>
      </c>
      <c r="D33" s="2">
        <f t="shared" ref="D33:D37" si="14">IF(B33&lt;&gt;0,B33/$B$32,0)</f>
        <v>0.40850349943642034</v>
      </c>
      <c r="E33" s="4">
        <f t="shared" ref="E33:E37" si="15">IF(B33&lt;&gt;0,ROUND(((SQRT(POWER(C33,2)-(POWER((B33/$B$32),2)*POWER($C$32,2))))/$B$32),3),0)</f>
        <v>2.3E-2</v>
      </c>
      <c r="F33" s="4">
        <f t="shared" ref="F33:F37" si="16">IF(B33=0,0,POWER(C33,2)-(POWER((B33/$B$32),2)*POWER(C$32,2)))</f>
        <v>789671.78124423267</v>
      </c>
      <c r="G33" s="24" t="str">
        <f t="shared" si="13"/>
        <v>± 2.3%</v>
      </c>
      <c r="H33" s="1">
        <f t="shared" si="9"/>
        <v>6.4232546201232033E-2</v>
      </c>
      <c r="I33" s="10" t="str">
        <f t="shared" si="1"/>
        <v>High</v>
      </c>
    </row>
    <row r="34" spans="1:9" x14ac:dyDescent="0.2">
      <c r="A34" s="1" t="s">
        <v>158</v>
      </c>
      <c r="B34" s="8">
        <v>17227</v>
      </c>
      <c r="C34" s="30">
        <v>665</v>
      </c>
      <c r="D34" s="2">
        <f t="shared" si="14"/>
        <v>0.45157146976329654</v>
      </c>
      <c r="E34" s="4">
        <f t="shared" si="15"/>
        <v>1.0999999999999999E-2</v>
      </c>
      <c r="F34" s="4">
        <f t="shared" si="16"/>
        <v>182764.53614083337</v>
      </c>
      <c r="G34" s="24" t="str">
        <f t="shared" si="13"/>
        <v>± 1.1%</v>
      </c>
      <c r="H34" s="1">
        <f t="shared" si="9"/>
        <v>3.8602194229987813E-2</v>
      </c>
      <c r="I34" s="10" t="str">
        <f t="shared" si="1"/>
        <v>High</v>
      </c>
    </row>
    <row r="35" spans="1:9" x14ac:dyDescent="0.2">
      <c r="A35" s="1" t="s">
        <v>159</v>
      </c>
      <c r="B35" s="8">
        <v>386</v>
      </c>
      <c r="C35" s="30">
        <v>136</v>
      </c>
      <c r="D35" s="2">
        <f t="shared" si="14"/>
        <v>1.0118220661092034E-2</v>
      </c>
      <c r="E35" s="4">
        <f t="shared" si="15"/>
        <v>4.0000000000000001E-3</v>
      </c>
      <c r="F35" s="4">
        <f t="shared" si="16"/>
        <v>18365.73537544968</v>
      </c>
      <c r="G35" s="24" t="str">
        <f t="shared" si="13"/>
        <v>± 0.4%</v>
      </c>
      <c r="H35" s="1">
        <f t="shared" si="9"/>
        <v>0.35233160621761656</v>
      </c>
      <c r="I35" s="10" t="str">
        <f t="shared" si="1"/>
        <v>Moderate</v>
      </c>
    </row>
    <row r="36" spans="1:9" x14ac:dyDescent="0.2">
      <c r="A36" s="1" t="s">
        <v>160</v>
      </c>
      <c r="B36" s="8">
        <v>925</v>
      </c>
      <c r="C36" s="30">
        <v>222</v>
      </c>
      <c r="D36" s="2">
        <f t="shared" si="14"/>
        <v>2.4247031376969253E-2</v>
      </c>
      <c r="E36" s="4">
        <f t="shared" si="15"/>
        <v>6.0000000000000001E-3</v>
      </c>
      <c r="F36" s="4">
        <f t="shared" si="16"/>
        <v>48535.941868366484</v>
      </c>
      <c r="G36" s="24" t="str">
        <f t="shared" si="13"/>
        <v>± 0.6%</v>
      </c>
      <c r="H36" s="1">
        <f t="shared" si="9"/>
        <v>0.24</v>
      </c>
      <c r="I36" s="10" t="str">
        <f t="shared" si="1"/>
        <v>Moderate</v>
      </c>
    </row>
    <row r="37" spans="1:9" x14ac:dyDescent="0.2">
      <c r="A37" s="1" t="s">
        <v>161</v>
      </c>
      <c r="B37" s="8">
        <v>4027</v>
      </c>
      <c r="C37" s="30">
        <v>430</v>
      </c>
      <c r="D37" s="2">
        <f t="shared" si="14"/>
        <v>0.10555977876222182</v>
      </c>
      <c r="E37" s="4">
        <f t="shared" si="15"/>
        <v>1.0999999999999999E-2</v>
      </c>
      <c r="F37" s="4">
        <f t="shared" si="16"/>
        <v>170721.99445207059</v>
      </c>
      <c r="G37" s="24" t="str">
        <f t="shared" si="13"/>
        <v>± 1.1%</v>
      </c>
      <c r="H37" s="1">
        <f t="shared" si="9"/>
        <v>0.10677924012912839</v>
      </c>
      <c r="I37" s="10" t="str">
        <f t="shared" si="1"/>
        <v>High</v>
      </c>
    </row>
    <row r="38" spans="1:9" x14ac:dyDescent="0.2">
      <c r="A38" s="1" t="s">
        <v>156</v>
      </c>
      <c r="B38" s="8">
        <v>39793</v>
      </c>
      <c r="C38" s="30">
        <v>1004</v>
      </c>
      <c r="D38" s="2">
        <f>IF(B38&lt;&gt;0,B38/$B$38,0)</f>
        <v>1</v>
      </c>
      <c r="E38" s="4">
        <f>IF(B38&lt;&gt;0,ROUND(((SQRT(POWER(C38,2)-(POWER((B38/$B$38),2)*POWER($C$38,2))))/$B$38),3),0)</f>
        <v>0</v>
      </c>
      <c r="F38" s="4">
        <f>IF(B38=0,0,POWER(C38,2)-(POWER((B38/$B$38),2)*POWER(C$38,2)))</f>
        <v>0</v>
      </c>
      <c r="G38" s="24" t="s">
        <v>17</v>
      </c>
      <c r="H38" s="1">
        <f t="shared" si="9"/>
        <v>2.5230568190385244E-2</v>
      </c>
      <c r="I38" s="10" t="str">
        <f t="shared" si="1"/>
        <v>High</v>
      </c>
    </row>
    <row r="39" spans="1:9" x14ac:dyDescent="0.2">
      <c r="A39" s="1" t="s">
        <v>157</v>
      </c>
      <c r="B39" s="8">
        <v>13291</v>
      </c>
      <c r="C39" s="30">
        <v>835</v>
      </c>
      <c r="D39" s="2">
        <f t="shared" ref="D39:D43" si="17">IF(B39&lt;&gt;0,B39/$B$38,0)</f>
        <v>0.33400346794662378</v>
      </c>
      <c r="E39" s="4">
        <f t="shared" ref="E39:E43" si="18">IF(B39&lt;&gt;0,ROUND(((SQRT(POWER(C39,2)-(POWER((B39/$B$38),2)*POWER($C$38,2))))/$B$38),3),0)</f>
        <v>1.9E-2</v>
      </c>
      <c r="F39" s="4">
        <f t="shared" ref="F39:F43" si="19">IF(B39=0,0,POWER(C39,2)-(POWER((B39/$B$38),2)*POWER(C$38,2)))</f>
        <v>584772.43193376006</v>
      </c>
      <c r="G39" s="24" t="str">
        <f t="shared" si="13"/>
        <v>± 1.9%</v>
      </c>
      <c r="H39" s="1">
        <f t="shared" si="9"/>
        <v>6.2824467684899563E-2</v>
      </c>
      <c r="I39" s="10" t="str">
        <f t="shared" si="1"/>
        <v>High</v>
      </c>
    </row>
    <row r="40" spans="1:9" x14ac:dyDescent="0.2">
      <c r="A40" s="1" t="s">
        <v>158</v>
      </c>
      <c r="B40" s="8">
        <v>16941</v>
      </c>
      <c r="C40" s="30">
        <v>643</v>
      </c>
      <c r="D40" s="2">
        <f t="shared" si="17"/>
        <v>0.42572814314075341</v>
      </c>
      <c r="E40" s="4">
        <f t="shared" si="18"/>
        <v>1.2E-2</v>
      </c>
      <c r="F40" s="4">
        <f t="shared" si="19"/>
        <v>230751.69261179978</v>
      </c>
      <c r="G40" s="24" t="str">
        <f t="shared" si="13"/>
        <v>± 1.2%</v>
      </c>
      <c r="H40" s="1">
        <f t="shared" si="9"/>
        <v>3.7955256478366096E-2</v>
      </c>
      <c r="I40" s="10" t="str">
        <f t="shared" si="1"/>
        <v>High</v>
      </c>
    </row>
    <row r="41" spans="1:9" x14ac:dyDescent="0.2">
      <c r="A41" s="1" t="s">
        <v>159</v>
      </c>
      <c r="B41" s="8">
        <v>479</v>
      </c>
      <c r="C41" s="30">
        <v>166</v>
      </c>
      <c r="D41" s="2">
        <f t="shared" si="17"/>
        <v>1.2037292991229614E-2</v>
      </c>
      <c r="E41" s="4">
        <f t="shared" si="18"/>
        <v>4.0000000000000001E-3</v>
      </c>
      <c r="F41" s="4">
        <f t="shared" si="19"/>
        <v>27409.942087720079</v>
      </c>
      <c r="G41" s="24" t="str">
        <f t="shared" si="13"/>
        <v>± 0.4%</v>
      </c>
      <c r="H41" s="1">
        <f t="shared" si="9"/>
        <v>0.3465553235908142</v>
      </c>
      <c r="I41" s="10" t="str">
        <f t="shared" si="1"/>
        <v>Moderate</v>
      </c>
    </row>
    <row r="42" spans="1:9" x14ac:dyDescent="0.2">
      <c r="A42" s="1" t="s">
        <v>160</v>
      </c>
      <c r="B42" s="8">
        <v>3759</v>
      </c>
      <c r="C42" s="30">
        <v>414</v>
      </c>
      <c r="D42" s="2">
        <f t="shared" si="17"/>
        <v>9.4463850425954315E-2</v>
      </c>
      <c r="E42" s="4">
        <f t="shared" si="18"/>
        <v>0.01</v>
      </c>
      <c r="F42" s="4">
        <f t="shared" si="19"/>
        <v>162401.05083569995</v>
      </c>
      <c r="G42" s="24" t="str">
        <f t="shared" si="13"/>
        <v>± 1.0%</v>
      </c>
      <c r="H42" s="1">
        <f t="shared" si="9"/>
        <v>0.11013567438148444</v>
      </c>
      <c r="I42" s="10" t="str">
        <f t="shared" si="1"/>
        <v>High</v>
      </c>
    </row>
    <row r="43" spans="1:9" x14ac:dyDescent="0.2">
      <c r="A43" s="1" t="s">
        <v>161</v>
      </c>
      <c r="B43" s="8">
        <v>5323</v>
      </c>
      <c r="C43" s="30">
        <v>501</v>
      </c>
      <c r="D43" s="2">
        <f t="shared" si="17"/>
        <v>0.13376724549543889</v>
      </c>
      <c r="E43" s="4">
        <f t="shared" si="18"/>
        <v>1.2E-2</v>
      </c>
      <c r="F43" s="4">
        <f t="shared" si="19"/>
        <v>232963.88832600802</v>
      </c>
      <c r="G43" s="24" t="str">
        <f t="shared" si="13"/>
        <v>± 1.2%</v>
      </c>
      <c r="H43" s="1">
        <f t="shared" si="9"/>
        <v>9.4119857223370282E-2</v>
      </c>
      <c r="I43" s="10" t="str">
        <f t="shared" si="1"/>
        <v>High</v>
      </c>
    </row>
    <row r="44" spans="1:9" x14ac:dyDescent="0.2">
      <c r="A44" s="14" t="s">
        <v>102</v>
      </c>
      <c r="B44" s="19" t="s">
        <v>559</v>
      </c>
      <c r="C44" s="31" t="s">
        <v>559</v>
      </c>
      <c r="D44" s="20"/>
      <c r="E44" s="21"/>
      <c r="F44" s="21"/>
      <c r="G44" s="25"/>
      <c r="H44" s="18"/>
      <c r="I44" s="22"/>
    </row>
    <row r="45" spans="1:9" ht="24" x14ac:dyDescent="0.2">
      <c r="A45" s="26" t="s">
        <v>162</v>
      </c>
      <c r="B45" s="8">
        <v>1281</v>
      </c>
      <c r="C45" s="30">
        <v>240</v>
      </c>
      <c r="D45" s="2">
        <f>IF(B45&lt;&gt;0,B45/$B$45,0)</f>
        <v>1</v>
      </c>
      <c r="E45" s="4">
        <f>IF(B45&lt;&gt;0,ROUND(((SQRT(POWER(C45,2)-(POWER((B45/$B$45),2)*POWER($C$45,2))))/$B$45),3),0)</f>
        <v>0</v>
      </c>
      <c r="F45" s="4">
        <f>IF(B45=0,0,POWER(C45,2)-(POWER((B45/$B$45),2)*POWER(C$45,2)))</f>
        <v>0</v>
      </c>
      <c r="G45" s="24" t="s">
        <v>17</v>
      </c>
      <c r="H45" s="1">
        <f t="shared" si="9"/>
        <v>0.18735362997658081</v>
      </c>
      <c r="I45" s="10" t="str">
        <f t="shared" si="1"/>
        <v>High</v>
      </c>
    </row>
    <row r="46" spans="1:9" ht="24" x14ac:dyDescent="0.2">
      <c r="A46" s="26" t="s">
        <v>163</v>
      </c>
      <c r="B46" s="8">
        <v>225</v>
      </c>
      <c r="C46" s="30">
        <v>120</v>
      </c>
      <c r="D46" s="2">
        <f>IF(B46&lt;&gt;0,B46/$B$45,0)</f>
        <v>0.1756440281030445</v>
      </c>
      <c r="E46" s="4">
        <f>IF(B46&lt;&gt;0,ROUND(((SQRT(POWER(C46,2)-(POWER((B46/$B$45),2)*POWER($C$45,2))))/$B$45),3),0)</f>
        <v>8.7999999999999995E-2</v>
      </c>
      <c r="F46" s="4">
        <f>IF(B46=0,0,POWER(C46,2)-(POWER((B46/$B$45),2)*POWER(C$45,2)))</f>
        <v>12622.992502564046</v>
      </c>
      <c r="G46" s="24" t="str">
        <f t="shared" si="13"/>
        <v>± 8.8%</v>
      </c>
      <c r="H46" s="1">
        <f t="shared" si="9"/>
        <v>0.53333333333333333</v>
      </c>
      <c r="I46" s="10" t="str">
        <f t="shared" si="1"/>
        <v>Moderate</v>
      </c>
    </row>
    <row r="47" spans="1:9" x14ac:dyDescent="0.2">
      <c r="A47" s="1" t="s">
        <v>164</v>
      </c>
      <c r="B47" s="8">
        <v>17</v>
      </c>
      <c r="C47" s="30">
        <v>353</v>
      </c>
      <c r="D47" s="23" t="s">
        <v>17</v>
      </c>
      <c r="E47" s="4">
        <f t="shared" si="7"/>
        <v>8.0000000000000002E-3</v>
      </c>
      <c r="F47" s="4">
        <f t="shared" si="8"/>
        <v>124608.95569529814</v>
      </c>
      <c r="G47" s="24" t="s">
        <v>17</v>
      </c>
      <c r="H47" s="1">
        <f t="shared" si="9"/>
        <v>20.764705882352942</v>
      </c>
      <c r="I47" s="10" t="str">
        <f t="shared" si="1"/>
        <v>Low</v>
      </c>
    </row>
    <row r="48" spans="1:9" x14ac:dyDescent="0.2">
      <c r="A48" s="1" t="s">
        <v>165</v>
      </c>
      <c r="B48" s="8">
        <v>53</v>
      </c>
      <c r="C48" s="30">
        <v>249</v>
      </c>
      <c r="D48" s="23" t="s">
        <v>17</v>
      </c>
      <c r="E48" s="4">
        <f t="shared" si="7"/>
        <v>6.0000000000000001E-3</v>
      </c>
      <c r="F48" s="4">
        <f t="shared" si="8"/>
        <v>62000.569370562131</v>
      </c>
      <c r="G48" s="24" t="s">
        <v>17</v>
      </c>
      <c r="H48" s="1">
        <f t="shared" si="9"/>
        <v>4.6981132075471699</v>
      </c>
      <c r="I48" s="10" t="str">
        <f t="shared" si="1"/>
        <v>Low</v>
      </c>
    </row>
    <row r="49" spans="1:9" x14ac:dyDescent="0.2">
      <c r="A49" s="1" t="s">
        <v>166</v>
      </c>
      <c r="B49" s="8">
        <v>50</v>
      </c>
      <c r="C49" s="30">
        <v>1677</v>
      </c>
      <c r="D49" s="23" t="s">
        <v>17</v>
      </c>
      <c r="E49" s="4">
        <f t="shared" si="7"/>
        <v>3.9E-2</v>
      </c>
      <c r="F49" s="4">
        <f t="shared" si="8"/>
        <v>2812328.6167413332</v>
      </c>
      <c r="G49" s="24" t="s">
        <v>17</v>
      </c>
      <c r="H49" s="1">
        <f t="shared" si="9"/>
        <v>33.54</v>
      </c>
      <c r="I49" s="10" t="str">
        <f t="shared" si="1"/>
        <v>Low</v>
      </c>
    </row>
    <row r="50" spans="1:9" x14ac:dyDescent="0.2">
      <c r="A50" s="1" t="s">
        <v>167</v>
      </c>
      <c r="B50" s="8">
        <v>66</v>
      </c>
      <c r="C50" s="30">
        <v>496</v>
      </c>
      <c r="D50" s="23" t="s">
        <v>17</v>
      </c>
      <c r="E50" s="4">
        <f t="shared" si="7"/>
        <v>1.2E-2</v>
      </c>
      <c r="F50" s="4">
        <f t="shared" si="8"/>
        <v>246015.33221009921</v>
      </c>
      <c r="G50" s="24" t="s">
        <v>17</v>
      </c>
      <c r="H50" s="1">
        <f t="shared" si="9"/>
        <v>7.5151515151515156</v>
      </c>
      <c r="I50" s="10" t="str">
        <f t="shared" si="1"/>
        <v>Low</v>
      </c>
    </row>
    <row r="51" spans="1:9" x14ac:dyDescent="0.2">
      <c r="A51" s="1" t="s">
        <v>168</v>
      </c>
      <c r="B51" s="8">
        <v>39</v>
      </c>
      <c r="C51" s="30">
        <v>330</v>
      </c>
      <c r="D51" s="23" t="s">
        <v>17</v>
      </c>
      <c r="E51" s="4">
        <f t="shared" si="7"/>
        <v>8.0000000000000002E-3</v>
      </c>
      <c r="F51" s="4">
        <f t="shared" si="8"/>
        <v>108899.7668254272</v>
      </c>
      <c r="G51" s="24" t="s">
        <v>17</v>
      </c>
      <c r="H51" s="1">
        <f t="shared" si="9"/>
        <v>8.4615384615384617</v>
      </c>
      <c r="I51" s="10" t="str">
        <f t="shared" si="1"/>
        <v>Low</v>
      </c>
    </row>
    <row r="52" spans="1:9" x14ac:dyDescent="0.2">
      <c r="A52" s="14" t="s">
        <v>103</v>
      </c>
      <c r="B52" s="19" t="s">
        <v>559</v>
      </c>
      <c r="C52" s="31" t="s">
        <v>559</v>
      </c>
      <c r="D52" s="20"/>
      <c r="E52" s="21"/>
      <c r="F52" s="21"/>
      <c r="G52" s="25"/>
      <c r="H52" s="18"/>
      <c r="I52" s="22"/>
    </row>
    <row r="53" spans="1:9" ht="24" x14ac:dyDescent="0.2">
      <c r="A53" s="26" t="s">
        <v>169</v>
      </c>
      <c r="B53" s="8">
        <v>1060</v>
      </c>
      <c r="C53" s="30">
        <v>276</v>
      </c>
      <c r="D53" s="2">
        <f>IF(B53&lt;&gt;0,B53/$B$53,0)</f>
        <v>1</v>
      </c>
      <c r="E53" s="4">
        <f>IF(B53&lt;&gt;0,ROUND(((SQRT(POWER(C53,2)-(POWER((B53/$B$53),2)*POWER($C$53,2))))/$B$53),3),0)</f>
        <v>0</v>
      </c>
      <c r="F53" s="4">
        <f>IF(B53=0,0,POWER(C53,2)-(POWER((B53/$B$53),2)*POWER(C$53,2)))</f>
        <v>0</v>
      </c>
      <c r="G53" s="24" t="s">
        <v>17</v>
      </c>
      <c r="H53" s="1">
        <f t="shared" si="9"/>
        <v>0.26037735849056604</v>
      </c>
      <c r="I53" s="10" t="str">
        <f t="shared" si="1"/>
        <v>Moderate</v>
      </c>
    </row>
    <row r="54" spans="1:9" x14ac:dyDescent="0.2">
      <c r="A54" s="1" t="s">
        <v>170</v>
      </c>
      <c r="B54" s="8">
        <v>329</v>
      </c>
      <c r="C54" s="30">
        <v>146</v>
      </c>
      <c r="D54" s="2">
        <f t="shared" ref="D54:D58" si="20">IF(B54&lt;&gt;0,B54/$B$53,0)</f>
        <v>0.31037735849056602</v>
      </c>
      <c r="E54" s="4">
        <f t="shared" ref="E54:E58" si="21">IF(B54&lt;&gt;0,ROUND(((SQRT(POWER(C54,2)-(POWER((B54/$B$53),2)*POWER($C$53,2))))/$B$53),3),0)</f>
        <v>0.112</v>
      </c>
      <c r="F54" s="4">
        <f t="shared" ref="F54:F58" si="22">IF(B54=0,0,POWER(C54,2)-(POWER((B54/$B$53),2)*POWER(C$53,2)))</f>
        <v>13977.65324314703</v>
      </c>
      <c r="G54" s="24" t="str">
        <f t="shared" si="13"/>
        <v>± 11.2%</v>
      </c>
      <c r="H54" s="1">
        <f t="shared" si="9"/>
        <v>0.44376899696048633</v>
      </c>
      <c r="I54" s="10" t="str">
        <f t="shared" si="1"/>
        <v>Moderate</v>
      </c>
    </row>
    <row r="55" spans="1:9" x14ac:dyDescent="0.2">
      <c r="A55" s="1" t="s">
        <v>171</v>
      </c>
      <c r="B55" s="8">
        <v>138</v>
      </c>
      <c r="C55" s="30">
        <v>110</v>
      </c>
      <c r="D55" s="2">
        <f t="shared" si="20"/>
        <v>0.13018867924528302</v>
      </c>
      <c r="E55" s="4">
        <f t="shared" si="21"/>
        <v>9.8000000000000004E-2</v>
      </c>
      <c r="F55" s="4">
        <f t="shared" si="22"/>
        <v>10808.88595229619</v>
      </c>
      <c r="G55" s="24" t="str">
        <f t="shared" si="13"/>
        <v>± 9.8%</v>
      </c>
      <c r="H55" s="1">
        <f t="shared" si="9"/>
        <v>0.79710144927536231</v>
      </c>
      <c r="I55" s="10" t="str">
        <f t="shared" si="1"/>
        <v>Low</v>
      </c>
    </row>
    <row r="56" spans="1:9" x14ac:dyDescent="0.2">
      <c r="A56" s="1" t="s">
        <v>172</v>
      </c>
      <c r="B56" s="8">
        <v>60</v>
      </c>
      <c r="C56" s="30">
        <v>45</v>
      </c>
      <c r="D56" s="2">
        <f t="shared" si="20"/>
        <v>5.6603773584905662E-2</v>
      </c>
      <c r="E56" s="4">
        <f t="shared" si="21"/>
        <v>0.04</v>
      </c>
      <c r="F56" s="4">
        <f t="shared" si="22"/>
        <v>1780.9330722677109</v>
      </c>
      <c r="G56" s="24" t="str">
        <f t="shared" si="13"/>
        <v>± 4.0%</v>
      </c>
      <c r="H56" s="1">
        <f t="shared" si="9"/>
        <v>0.75</v>
      </c>
      <c r="I56" s="10" t="str">
        <f t="shared" si="1"/>
        <v>Low</v>
      </c>
    </row>
    <row r="57" spans="1:9" x14ac:dyDescent="0.2">
      <c r="A57" s="1" t="s">
        <v>173</v>
      </c>
      <c r="B57" s="8">
        <v>19</v>
      </c>
      <c r="C57" s="30">
        <v>25</v>
      </c>
      <c r="D57" s="2">
        <f t="shared" si="20"/>
        <v>1.7924528301886792E-2</v>
      </c>
      <c r="E57" s="4">
        <f t="shared" si="21"/>
        <v>2.3E-2</v>
      </c>
      <c r="F57" s="4">
        <f t="shared" si="22"/>
        <v>600.52551085795653</v>
      </c>
      <c r="G57" s="24" t="str">
        <f t="shared" si="13"/>
        <v>± 2.3%</v>
      </c>
      <c r="H57" s="1">
        <f t="shared" si="9"/>
        <v>1.3157894736842106</v>
      </c>
      <c r="I57" s="10" t="str">
        <f t="shared" si="1"/>
        <v>Low</v>
      </c>
    </row>
    <row r="58" spans="1:9" x14ac:dyDescent="0.2">
      <c r="A58" s="1" t="s">
        <v>174</v>
      </c>
      <c r="B58" s="8">
        <v>112</v>
      </c>
      <c r="C58" s="30">
        <v>81</v>
      </c>
      <c r="D58" s="2">
        <f t="shared" si="20"/>
        <v>0.10566037735849057</v>
      </c>
      <c r="E58" s="4">
        <f t="shared" si="21"/>
        <v>7.0999999999999994E-2</v>
      </c>
      <c r="F58" s="4">
        <f t="shared" si="22"/>
        <v>5710.562349590602</v>
      </c>
      <c r="G58" s="24" t="str">
        <f t="shared" si="13"/>
        <v>± 7.1%</v>
      </c>
      <c r="H58" s="1">
        <f t="shared" si="9"/>
        <v>0.7232142857142857</v>
      </c>
      <c r="I58" s="10" t="str">
        <f t="shared" si="1"/>
        <v>Low</v>
      </c>
    </row>
    <row r="59" spans="1:9" ht="24" x14ac:dyDescent="0.2">
      <c r="A59" s="26" t="s">
        <v>175</v>
      </c>
      <c r="B59" s="8">
        <v>329</v>
      </c>
      <c r="C59" s="30">
        <v>146</v>
      </c>
      <c r="D59" s="2">
        <f>IF(B59&lt;&gt;0,B59/$B$59,0)</f>
        <v>1</v>
      </c>
      <c r="E59" s="4">
        <f>IF(B59&lt;&gt;0,ROUND(((SQRT(POWER(C59,2)-(POWER((B59/$B$59),2)*POWER($C$59,2))))/$B$59),3),0)</f>
        <v>0</v>
      </c>
      <c r="F59" s="4">
        <f>IF(B59=0,0,POWER(C59,2)-(POWER((B59/$B$59),2)*POWER(C$59,2)))</f>
        <v>0</v>
      </c>
      <c r="G59" s="24" t="s">
        <v>17</v>
      </c>
      <c r="H59" s="1">
        <f t="shared" ref="H59" si="23">IF(B59&lt;&gt;0,C59/B59,0)</f>
        <v>0.44376899696048633</v>
      </c>
      <c r="I59" s="10" t="str">
        <f t="shared" si="1"/>
        <v>Moderate</v>
      </c>
    </row>
    <row r="60" spans="1:9" x14ac:dyDescent="0.2">
      <c r="A60" s="1" t="s">
        <v>176</v>
      </c>
      <c r="B60" s="8">
        <v>254</v>
      </c>
      <c r="C60" s="30">
        <v>108</v>
      </c>
      <c r="D60" s="2">
        <f t="shared" ref="D60:D61" si="24">IF(B60&lt;&gt;0,B60/$B$59,0)</f>
        <v>0.77203647416413379</v>
      </c>
      <c r="E60" s="4" t="e">
        <f t="shared" ref="E60:E61" si="25">IF(B60&lt;&gt;0,ROUND(((SQRT(POWER(C60,2)-(POWER((B60/$B$59),2)*POWER($C$59,2))))/$B$59),3),0)</f>
        <v>#NUM!</v>
      </c>
      <c r="F60" s="4">
        <f t="shared" ref="F60:F61" si="26">IF(B60=0,0,POWER(C60,2)-(POWER((B60/$B$59),2)*POWER(C$59,2)))</f>
        <v>-1041.1954065465052</v>
      </c>
      <c r="G60" s="24" t="str">
        <f t="shared" si="13"/>
        <v>W</v>
      </c>
      <c r="H60" s="1">
        <f t="shared" si="9"/>
        <v>0.42519685039370081</v>
      </c>
      <c r="I60" s="10" t="str">
        <f t="shared" si="1"/>
        <v>Moderate</v>
      </c>
    </row>
    <row r="61" spans="1:9" x14ac:dyDescent="0.2">
      <c r="A61" s="1" t="s">
        <v>177</v>
      </c>
      <c r="B61" s="8">
        <v>149</v>
      </c>
      <c r="C61" s="30">
        <v>114</v>
      </c>
      <c r="D61" s="2">
        <f t="shared" si="24"/>
        <v>0.45288753799392095</v>
      </c>
      <c r="E61" s="4">
        <f t="shared" si="25"/>
        <v>0.28199999999999997</v>
      </c>
      <c r="F61" s="4">
        <f t="shared" si="26"/>
        <v>8623.9365859517202</v>
      </c>
      <c r="G61" s="24" t="str">
        <f t="shared" si="13"/>
        <v>± 28.2%</v>
      </c>
      <c r="H61" s="1">
        <f t="shared" si="9"/>
        <v>0.7651006711409396</v>
      </c>
      <c r="I61" s="10" t="str">
        <f t="shared" si="1"/>
        <v>Low</v>
      </c>
    </row>
    <row r="62" spans="1:9" x14ac:dyDescent="0.2">
      <c r="A62" s="14" t="s">
        <v>104</v>
      </c>
      <c r="B62" s="19" t="s">
        <v>559</v>
      </c>
      <c r="C62" s="31" t="s">
        <v>559</v>
      </c>
      <c r="D62" s="20"/>
      <c r="E62" s="21"/>
      <c r="F62" s="21"/>
      <c r="G62" s="25"/>
      <c r="H62" s="18"/>
      <c r="I62" s="22"/>
    </row>
    <row r="63" spans="1:9" x14ac:dyDescent="0.2">
      <c r="A63" s="1" t="s">
        <v>178</v>
      </c>
      <c r="B63" s="8">
        <v>19568</v>
      </c>
      <c r="C63" s="30">
        <v>1025</v>
      </c>
      <c r="D63" s="2">
        <f>IF(B63&lt;&gt;0,B63/$B$63,0)</f>
        <v>1</v>
      </c>
      <c r="E63" s="4">
        <f>IF(B63&lt;&gt;0,ROUND(((SQRT(POWER(C63,2)-(POWER((B63/$B$63),2)*POWER($C$63,2))))/$B$63),3),0)</f>
        <v>0</v>
      </c>
      <c r="F63" s="4">
        <f>IF(B63=0,0,POWER(C63,2)-(POWER((B63/$B$63),2)*POWER(C$63,2)))</f>
        <v>0</v>
      </c>
      <c r="G63" s="24" t="s">
        <v>17</v>
      </c>
      <c r="H63" s="1">
        <f t="shared" si="9"/>
        <v>5.2381439084219134E-2</v>
      </c>
      <c r="I63" s="10" t="str">
        <f t="shared" si="1"/>
        <v>High</v>
      </c>
    </row>
    <row r="64" spans="1:9" x14ac:dyDescent="0.2">
      <c r="A64" s="1" t="s">
        <v>179</v>
      </c>
      <c r="B64" s="8">
        <v>1169</v>
      </c>
      <c r="C64" s="30">
        <v>237</v>
      </c>
      <c r="D64" s="2">
        <f t="shared" ref="D64:D68" si="27">IF(B64&lt;&gt;0,B64/$B$63,0)</f>
        <v>5.9740392477514309E-2</v>
      </c>
      <c r="E64" s="4">
        <f t="shared" ref="E64:E68" si="28">IF(B64&lt;&gt;0,ROUND(((SQRT(POWER(C64,2)-(POWER((B64/$B$63),2)*POWER($C$63,2))))/$B$63),3),0)</f>
        <v>1.2E-2</v>
      </c>
      <c r="F64" s="4">
        <f t="shared" ref="F64:F68" si="29">IF(B64=0,0,POWER(C64,2)-(POWER((B64/$B$63),2)*POWER(C$63,2)))</f>
        <v>52419.409210405822</v>
      </c>
      <c r="G64" s="24" t="str">
        <f t="shared" si="13"/>
        <v>± 1.2%</v>
      </c>
      <c r="H64" s="1">
        <f t="shared" si="9"/>
        <v>0.20273738237810093</v>
      </c>
      <c r="I64" s="10" t="str">
        <f t="shared" si="1"/>
        <v>Moderate</v>
      </c>
    </row>
    <row r="65" spans="1:9" x14ac:dyDescent="0.2">
      <c r="A65" s="1" t="s">
        <v>180</v>
      </c>
      <c r="B65" s="8">
        <v>842</v>
      </c>
      <c r="C65" s="30">
        <v>189</v>
      </c>
      <c r="D65" s="2">
        <f t="shared" si="27"/>
        <v>4.3029435813573179E-2</v>
      </c>
      <c r="E65" s="4">
        <f t="shared" si="28"/>
        <v>8.9999999999999993E-3</v>
      </c>
      <c r="F65" s="4">
        <f t="shared" si="29"/>
        <v>33775.733828527344</v>
      </c>
      <c r="G65" s="24" t="str">
        <f t="shared" si="13"/>
        <v>± 0.9%</v>
      </c>
      <c r="H65" s="1">
        <f t="shared" si="9"/>
        <v>0.22446555819477435</v>
      </c>
      <c r="I65" s="10" t="str">
        <f t="shared" si="1"/>
        <v>Moderate</v>
      </c>
    </row>
    <row r="66" spans="1:9" x14ac:dyDescent="0.2">
      <c r="A66" s="1" t="s">
        <v>181</v>
      </c>
      <c r="B66" s="8">
        <v>5827</v>
      </c>
      <c r="C66" s="30">
        <v>545</v>
      </c>
      <c r="D66" s="2">
        <f t="shared" si="27"/>
        <v>0.29778209321340965</v>
      </c>
      <c r="E66" s="4">
        <f t="shared" si="28"/>
        <v>2.3E-2</v>
      </c>
      <c r="F66" s="4">
        <f t="shared" si="29"/>
        <v>203861.69485011313</v>
      </c>
      <c r="G66" s="24" t="str">
        <f t="shared" si="13"/>
        <v>± 2.3%</v>
      </c>
      <c r="H66" s="1">
        <f t="shared" si="9"/>
        <v>9.3530118414278357E-2</v>
      </c>
      <c r="I66" s="10" t="str">
        <f t="shared" si="1"/>
        <v>High</v>
      </c>
    </row>
    <row r="67" spans="1:9" x14ac:dyDescent="0.2">
      <c r="A67" s="1" t="s">
        <v>182</v>
      </c>
      <c r="B67" s="8">
        <v>3270</v>
      </c>
      <c r="C67" s="30">
        <v>431</v>
      </c>
      <c r="D67" s="2">
        <f t="shared" si="27"/>
        <v>0.16710956663941129</v>
      </c>
      <c r="E67" s="4">
        <f t="shared" si="28"/>
        <v>0.02</v>
      </c>
      <c r="F67" s="4">
        <f t="shared" si="29"/>
        <v>156421.65886992856</v>
      </c>
      <c r="G67" s="24" t="str">
        <f t="shared" si="13"/>
        <v>± 2.0%</v>
      </c>
      <c r="H67" s="1">
        <f t="shared" si="9"/>
        <v>0.13180428134556574</v>
      </c>
      <c r="I67" s="10" t="str">
        <f t="shared" si="1"/>
        <v>High</v>
      </c>
    </row>
    <row r="68" spans="1:9" x14ac:dyDescent="0.2">
      <c r="A68" s="1" t="s">
        <v>183</v>
      </c>
      <c r="B68" s="8">
        <v>8460</v>
      </c>
      <c r="C68" s="30">
        <v>696</v>
      </c>
      <c r="D68" s="2">
        <f t="shared" si="27"/>
        <v>0.43233851185609157</v>
      </c>
      <c r="E68" s="4">
        <f t="shared" si="28"/>
        <v>2.7E-2</v>
      </c>
      <c r="F68" s="4">
        <f t="shared" si="29"/>
        <v>288036.75885634194</v>
      </c>
      <c r="G68" s="24" t="str">
        <f t="shared" si="13"/>
        <v>± 2.7%</v>
      </c>
      <c r="H68" s="1">
        <f t="shared" si="9"/>
        <v>8.2269503546099285E-2</v>
      </c>
      <c r="I68" s="10" t="str">
        <f t="shared" si="1"/>
        <v>High</v>
      </c>
    </row>
    <row r="69" spans="1:9" x14ac:dyDescent="0.2">
      <c r="A69" s="14" t="s">
        <v>105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185</v>
      </c>
      <c r="B70" s="8">
        <v>67543</v>
      </c>
      <c r="C70" s="30">
        <v>1333</v>
      </c>
      <c r="D70" s="2">
        <f>IF(B70&lt;&gt;0,B70/$B$70,0)</f>
        <v>1</v>
      </c>
      <c r="E70" s="4">
        <f>IF(B70&lt;&gt;0,ROUND(((SQRT(POWER(C70,2)-(POWER((B70/$B$70),2)*POWER($C$70,2))))/$B$70),3),0)</f>
        <v>0</v>
      </c>
      <c r="F70" s="4">
        <f>IF(B70=0,0,POWER(C70,2)-(POWER((B70/$B$70),2)*POWER(C$70,2)))</f>
        <v>0</v>
      </c>
      <c r="G70" s="24" t="s">
        <v>17</v>
      </c>
      <c r="H70" s="1">
        <f t="shared" si="9"/>
        <v>1.9735575855381018E-2</v>
      </c>
      <c r="I70" s="10" t="str">
        <f t="shared" si="1"/>
        <v>High</v>
      </c>
    </row>
    <row r="71" spans="1:9" x14ac:dyDescent="0.2">
      <c r="A71" s="1" t="s">
        <v>186</v>
      </c>
      <c r="B71" s="8">
        <v>1845</v>
      </c>
      <c r="C71" s="30">
        <v>479</v>
      </c>
      <c r="D71" s="2">
        <f t="shared" ref="D71:D77" si="30">IF(B71&lt;&gt;0,B71/$B$70,0)</f>
        <v>2.7315932072901707E-2</v>
      </c>
      <c r="E71" s="4">
        <f t="shared" ref="E71:E79" si="31">IF(B71&lt;&gt;0,ROUND(((SQRT(POWER(C71,2)-(POWER((B71/$B$70),2)*POWER($C$70,2))))/$B$70),3),0)</f>
        <v>7.0000000000000001E-3</v>
      </c>
      <c r="F71" s="4">
        <f t="shared" ref="F71:F79" si="32">IF(B71=0,0,POWER(C71,2)-(POWER((B71/$B$70),2)*POWER(C$70,2)))</f>
        <v>228115.15624609086</v>
      </c>
      <c r="G71" s="24" t="str">
        <f t="shared" si="13"/>
        <v>± 0.7%</v>
      </c>
      <c r="H71" s="1">
        <f t="shared" si="9"/>
        <v>0.25962059620596206</v>
      </c>
      <c r="I71" s="10" t="str">
        <f t="shared" ref="I71:I134" si="33">IF(AND(H71&gt;0,H71&lt;=0.2),"High",IF(H71&gt;=0.667,"Low",IF(AND(H71&gt;0.2,H71&lt;0.667),"Moderate","NC")))</f>
        <v>Moderate</v>
      </c>
    </row>
    <row r="72" spans="1:9" x14ac:dyDescent="0.2">
      <c r="A72" s="1" t="s">
        <v>187</v>
      </c>
      <c r="B72" s="8">
        <v>3066</v>
      </c>
      <c r="C72" s="30">
        <v>479</v>
      </c>
      <c r="D72" s="2">
        <f t="shared" si="30"/>
        <v>4.5393305005700074E-2</v>
      </c>
      <c r="E72" s="4">
        <f t="shared" si="31"/>
        <v>7.0000000000000001E-3</v>
      </c>
      <c r="F72" s="4">
        <f t="shared" si="32"/>
        <v>225779.62756967937</v>
      </c>
      <c r="G72" s="24" t="str">
        <f t="shared" si="13"/>
        <v>± 0.7%</v>
      </c>
      <c r="H72" s="1">
        <f t="shared" si="9"/>
        <v>0.15622961513372471</v>
      </c>
      <c r="I72" s="10" t="str">
        <f t="shared" si="33"/>
        <v>High</v>
      </c>
    </row>
    <row r="73" spans="1:9" x14ac:dyDescent="0.2">
      <c r="A73" s="1" t="s">
        <v>188</v>
      </c>
      <c r="B73" s="8">
        <v>9984</v>
      </c>
      <c r="C73" s="30">
        <v>887</v>
      </c>
      <c r="D73" s="2">
        <f t="shared" si="30"/>
        <v>0.14781694624165345</v>
      </c>
      <c r="E73" s="4">
        <f t="shared" si="31"/>
        <v>1.2999999999999999E-2</v>
      </c>
      <c r="F73" s="4">
        <f t="shared" si="32"/>
        <v>747944.24260084378</v>
      </c>
      <c r="G73" s="24" t="str">
        <f t="shared" si="13"/>
        <v>± 1.3%</v>
      </c>
      <c r="H73" s="1">
        <f t="shared" si="9"/>
        <v>8.8842147435897439E-2</v>
      </c>
      <c r="I73" s="10" t="str">
        <f t="shared" si="33"/>
        <v>High</v>
      </c>
    </row>
    <row r="74" spans="1:9" x14ac:dyDescent="0.2">
      <c r="A74" s="1" t="s">
        <v>189</v>
      </c>
      <c r="B74" s="8">
        <v>13628</v>
      </c>
      <c r="C74" s="30">
        <v>829</v>
      </c>
      <c r="D74" s="2">
        <f t="shared" si="30"/>
        <v>0.201767762758539</v>
      </c>
      <c r="E74" s="4">
        <f t="shared" si="31"/>
        <v>1.2E-2</v>
      </c>
      <c r="F74" s="4">
        <f t="shared" si="32"/>
        <v>614903.4399681224</v>
      </c>
      <c r="G74" s="24" t="str">
        <f t="shared" si="13"/>
        <v>± 1.2%</v>
      </c>
      <c r="H74" s="1">
        <f t="shared" si="9"/>
        <v>6.0830642794247138E-2</v>
      </c>
      <c r="I74" s="10" t="str">
        <f t="shared" si="33"/>
        <v>High</v>
      </c>
    </row>
    <row r="75" spans="1:9" x14ac:dyDescent="0.2">
      <c r="A75" s="1" t="s">
        <v>190</v>
      </c>
      <c r="B75" s="8">
        <v>5119</v>
      </c>
      <c r="C75" s="30">
        <v>515</v>
      </c>
      <c r="D75" s="2">
        <f t="shared" si="30"/>
        <v>7.5788756791969558E-2</v>
      </c>
      <c r="E75" s="4">
        <f t="shared" si="31"/>
        <v>7.0000000000000001E-3</v>
      </c>
      <c r="F75" s="4">
        <f t="shared" si="32"/>
        <v>255018.66391601734</v>
      </c>
      <c r="G75" s="24" t="str">
        <f t="shared" si="13"/>
        <v>± 0.7%</v>
      </c>
      <c r="H75" s="1">
        <f t="shared" si="9"/>
        <v>0.10060558702871654</v>
      </c>
      <c r="I75" s="10" t="str">
        <f t="shared" si="33"/>
        <v>High</v>
      </c>
    </row>
    <row r="76" spans="1:9" x14ac:dyDescent="0.2">
      <c r="A76" s="1" t="s">
        <v>191</v>
      </c>
      <c r="B76" s="8">
        <v>20610</v>
      </c>
      <c r="C76" s="30">
        <v>967</v>
      </c>
      <c r="D76" s="2">
        <f t="shared" si="30"/>
        <v>0.3051389485216825</v>
      </c>
      <c r="E76" s="4">
        <f t="shared" si="31"/>
        <v>1.2999999999999999E-2</v>
      </c>
      <c r="F76" s="4">
        <f t="shared" si="32"/>
        <v>769643.25984830817</v>
      </c>
      <c r="G76" s="24" t="str">
        <f t="shared" si="13"/>
        <v>± 1.3%</v>
      </c>
      <c r="H76" s="1">
        <f t="shared" si="9"/>
        <v>4.6918971373119844E-2</v>
      </c>
      <c r="I76" s="10" t="str">
        <f t="shared" si="33"/>
        <v>High</v>
      </c>
    </row>
    <row r="77" spans="1:9" x14ac:dyDescent="0.2">
      <c r="A77" s="1" t="s">
        <v>192</v>
      </c>
      <c r="B77" s="8">
        <v>13291</v>
      </c>
      <c r="C77" s="30">
        <v>741</v>
      </c>
      <c r="D77" s="2">
        <f t="shared" si="30"/>
        <v>0.19677834860755369</v>
      </c>
      <c r="E77" s="4">
        <f t="shared" si="31"/>
        <v>0.01</v>
      </c>
      <c r="F77" s="4">
        <f t="shared" si="32"/>
        <v>480276.80437051912</v>
      </c>
      <c r="G77" s="24" t="str">
        <f t="shared" si="13"/>
        <v>± 1.0%</v>
      </c>
      <c r="H77" s="1">
        <f t="shared" si="9"/>
        <v>5.5752012640132423E-2</v>
      </c>
      <c r="I77" s="10" t="str">
        <f t="shared" si="33"/>
        <v>High</v>
      </c>
    </row>
    <row r="78" spans="1:9" x14ac:dyDescent="0.2">
      <c r="A78" s="1" t="s">
        <v>184</v>
      </c>
      <c r="B78" s="29">
        <v>92.7</v>
      </c>
      <c r="C78" s="40">
        <v>0.8</v>
      </c>
      <c r="D78" s="29" t="s">
        <v>17</v>
      </c>
      <c r="E78" s="4" t="e">
        <f t="shared" si="31"/>
        <v>#NUM!</v>
      </c>
      <c r="F78" s="4">
        <f t="shared" si="32"/>
        <v>-2.7070259096304392</v>
      </c>
      <c r="G78" s="40" t="s">
        <v>17</v>
      </c>
      <c r="H78" s="1">
        <f>IF(B78&lt;&gt;0,C78/B78,0)</f>
        <v>8.6299892125134853E-3</v>
      </c>
      <c r="I78" s="10" t="str">
        <f t="shared" si="33"/>
        <v>High</v>
      </c>
    </row>
    <row r="79" spans="1:9" x14ac:dyDescent="0.2">
      <c r="A79" s="1" t="s">
        <v>193</v>
      </c>
      <c r="B79" s="29">
        <v>50.2</v>
      </c>
      <c r="C79" s="40">
        <v>1.6</v>
      </c>
      <c r="D79" s="29" t="s">
        <v>17</v>
      </c>
      <c r="E79" s="4">
        <f t="shared" si="31"/>
        <v>0</v>
      </c>
      <c r="F79" s="4">
        <f t="shared" si="32"/>
        <v>1.5784621753362111</v>
      </c>
      <c r="G79" s="40" t="s">
        <v>17</v>
      </c>
      <c r="H79" s="1">
        <f>IF(B79&lt;&gt;0,C79/B79,0)</f>
        <v>3.1872509960159362E-2</v>
      </c>
      <c r="I79" s="10" t="str">
        <f t="shared" si="33"/>
        <v>High</v>
      </c>
    </row>
    <row r="80" spans="1:9" x14ac:dyDescent="0.2">
      <c r="A80" s="14" t="s">
        <v>106</v>
      </c>
      <c r="B80" s="19" t="s">
        <v>559</v>
      </c>
      <c r="C80" s="31" t="s">
        <v>559</v>
      </c>
      <c r="D80" s="20"/>
      <c r="E80" s="21"/>
      <c r="F80" s="21"/>
      <c r="G80" s="25"/>
      <c r="H80" s="18"/>
      <c r="I80" s="22"/>
    </row>
    <row r="81" spans="1:9" x14ac:dyDescent="0.2">
      <c r="A81" s="1" t="s">
        <v>194</v>
      </c>
      <c r="B81" s="8">
        <v>75456</v>
      </c>
      <c r="C81" s="30">
        <v>1430</v>
      </c>
      <c r="D81" s="2">
        <f>IF(B81&lt;&gt;0,B81/$B$81,0)</f>
        <v>1</v>
      </c>
      <c r="E81" s="4">
        <f>IF(B81&lt;&gt;0,ROUND(((SQRT(POWER(C81,2)-(POWER((B81/$B$81),2)*POWER($C$81,2))))/$B$81),3),0)</f>
        <v>0</v>
      </c>
      <c r="F81" s="4">
        <f>IF(B81=0,0,POWER(C81,2)-(POWER((B81/$B$81),2)*POWER(C$81,2)))</f>
        <v>0</v>
      </c>
      <c r="G81" s="24" t="s">
        <v>17</v>
      </c>
      <c r="H81" s="1">
        <f t="shared" si="9"/>
        <v>1.8951441899915183E-2</v>
      </c>
      <c r="I81" s="10" t="str">
        <f t="shared" si="33"/>
        <v>High</v>
      </c>
    </row>
    <row r="82" spans="1:9" x14ac:dyDescent="0.2">
      <c r="A82" s="1" t="s">
        <v>195</v>
      </c>
      <c r="B82" s="8">
        <v>5852</v>
      </c>
      <c r="C82" s="30">
        <v>473</v>
      </c>
      <c r="D82" s="2">
        <f>IF(B82&lt;&gt;0,B82/$B$81,0)</f>
        <v>7.7555131467345204E-2</v>
      </c>
      <c r="E82" s="4">
        <f>IF(B82&lt;&gt;0,ROUND(((SQRT(POWER(C82,2)-(POWER((B82/$B$81),2)*POWER($C$81,2))))/$B$81),3),0)</f>
        <v>6.0000000000000001E-3</v>
      </c>
      <c r="F82" s="4">
        <f>IF(B82=0,0,POWER(C82,2)-(POWER((B82/$B$81),2)*POWER(C$81,2)))</f>
        <v>211429.33871724602</v>
      </c>
      <c r="G82" s="24" t="str">
        <f t="shared" si="13"/>
        <v>± 0.6%</v>
      </c>
      <c r="H82" s="1">
        <f t="shared" si="9"/>
        <v>8.0827067669172928E-2</v>
      </c>
      <c r="I82" s="10" t="str">
        <f t="shared" si="33"/>
        <v>High</v>
      </c>
    </row>
    <row r="83" spans="1:9" x14ac:dyDescent="0.2">
      <c r="A83" s="14" t="s">
        <v>107</v>
      </c>
      <c r="B83" s="19" t="s">
        <v>559</v>
      </c>
      <c r="C83" s="31" t="s">
        <v>559</v>
      </c>
      <c r="D83" s="20"/>
      <c r="E83" s="21"/>
      <c r="F83" s="21"/>
      <c r="G83" s="25"/>
      <c r="H83" s="18"/>
      <c r="I83" s="22"/>
    </row>
    <row r="84" spans="1:9" x14ac:dyDescent="0.2">
      <c r="A84" s="1" t="s">
        <v>196</v>
      </c>
      <c r="B84" s="8">
        <v>88539</v>
      </c>
      <c r="C84" s="30">
        <v>1709</v>
      </c>
      <c r="D84" s="2">
        <f>IF(B84&lt;&gt;0,B84/$B$84,0)</f>
        <v>1</v>
      </c>
      <c r="E84" s="4">
        <f>IF(B84&lt;&gt;0,ROUND(((SQRT(POWER(C84,2)-(POWER((B84/$B$84),2)*POWER($C$84,2))))/$B$84),3),0)</f>
        <v>0</v>
      </c>
      <c r="F84" s="4">
        <f>IF(B84=0,0,POWER(C84,2)-(POWER((B84/$B$84),2)*POWER(C$84,2)))</f>
        <v>0</v>
      </c>
      <c r="G84" s="24" t="s">
        <v>17</v>
      </c>
      <c r="H84" s="1">
        <f t="shared" si="9"/>
        <v>1.9302228396525824E-2</v>
      </c>
      <c r="I84" s="10" t="str">
        <f t="shared" si="33"/>
        <v>High</v>
      </c>
    </row>
    <row r="85" spans="1:9" x14ac:dyDescent="0.2">
      <c r="A85" s="1" t="s">
        <v>197</v>
      </c>
      <c r="B85" s="8">
        <v>71753</v>
      </c>
      <c r="C85" s="30">
        <v>1715</v>
      </c>
      <c r="D85" s="2">
        <f t="shared" ref="D85:D91" si="34">IF(B85&lt;&gt;0,B85/$B$84,0)</f>
        <v>0.81041123120884584</v>
      </c>
      <c r="E85" s="4">
        <f t="shared" ref="E85:E91" si="35">IF(B85&lt;&gt;0,ROUND(((SQRT(POWER(C85,2)-(POWER((B85/$B$84),2)*POWER($C$84,2))))/$B$84),3),0)</f>
        <v>1.0999999999999999E-2</v>
      </c>
      <c r="F85" s="4">
        <f t="shared" ref="F85:F91" si="36">IF(B85=0,0,POWER(C85,2)-(POWER((B85/$B$84),2)*POWER(C$84,2)))</f>
        <v>1023019.960191584</v>
      </c>
      <c r="G85" s="24" t="str">
        <f t="shared" si="13"/>
        <v>± 1.1%</v>
      </c>
      <c r="H85" s="1">
        <f t="shared" si="9"/>
        <v>2.3901439661059468E-2</v>
      </c>
      <c r="I85" s="10" t="str">
        <f t="shared" si="33"/>
        <v>High</v>
      </c>
    </row>
    <row r="86" spans="1:9" x14ac:dyDescent="0.2">
      <c r="A86" s="1" t="s">
        <v>198</v>
      </c>
      <c r="B86" s="8">
        <v>15717</v>
      </c>
      <c r="C86" s="30">
        <v>1212</v>
      </c>
      <c r="D86" s="2">
        <f t="shared" si="34"/>
        <v>0.17751499339274218</v>
      </c>
      <c r="E86" s="4">
        <f t="shared" si="35"/>
        <v>1.2999999999999999E-2</v>
      </c>
      <c r="F86" s="4">
        <f t="shared" si="36"/>
        <v>1376908.7478115314</v>
      </c>
      <c r="G86" s="24" t="str">
        <f t="shared" ref="G86:G132" si="37">IF(F86&lt;0,"W",IF(B86=0,"± 0.6%",IF((E86*100)&lt;0.01,"± 0.1%","± "&amp; TEXT((E86*100),"#,##0.0")&amp;"%")))</f>
        <v>± 1.3%</v>
      </c>
      <c r="H86" s="1">
        <f t="shared" ref="H86:H149" si="38">IF(B86&lt;&gt;0,C86/B86,0)</f>
        <v>7.7113953044474132E-2</v>
      </c>
      <c r="I86" s="10" t="str">
        <f t="shared" si="33"/>
        <v>High</v>
      </c>
    </row>
    <row r="87" spans="1:9" x14ac:dyDescent="0.2">
      <c r="A87" s="1" t="s">
        <v>199</v>
      </c>
      <c r="B87" s="8">
        <v>11045</v>
      </c>
      <c r="C87" s="30">
        <v>1079</v>
      </c>
      <c r="D87" s="2">
        <f t="shared" si="34"/>
        <v>0.12474728650651125</v>
      </c>
      <c r="E87" s="4">
        <f t="shared" si="35"/>
        <v>1.2E-2</v>
      </c>
      <c r="F87" s="4">
        <f t="shared" si="36"/>
        <v>1118789.6967230269</v>
      </c>
      <c r="G87" s="24" t="str">
        <f t="shared" si="37"/>
        <v>± 1.2%</v>
      </c>
      <c r="H87" s="1">
        <f t="shared" si="38"/>
        <v>9.7691263014938884E-2</v>
      </c>
      <c r="I87" s="10" t="str">
        <f t="shared" si="33"/>
        <v>High</v>
      </c>
    </row>
    <row r="88" spans="1:9" x14ac:dyDescent="0.2">
      <c r="A88" s="1" t="s">
        <v>200</v>
      </c>
      <c r="B88" s="8">
        <v>4672</v>
      </c>
      <c r="C88" s="30">
        <v>586</v>
      </c>
      <c r="D88" s="2">
        <f t="shared" si="34"/>
        <v>5.2767706886230926E-2</v>
      </c>
      <c r="E88" s="4">
        <f t="shared" si="35"/>
        <v>7.0000000000000001E-3</v>
      </c>
      <c r="F88" s="4">
        <f t="shared" si="36"/>
        <v>335263.56560367282</v>
      </c>
      <c r="G88" s="24" t="str">
        <f t="shared" si="37"/>
        <v>± 0.7%</v>
      </c>
      <c r="H88" s="1">
        <f t="shared" si="38"/>
        <v>0.12542808219178081</v>
      </c>
      <c r="I88" s="10" t="str">
        <f t="shared" si="33"/>
        <v>High</v>
      </c>
    </row>
    <row r="89" spans="1:9" x14ac:dyDescent="0.2">
      <c r="A89" s="1" t="s">
        <v>201</v>
      </c>
      <c r="B89" s="8">
        <v>2042</v>
      </c>
      <c r="C89" s="30">
        <v>420</v>
      </c>
      <c r="D89" s="2">
        <f t="shared" si="34"/>
        <v>2.3063282847106924E-2</v>
      </c>
      <c r="E89" s="4">
        <f t="shared" si="35"/>
        <v>5.0000000000000001E-3</v>
      </c>
      <c r="F89" s="4">
        <f t="shared" si="36"/>
        <v>174846.4459200722</v>
      </c>
      <c r="G89" s="24" t="str">
        <f t="shared" si="37"/>
        <v>± 0.5%</v>
      </c>
      <c r="H89" s="1">
        <f t="shared" si="38"/>
        <v>0.20568070519098922</v>
      </c>
      <c r="I89" s="10" t="str">
        <f t="shared" si="33"/>
        <v>Moderate</v>
      </c>
    </row>
    <row r="90" spans="1:9" x14ac:dyDescent="0.2">
      <c r="A90" s="1" t="s">
        <v>202</v>
      </c>
      <c r="B90" s="8">
        <v>2630</v>
      </c>
      <c r="C90" s="30">
        <v>431</v>
      </c>
      <c r="D90" s="2">
        <f t="shared" si="34"/>
        <v>2.9704424039124003E-2</v>
      </c>
      <c r="E90" s="4">
        <f t="shared" si="35"/>
        <v>5.0000000000000001E-3</v>
      </c>
      <c r="F90" s="4">
        <f t="shared" si="36"/>
        <v>183183.92891984951</v>
      </c>
      <c r="G90" s="24" t="str">
        <f t="shared" si="37"/>
        <v>± 0.5%</v>
      </c>
      <c r="H90" s="1">
        <f t="shared" si="38"/>
        <v>0.16387832699619773</v>
      </c>
      <c r="I90" s="10" t="str">
        <f t="shared" si="33"/>
        <v>High</v>
      </c>
    </row>
    <row r="91" spans="1:9" x14ac:dyDescent="0.2">
      <c r="A91" s="1" t="s">
        <v>203</v>
      </c>
      <c r="B91" s="8">
        <v>1069</v>
      </c>
      <c r="C91" s="30">
        <v>340</v>
      </c>
      <c r="D91" s="2">
        <f t="shared" si="34"/>
        <v>1.2073775398412E-2</v>
      </c>
      <c r="E91" s="4">
        <f t="shared" si="35"/>
        <v>4.0000000000000001E-3</v>
      </c>
      <c r="F91" s="4">
        <f t="shared" si="36"/>
        <v>115174.23465358415</v>
      </c>
      <c r="G91" s="24" t="str">
        <f t="shared" si="37"/>
        <v>± 0.4%</v>
      </c>
      <c r="H91" s="1">
        <f t="shared" si="38"/>
        <v>0.31805425631431244</v>
      </c>
      <c r="I91" s="10" t="str">
        <f t="shared" si="33"/>
        <v>Moderate</v>
      </c>
    </row>
    <row r="92" spans="1:9" x14ac:dyDescent="0.2">
      <c r="A92" s="14" t="s">
        <v>108</v>
      </c>
      <c r="B92" s="19" t="s">
        <v>559</v>
      </c>
      <c r="C92" s="31" t="s">
        <v>559</v>
      </c>
      <c r="D92" s="20"/>
      <c r="E92" s="21"/>
      <c r="F92" s="21"/>
      <c r="G92" s="25"/>
      <c r="I92" s="22"/>
    </row>
    <row r="93" spans="1:9" x14ac:dyDescent="0.2">
      <c r="A93" s="1" t="s">
        <v>8</v>
      </c>
      <c r="B93" s="8">
        <v>89709</v>
      </c>
      <c r="C93" s="30">
        <v>1733</v>
      </c>
      <c r="D93" s="2">
        <f>IF(B93&lt;&gt;0,B93/$B$93,0)</f>
        <v>1</v>
      </c>
      <c r="E93" s="4">
        <f>IF(B93&lt;&gt;0,ROUND(((SQRT(POWER(C93,2)-(POWER((B93/$B$93),2)*POWER($C$93,2))))/$B$93),3),0)</f>
        <v>0</v>
      </c>
      <c r="F93" s="4">
        <f>IF(B93=0,0,POWER(C93,2)-(POWER((B93/$B$93),2)*POWER(C$93,2)))</f>
        <v>0</v>
      </c>
      <c r="G93" s="24" t="s">
        <v>17</v>
      </c>
      <c r="H93" s="1">
        <f t="shared" si="38"/>
        <v>1.9318017144322196E-2</v>
      </c>
      <c r="I93" s="10" t="str">
        <f t="shared" si="33"/>
        <v>High</v>
      </c>
    </row>
    <row r="94" spans="1:9" x14ac:dyDescent="0.2">
      <c r="A94" s="1" t="s">
        <v>204</v>
      </c>
      <c r="B94" s="8">
        <v>72999</v>
      </c>
      <c r="C94" s="30">
        <v>1604</v>
      </c>
      <c r="D94" s="2">
        <f t="shared" ref="D94:D99" si="39">IF(B94&lt;&gt;0,B94/$B$93,0)</f>
        <v>0.81373106377286564</v>
      </c>
      <c r="E94" s="4">
        <f t="shared" ref="E94:E99" si="40">IF(B94&lt;&gt;0,ROUND(((SQRT(POWER(C94,2)-(POWER((B94/$B$93),2)*POWER($C$93,2))))/$B$93),3),0)</f>
        <v>8.9999999999999993E-3</v>
      </c>
      <c r="F94" s="4">
        <f t="shared" ref="F94:F99" si="41">IF(B94=0,0,POWER(C94,2)-(POWER((B94/$B$93),2)*POWER(C$93,2)))</f>
        <v>584163.4290882356</v>
      </c>
      <c r="G94" s="24" t="str">
        <f>IF(F94&lt;0,"W",IF(B94=0,"± 0.6%",IF((E94*100)&lt;0.01,"± 0.1%","± "&amp; TEXT((E94*100),"#,##0.0")&amp;"%")))</f>
        <v>± 0.9%</v>
      </c>
      <c r="H94" s="1">
        <f t="shared" si="38"/>
        <v>2.1972903738407375E-2</v>
      </c>
      <c r="I94" s="10" t="str">
        <f t="shared" si="33"/>
        <v>High</v>
      </c>
    </row>
    <row r="95" spans="1:9" x14ac:dyDescent="0.2">
      <c r="A95" s="1" t="s">
        <v>205</v>
      </c>
      <c r="B95" s="8">
        <v>71347</v>
      </c>
      <c r="C95" s="30">
        <v>1606</v>
      </c>
      <c r="D95" s="2">
        <f t="shared" si="39"/>
        <v>0.79531596606806454</v>
      </c>
      <c r="E95" s="4">
        <f t="shared" si="40"/>
        <v>8.9999999999999993E-3</v>
      </c>
      <c r="F95" s="4">
        <f t="shared" si="41"/>
        <v>679573.15945059527</v>
      </c>
      <c r="G95" s="24" t="str">
        <f t="shared" si="37"/>
        <v>± 0.9%</v>
      </c>
      <c r="H95" s="1">
        <f t="shared" si="38"/>
        <v>2.2509706084348324E-2</v>
      </c>
      <c r="I95" s="10" t="str">
        <f t="shared" si="33"/>
        <v>High</v>
      </c>
    </row>
    <row r="96" spans="1:9" x14ac:dyDescent="0.2">
      <c r="A96" s="1" t="s">
        <v>208</v>
      </c>
      <c r="B96" s="8">
        <v>35914</v>
      </c>
      <c r="C96" s="30">
        <v>1326</v>
      </c>
      <c r="D96" s="2">
        <f t="shared" si="39"/>
        <v>0.40033887346865976</v>
      </c>
      <c r="E96" s="4">
        <f t="shared" si="40"/>
        <v>1.2999999999999999E-2</v>
      </c>
      <c r="F96" s="4">
        <f t="shared" si="41"/>
        <v>1276935.2271479694</v>
      </c>
      <c r="G96" s="24" t="str">
        <f t="shared" si="37"/>
        <v>± 1.3%</v>
      </c>
      <c r="H96" s="1">
        <f t="shared" si="38"/>
        <v>3.6921534777524086E-2</v>
      </c>
      <c r="I96" s="10" t="str">
        <f t="shared" si="33"/>
        <v>High</v>
      </c>
    </row>
    <row r="97" spans="1:9" x14ac:dyDescent="0.2">
      <c r="A97" s="1" t="s">
        <v>209</v>
      </c>
      <c r="B97" s="8">
        <v>35433</v>
      </c>
      <c r="C97" s="30">
        <v>1282</v>
      </c>
      <c r="D97" s="2">
        <f t="shared" si="39"/>
        <v>0.39497709259940472</v>
      </c>
      <c r="E97" s="4">
        <f t="shared" si="40"/>
        <v>1.2E-2</v>
      </c>
      <c r="F97" s="4">
        <f t="shared" si="41"/>
        <v>1174990.1822589659</v>
      </c>
      <c r="G97" s="24" t="str">
        <f t="shared" si="37"/>
        <v>± 1.2%</v>
      </c>
      <c r="H97" s="1">
        <f t="shared" si="38"/>
        <v>3.618096125081139E-2</v>
      </c>
      <c r="I97" s="10" t="str">
        <f t="shared" si="33"/>
        <v>High</v>
      </c>
    </row>
    <row r="98" spans="1:9" ht="24" x14ac:dyDescent="0.2">
      <c r="A98" s="26" t="s">
        <v>207</v>
      </c>
      <c r="B98" s="8">
        <v>1652</v>
      </c>
      <c r="C98" s="30">
        <v>309</v>
      </c>
      <c r="D98" s="2">
        <f t="shared" si="39"/>
        <v>1.841509770480108E-2</v>
      </c>
      <c r="E98" s="4">
        <f t="shared" si="40"/>
        <v>3.0000000000000001E-3</v>
      </c>
      <c r="F98" s="4">
        <f t="shared" si="41"/>
        <v>94462.537177624472</v>
      </c>
      <c r="G98" s="24" t="str">
        <f t="shared" si="37"/>
        <v>± 0.3%</v>
      </c>
      <c r="H98" s="1">
        <f t="shared" si="38"/>
        <v>0.18704600484261502</v>
      </c>
      <c r="I98" s="10" t="str">
        <f t="shared" si="33"/>
        <v>High</v>
      </c>
    </row>
    <row r="99" spans="1:9" x14ac:dyDescent="0.2">
      <c r="A99" s="1" t="s">
        <v>206</v>
      </c>
      <c r="B99" s="8">
        <v>16710</v>
      </c>
      <c r="C99" s="30">
        <v>1194</v>
      </c>
      <c r="D99" s="2">
        <f t="shared" si="39"/>
        <v>0.18626893622713439</v>
      </c>
      <c r="E99" s="4">
        <f t="shared" si="40"/>
        <v>1.2999999999999999E-2</v>
      </c>
      <c r="F99" s="4">
        <f t="shared" si="41"/>
        <v>1321433.5346629273</v>
      </c>
      <c r="G99" s="24" t="str">
        <f t="shared" si="37"/>
        <v>± 1.3%</v>
      </c>
      <c r="H99" s="1">
        <f t="shared" si="38"/>
        <v>7.1454219030520641E-2</v>
      </c>
      <c r="I99" s="10" t="str">
        <f t="shared" si="33"/>
        <v>High</v>
      </c>
    </row>
    <row r="100" spans="1:9" x14ac:dyDescent="0.2">
      <c r="A100" s="14" t="s">
        <v>109</v>
      </c>
      <c r="B100" s="19" t="s">
        <v>559</v>
      </c>
      <c r="C100" s="31" t="s">
        <v>559</v>
      </c>
      <c r="D100" s="20"/>
      <c r="E100" s="21"/>
      <c r="F100" s="21"/>
      <c r="G100" s="25"/>
      <c r="I100" s="22"/>
    </row>
    <row r="101" spans="1:9" x14ac:dyDescent="0.2">
      <c r="A101" s="1" t="s">
        <v>210</v>
      </c>
      <c r="B101" s="8">
        <v>16710</v>
      </c>
      <c r="C101" s="30">
        <v>1194</v>
      </c>
      <c r="D101" s="2">
        <f>IF(B101&lt;&gt;0,B101/$B$101,0)</f>
        <v>1</v>
      </c>
      <c r="E101" s="4">
        <f>IF(B101&lt;&gt;0,ROUND(((SQRT(POWER(C101,2)-(POWER((B101/$B$101),2)*POWER($C$101,2))))/$B$101),3),0)</f>
        <v>0</v>
      </c>
      <c r="F101" s="4">
        <f>IF(B101=0,0,POWER(C101,2)-(POWER((B101/$B$101),2)*POWER(C$101,2)))</f>
        <v>0</v>
      </c>
      <c r="G101" s="24" t="s">
        <v>17</v>
      </c>
      <c r="H101" s="1">
        <f t="shared" si="38"/>
        <v>7.1454219030520641E-2</v>
      </c>
      <c r="I101" s="10" t="str">
        <f t="shared" si="33"/>
        <v>High</v>
      </c>
    </row>
    <row r="102" spans="1:9" x14ac:dyDescent="0.2">
      <c r="A102" s="1" t="s">
        <v>211</v>
      </c>
      <c r="B102" s="8">
        <v>8316</v>
      </c>
      <c r="C102" s="30">
        <v>695</v>
      </c>
      <c r="D102" s="2">
        <f t="shared" ref="D102:D103" si="42">IF(B102&lt;&gt;0,B102/$B$101,0)</f>
        <v>0.49766606822262116</v>
      </c>
      <c r="E102" s="4">
        <f t="shared" ref="E102:E103" si="43">IF(B102&lt;&gt;0,ROUND(((SQRT(POWER(C102,2)-(POWER((B102/$B$101),2)*POWER($C$101,2))))/$B$101),3),0)</f>
        <v>2.1999999999999999E-2</v>
      </c>
      <c r="F102" s="4">
        <f t="shared" ref="F102:F103" si="44">IF(B102=0,0,POWER(C102,2)-(POWER((B102/$B$101),2)*POWER(C$101,2)))</f>
        <v>129935.57138543564</v>
      </c>
      <c r="G102" s="24" t="str">
        <f t="shared" si="37"/>
        <v>± 2.2%</v>
      </c>
      <c r="H102" s="1">
        <f t="shared" si="38"/>
        <v>8.3573833573833578E-2</v>
      </c>
      <c r="I102" s="10" t="str">
        <f t="shared" si="33"/>
        <v>High</v>
      </c>
    </row>
    <row r="103" spans="1:9" x14ac:dyDescent="0.2">
      <c r="A103" s="1" t="s">
        <v>212</v>
      </c>
      <c r="B103" s="8">
        <v>8394</v>
      </c>
      <c r="C103" s="30">
        <v>961</v>
      </c>
      <c r="D103" s="2">
        <f t="shared" si="42"/>
        <v>0.50233393177737884</v>
      </c>
      <c r="E103" s="4">
        <f t="shared" si="43"/>
        <v>4.4999999999999998E-2</v>
      </c>
      <c r="F103" s="4">
        <f t="shared" si="44"/>
        <v>563776.89705868508</v>
      </c>
      <c r="G103" s="24" t="str">
        <f t="shared" si="37"/>
        <v>± 4.5%</v>
      </c>
      <c r="H103" s="1">
        <f t="shared" si="38"/>
        <v>0.11448653800333572</v>
      </c>
      <c r="I103" s="10" t="str">
        <f t="shared" si="33"/>
        <v>High</v>
      </c>
    </row>
    <row r="104" spans="1:9" x14ac:dyDescent="0.2">
      <c r="A104" s="14" t="s">
        <v>110</v>
      </c>
      <c r="B104" s="19" t="s">
        <v>559</v>
      </c>
      <c r="C104" s="31" t="s">
        <v>559</v>
      </c>
      <c r="D104" s="20"/>
      <c r="E104" s="21"/>
      <c r="F104" s="21"/>
      <c r="G104" s="25"/>
      <c r="I104" s="22"/>
    </row>
    <row r="105" spans="1:9" x14ac:dyDescent="0.2">
      <c r="A105" s="1" t="s">
        <v>213</v>
      </c>
      <c r="B105" s="8">
        <v>18362</v>
      </c>
      <c r="C105" s="30">
        <v>1217</v>
      </c>
      <c r="D105" s="2">
        <f>IF(B105&lt;&gt;0,B105/$B$105,0)</f>
        <v>1</v>
      </c>
      <c r="E105" s="4">
        <f>IF(B105&lt;&gt;0,ROUND(((SQRT(POWER(C105,2)-(POWER((B105/$B$105),2)*POWER($C$105,2))))/$B$105),3),0)</f>
        <v>0</v>
      </c>
      <c r="F105" s="4">
        <f>IF(B105=0,0,POWER(C105,2)-(POWER((B105/$B$105),2)*POWER(C$105,2)))</f>
        <v>0</v>
      </c>
      <c r="G105" s="24" t="s">
        <v>17</v>
      </c>
      <c r="H105" s="1">
        <f t="shared" si="38"/>
        <v>6.6278183204443966E-2</v>
      </c>
      <c r="I105" s="10" t="str">
        <f t="shared" si="33"/>
        <v>High</v>
      </c>
    </row>
    <row r="106" spans="1:9" x14ac:dyDescent="0.2">
      <c r="A106" s="1" t="s">
        <v>214</v>
      </c>
      <c r="B106" s="8">
        <v>1652</v>
      </c>
      <c r="C106" s="30">
        <v>309</v>
      </c>
      <c r="D106" s="2">
        <f>IF(B106&lt;&gt;0,B106/$B$106,0)</f>
        <v>1</v>
      </c>
      <c r="E106" s="4">
        <f>IF(B106&lt;&gt;0,ROUND(((SQRT(POWER(C106,2)-(POWER((B106/$B$106),2)*POWER($C$106,2))))/$B$106),3),0)</f>
        <v>0</v>
      </c>
      <c r="F106" s="4">
        <f>IF(B106=0,0,POWER(C106,2)-(POWER((B106/$B$106),2)*POWER(C$105,2)))</f>
        <v>-1385608</v>
      </c>
      <c r="G106" s="24" t="s">
        <v>17</v>
      </c>
      <c r="H106" s="1">
        <f t="shared" si="38"/>
        <v>0.18704600484261502</v>
      </c>
      <c r="I106" s="10" t="str">
        <f t="shared" si="33"/>
        <v>High</v>
      </c>
    </row>
    <row r="107" spans="1:9" x14ac:dyDescent="0.2">
      <c r="A107" s="1" t="s">
        <v>215</v>
      </c>
      <c r="B107" s="8">
        <v>320</v>
      </c>
      <c r="C107" s="30">
        <v>144</v>
      </c>
      <c r="D107" s="2">
        <f>IF(B107&lt;&gt;0,B107/$B$106,0)</f>
        <v>0.1937046004842615</v>
      </c>
      <c r="E107" s="4">
        <f>IF(B107&lt;&gt;0,ROUND(((SQRT(POWER(C107,2)-(POWER((B107/$B$106),2)*POWER($C$106,2))))/$B$106),3),0)</f>
        <v>7.9000000000000001E-2</v>
      </c>
      <c r="F107" s="4">
        <f>IF(B107=0,0,POWER(C107,2)-(POWER((B107/$B$106),2)*POWER(C$106,2)))</f>
        <v>17153.412308215444</v>
      </c>
      <c r="G107" s="24" t="str">
        <f t="shared" si="37"/>
        <v>± 7.9%</v>
      </c>
      <c r="H107" s="1">
        <f t="shared" si="38"/>
        <v>0.45</v>
      </c>
      <c r="I107" s="10" t="str">
        <f t="shared" si="33"/>
        <v>Moderate</v>
      </c>
    </row>
    <row r="108" spans="1:9" x14ac:dyDescent="0.2">
      <c r="A108" s="1" t="s">
        <v>216</v>
      </c>
      <c r="B108" s="8">
        <v>1332</v>
      </c>
      <c r="C108" s="30">
        <v>278</v>
      </c>
      <c r="D108" s="2">
        <f>IF(B108&lt;&gt;0,B108/$B$106,0)</f>
        <v>0.80629539951573848</v>
      </c>
      <c r="E108" s="4">
        <f>IF(B108&lt;&gt;0,ROUND(((SQRT(POWER(C108,2)-(POWER((B108/$B$106),2)*POWER($C$106,2))))/$B$106),3),0)</f>
        <v>7.4999999999999997E-2</v>
      </c>
      <c r="F108" s="4">
        <f>IF(B108=0,0,POWER(C108,2)-(POWER((B108/$B$106),2)*POWER(C$106,2)))</f>
        <v>15210.630225890993</v>
      </c>
      <c r="G108" s="24" t="str">
        <f t="shared" si="37"/>
        <v>± 7.5%</v>
      </c>
      <c r="H108" s="1">
        <f t="shared" si="38"/>
        <v>0.2087087087087087</v>
      </c>
      <c r="I108" s="10" t="str">
        <f t="shared" si="33"/>
        <v>Moderate</v>
      </c>
    </row>
    <row r="109" spans="1:9" x14ac:dyDescent="0.2">
      <c r="A109" s="1" t="s">
        <v>217</v>
      </c>
      <c r="B109" s="8">
        <v>16710</v>
      </c>
      <c r="C109" s="30">
        <v>1194</v>
      </c>
      <c r="D109" s="2">
        <f>IF(B109&lt;&gt;0,B109/$B$109,0)</f>
        <v>1</v>
      </c>
      <c r="E109" s="4">
        <f>IF(B109&lt;&gt;0,ROUND(((SQRT(POWER(C109,2)-(POWER((B109/$B$109),2)*POWER($C$109,2))))/$B$109),3),0)</f>
        <v>0</v>
      </c>
      <c r="F109" s="4">
        <f>IF(B109=0,0,POWER(C109,2)-(POWER((B109/$B$109),2)*POWER(C$109,2)))</f>
        <v>0</v>
      </c>
      <c r="G109" s="24" t="s">
        <v>17</v>
      </c>
      <c r="H109" s="1">
        <f t="shared" si="38"/>
        <v>7.1454219030520641E-2</v>
      </c>
      <c r="I109" s="10" t="str">
        <f t="shared" si="33"/>
        <v>High</v>
      </c>
    </row>
    <row r="110" spans="1:9" x14ac:dyDescent="0.2">
      <c r="A110" s="1" t="s">
        <v>218</v>
      </c>
      <c r="B110" s="8">
        <v>5814</v>
      </c>
      <c r="C110" s="30">
        <v>817</v>
      </c>
      <c r="D110" s="2">
        <f>IF(B110&lt;&gt;0,B110/$B$109,0)</f>
        <v>0.34793536804308794</v>
      </c>
      <c r="E110" s="4">
        <f t="shared" ref="E110:E111" si="45">IF(B110&lt;&gt;0,ROUND(((SQRT(POWER(C110,2)-(POWER((B110/$B$109),2)*POWER($C$109,2))))/$B$109),3),0)</f>
        <v>4.2000000000000003E-2</v>
      </c>
      <c r="F110" s="4">
        <f t="shared" ref="F110:F111" si="46">IF(B110=0,0,POWER(C110,2)-(POWER((B110/$B$109),2)*POWER(C$109,2)))</f>
        <v>494902.90248529409</v>
      </c>
      <c r="G110" s="24" t="str">
        <f t="shared" si="37"/>
        <v>± 4.2%</v>
      </c>
      <c r="H110" s="1">
        <f t="shared" si="38"/>
        <v>0.14052287581699346</v>
      </c>
      <c r="I110" s="10" t="str">
        <f t="shared" si="33"/>
        <v>High</v>
      </c>
    </row>
    <row r="111" spans="1:9" x14ac:dyDescent="0.2">
      <c r="A111" s="1" t="s">
        <v>216</v>
      </c>
      <c r="B111" s="8">
        <v>10896</v>
      </c>
      <c r="C111" s="30">
        <v>823</v>
      </c>
      <c r="D111" s="2">
        <f>IF(B111&lt;&gt;0,B111/$B$109,0)</f>
        <v>0.652064631956912</v>
      </c>
      <c r="E111" s="4">
        <f t="shared" si="45"/>
        <v>1.6E-2</v>
      </c>
      <c r="F111" s="4">
        <f t="shared" si="46"/>
        <v>71165.275196245639</v>
      </c>
      <c r="G111" s="24" t="str">
        <f t="shared" si="37"/>
        <v>± 1.6%</v>
      </c>
      <c r="H111" s="1">
        <f t="shared" si="38"/>
        <v>7.5532305433186495E-2</v>
      </c>
      <c r="I111" s="10" t="str">
        <f t="shared" si="33"/>
        <v>High</v>
      </c>
    </row>
    <row r="112" spans="1:9" x14ac:dyDescent="0.2">
      <c r="A112" s="14" t="s">
        <v>111</v>
      </c>
      <c r="B112" s="19" t="s">
        <v>559</v>
      </c>
      <c r="C112" s="31" t="s">
        <v>559</v>
      </c>
      <c r="D112" s="20"/>
      <c r="E112" s="21"/>
      <c r="F112" s="21"/>
      <c r="G112" s="25"/>
      <c r="I112" s="22"/>
    </row>
    <row r="113" spans="1:9" x14ac:dyDescent="0.2">
      <c r="A113" s="1" t="s">
        <v>219</v>
      </c>
      <c r="B113" s="8">
        <v>16710</v>
      </c>
      <c r="C113" s="30">
        <v>1194</v>
      </c>
      <c r="D113" s="2">
        <f>IF(B113&lt;&gt;0,B113/$B$113,0)</f>
        <v>1</v>
      </c>
      <c r="E113" s="4">
        <f>IF(B113&lt;&gt;0,ROUND(((SQRT(POWER(C113,2)-(POWER((B113/$B$113),2)*POWER($C$113,2))))/$B$113),3),0)</f>
        <v>0</v>
      </c>
      <c r="F113" s="4">
        <f>IF(B113=0,0,POWER(C113,2)-(POWER((B113/$B$113),2)*POWER(C$113,2)))</f>
        <v>0</v>
      </c>
      <c r="G113" s="24" t="s">
        <v>17</v>
      </c>
      <c r="H113" s="1">
        <f t="shared" si="38"/>
        <v>7.1454219030520641E-2</v>
      </c>
      <c r="I113" s="10" t="str">
        <f t="shared" si="33"/>
        <v>High</v>
      </c>
    </row>
    <row r="114" spans="1:9" x14ac:dyDescent="0.2">
      <c r="A114" s="1" t="s">
        <v>220</v>
      </c>
      <c r="B114" s="8">
        <v>2383</v>
      </c>
      <c r="C114" s="30">
        <v>349</v>
      </c>
      <c r="D114" s="2">
        <f t="shared" ref="D114:D119" si="47">IF(B114&lt;&gt;0,B114/$B$113,0)</f>
        <v>0.14260921603830043</v>
      </c>
      <c r="E114" s="4">
        <f t="shared" ref="E114:E119" si="48">IF(B114&lt;&gt;0,ROUND(((SQRT(POWER(C114,2)-(POWER((B114/$B$113),2)*POWER($C$113,2))))/$B$113),3),0)</f>
        <v>1.7999999999999999E-2</v>
      </c>
      <c r="F114" s="4">
        <f t="shared" ref="F114:F119" si="49">IF(B114=0,0,POWER(C114,2)-(POWER((B114/$B$113),2)*POWER(C$113,2)))</f>
        <v>92807.286809756028</v>
      </c>
      <c r="G114" s="24" t="str">
        <f>IF(F114&lt;0,"W",IF(B114=0,"± 0.6%",IF((E114*100)&lt;0.01,"± 0.1%","± "&amp; TEXT((E114*100),"#,##0.0")&amp;"%")))</f>
        <v>± 1.8%</v>
      </c>
      <c r="H114" s="1">
        <f t="shared" si="38"/>
        <v>0.14645404951741503</v>
      </c>
      <c r="I114" s="10" t="str">
        <f t="shared" si="33"/>
        <v>High</v>
      </c>
    </row>
    <row r="115" spans="1:9" x14ac:dyDescent="0.2">
      <c r="A115" s="1" t="s">
        <v>221</v>
      </c>
      <c r="B115" s="8">
        <v>8424</v>
      </c>
      <c r="C115" s="30">
        <v>734</v>
      </c>
      <c r="D115" s="2">
        <f t="shared" si="47"/>
        <v>0.50412926391382407</v>
      </c>
      <c r="E115" s="4">
        <f t="shared" si="48"/>
        <v>2.5000000000000001E-2</v>
      </c>
      <c r="F115" s="4">
        <f t="shared" si="49"/>
        <v>176435.86444745999</v>
      </c>
      <c r="G115" s="24" t="str">
        <f t="shared" si="37"/>
        <v>± 2.5%</v>
      </c>
      <c r="H115" s="1">
        <f t="shared" si="38"/>
        <v>8.7132003798670463E-2</v>
      </c>
      <c r="I115" s="10" t="str">
        <f t="shared" si="33"/>
        <v>High</v>
      </c>
    </row>
    <row r="116" spans="1:9" x14ac:dyDescent="0.2">
      <c r="A116" s="1" t="s">
        <v>222</v>
      </c>
      <c r="B116" s="8">
        <v>2152</v>
      </c>
      <c r="C116" s="30">
        <v>550</v>
      </c>
      <c r="D116" s="2">
        <f t="shared" si="47"/>
        <v>0.12878515858767206</v>
      </c>
      <c r="E116" s="4">
        <f t="shared" si="48"/>
        <v>3.2000000000000001E-2</v>
      </c>
      <c r="F116" s="4">
        <f t="shared" si="49"/>
        <v>278854.94721929805</v>
      </c>
      <c r="G116" s="24" t="str">
        <f t="shared" si="37"/>
        <v>± 3.2%</v>
      </c>
      <c r="H116" s="1">
        <f t="shared" si="38"/>
        <v>0.25557620817843868</v>
      </c>
      <c r="I116" s="10" t="str">
        <f t="shared" si="33"/>
        <v>Moderate</v>
      </c>
    </row>
    <row r="117" spans="1:9" x14ac:dyDescent="0.2">
      <c r="A117" s="1" t="s">
        <v>223</v>
      </c>
      <c r="B117" s="8">
        <v>234</v>
      </c>
      <c r="C117" s="30">
        <v>122</v>
      </c>
      <c r="D117" s="2">
        <f t="shared" si="47"/>
        <v>1.400359066427289E-2</v>
      </c>
      <c r="E117" s="4">
        <f t="shared" si="48"/>
        <v>7.0000000000000001E-3</v>
      </c>
      <c r="F117" s="4">
        <f t="shared" si="49"/>
        <v>14604.431994172422</v>
      </c>
      <c r="G117" s="24" t="str">
        <f t="shared" si="37"/>
        <v>± 0.7%</v>
      </c>
      <c r="H117" s="1">
        <f t="shared" si="38"/>
        <v>0.5213675213675214</v>
      </c>
      <c r="I117" s="10" t="str">
        <f t="shared" si="33"/>
        <v>Moderate</v>
      </c>
    </row>
    <row r="118" spans="1:9" x14ac:dyDescent="0.2">
      <c r="A118" s="1" t="s">
        <v>224</v>
      </c>
      <c r="B118" s="8">
        <v>2781</v>
      </c>
      <c r="C118" s="30">
        <v>671</v>
      </c>
      <c r="D118" s="2">
        <f t="shared" si="47"/>
        <v>0.16642728904847398</v>
      </c>
      <c r="E118" s="4">
        <f t="shared" si="48"/>
        <v>3.7999999999999999E-2</v>
      </c>
      <c r="F118" s="4">
        <f t="shared" si="49"/>
        <v>410753.67342540988</v>
      </c>
      <c r="G118" s="24" t="str">
        <f t="shared" si="37"/>
        <v>± 3.8%</v>
      </c>
      <c r="H118" s="1">
        <f t="shared" si="38"/>
        <v>0.24128011506652283</v>
      </c>
      <c r="I118" s="10" t="str">
        <f t="shared" si="33"/>
        <v>Moderate</v>
      </c>
    </row>
    <row r="119" spans="1:9" x14ac:dyDescent="0.2">
      <c r="A119" s="1" t="s">
        <v>225</v>
      </c>
      <c r="B119" s="8">
        <v>736</v>
      </c>
      <c r="C119" s="30">
        <v>195</v>
      </c>
      <c r="D119" s="2">
        <f t="shared" si="47"/>
        <v>4.4045481747456615E-2</v>
      </c>
      <c r="E119" s="4">
        <f t="shared" si="48"/>
        <v>1.0999999999999999E-2</v>
      </c>
      <c r="F119" s="4">
        <f t="shared" si="49"/>
        <v>35259.259798291052</v>
      </c>
      <c r="G119" s="24" t="str">
        <f t="shared" si="37"/>
        <v>± 1.1%</v>
      </c>
      <c r="H119" s="1">
        <f t="shared" si="38"/>
        <v>0.26494565217391303</v>
      </c>
      <c r="I119" s="10" t="str">
        <f t="shared" si="33"/>
        <v>Moderate</v>
      </c>
    </row>
    <row r="120" spans="1:9" x14ac:dyDescent="0.2">
      <c r="A120" s="14" t="s">
        <v>112</v>
      </c>
      <c r="B120" s="19" t="s">
        <v>559</v>
      </c>
      <c r="C120" s="31" t="s">
        <v>559</v>
      </c>
      <c r="D120" s="20"/>
      <c r="E120" s="21"/>
      <c r="F120" s="21"/>
      <c r="G120" s="25"/>
      <c r="I120" s="22"/>
    </row>
    <row r="121" spans="1:9" x14ac:dyDescent="0.2">
      <c r="A121" s="1" t="s">
        <v>226</v>
      </c>
      <c r="B121" s="8">
        <v>85433</v>
      </c>
      <c r="C121" s="30">
        <v>1662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38"/>
        <v>1.9453841021619282E-2</v>
      </c>
      <c r="I121" s="10" t="str">
        <f t="shared" si="33"/>
        <v>High</v>
      </c>
    </row>
    <row r="122" spans="1:9" x14ac:dyDescent="0.2">
      <c r="A122" s="1" t="s">
        <v>227</v>
      </c>
      <c r="B122" s="8">
        <v>66467</v>
      </c>
      <c r="C122" s="30">
        <v>1622</v>
      </c>
      <c r="D122" s="2">
        <f t="shared" ref="D122:D132" si="50">IF(B122&lt;&gt;0,B122/$B$121,0)</f>
        <v>0.77800147483993309</v>
      </c>
      <c r="E122" s="4">
        <f t="shared" ref="E122:E132" si="51">IF(B122&lt;&gt;0,ROUND(((SQRT(POWER(C122,2)-(POWER((B122/$B$121),2)*POWER($C$121,2))))/$B$121),3),0)</f>
        <v>1.0999999999999999E-2</v>
      </c>
      <c r="F122" s="4">
        <f t="shared" ref="F122:F132" si="52">IF(B122=0,0,POWER(C122,2)-(POWER((B122/$B$121),2)*POWER(C$121,2)))</f>
        <v>958935.56375976326</v>
      </c>
      <c r="G122" s="24" t="str">
        <f t="shared" si="37"/>
        <v>± 1.1%</v>
      </c>
      <c r="H122" s="1">
        <f t="shared" si="38"/>
        <v>2.4403087246302677E-2</v>
      </c>
      <c r="I122" s="10" t="str">
        <f t="shared" si="33"/>
        <v>High</v>
      </c>
    </row>
    <row r="123" spans="1:9" x14ac:dyDescent="0.2">
      <c r="A123" s="1" t="s">
        <v>228</v>
      </c>
      <c r="B123" s="8">
        <v>18966</v>
      </c>
      <c r="C123" s="30">
        <v>1371</v>
      </c>
      <c r="D123" s="2">
        <f t="shared" si="50"/>
        <v>0.22199852516006696</v>
      </c>
      <c r="E123" s="4">
        <f t="shared" si="51"/>
        <v>1.4999999999999999E-2</v>
      </c>
      <c r="F123" s="4">
        <f t="shared" si="52"/>
        <v>1743508.3754952755</v>
      </c>
      <c r="G123" s="24" t="str">
        <f t="shared" si="37"/>
        <v>± 1.5%</v>
      </c>
      <c r="H123" s="1">
        <f t="shared" si="38"/>
        <v>7.2287250869977851E-2</v>
      </c>
      <c r="I123" s="10" t="str">
        <f t="shared" si="33"/>
        <v>High</v>
      </c>
    </row>
    <row r="124" spans="1:9" x14ac:dyDescent="0.2">
      <c r="A124" s="1" t="s">
        <v>229</v>
      </c>
      <c r="B124" s="8">
        <v>8956</v>
      </c>
      <c r="C124" s="30">
        <v>944</v>
      </c>
      <c r="D124" s="2">
        <f t="shared" si="50"/>
        <v>0.10483068603467044</v>
      </c>
      <c r="E124" s="4">
        <f t="shared" si="51"/>
        <v>1.0999999999999999E-2</v>
      </c>
      <c r="F124" s="4">
        <f t="shared" si="52"/>
        <v>860780.39487596473</v>
      </c>
      <c r="G124" s="24" t="str">
        <f t="shared" si="37"/>
        <v>± 1.1%</v>
      </c>
      <c r="H124" s="1">
        <f t="shared" si="38"/>
        <v>0.10540419830281375</v>
      </c>
      <c r="I124" s="10" t="str">
        <f t="shared" si="33"/>
        <v>High</v>
      </c>
    </row>
    <row r="125" spans="1:9" x14ac:dyDescent="0.2">
      <c r="A125" s="1" t="s">
        <v>230</v>
      </c>
      <c r="B125" s="8">
        <v>4209</v>
      </c>
      <c r="C125" s="30">
        <v>815</v>
      </c>
      <c r="D125" s="2">
        <f t="shared" si="50"/>
        <v>4.9266676811068326E-2</v>
      </c>
      <c r="E125" s="4">
        <f t="shared" si="51"/>
        <v>8.9999999999999993E-3</v>
      </c>
      <c r="F125" s="4">
        <f t="shared" si="52"/>
        <v>657520.46632552636</v>
      </c>
      <c r="G125" s="24" t="str">
        <f t="shared" si="37"/>
        <v>± 0.9%</v>
      </c>
      <c r="H125" s="1">
        <f t="shared" si="38"/>
        <v>0.1936326918507959</v>
      </c>
      <c r="I125" s="10" t="str">
        <f t="shared" si="33"/>
        <v>High</v>
      </c>
    </row>
    <row r="126" spans="1:9" x14ac:dyDescent="0.2">
      <c r="A126" s="1" t="s">
        <v>229</v>
      </c>
      <c r="B126" s="8">
        <v>2343</v>
      </c>
      <c r="C126" s="30">
        <v>623</v>
      </c>
      <c r="D126" s="2">
        <f t="shared" si="50"/>
        <v>2.742499970737303E-2</v>
      </c>
      <c r="E126" s="4">
        <f t="shared" si="51"/>
        <v>7.0000000000000001E-3</v>
      </c>
      <c r="F126" s="4">
        <f t="shared" si="52"/>
        <v>386051.43173821317</v>
      </c>
      <c r="G126" s="24" t="str">
        <f t="shared" si="37"/>
        <v>± 0.7%</v>
      </c>
      <c r="H126" s="1">
        <f t="shared" si="38"/>
        <v>0.26589842082799831</v>
      </c>
      <c r="I126" s="10" t="str">
        <f t="shared" si="33"/>
        <v>Moderate</v>
      </c>
    </row>
    <row r="127" spans="1:9" x14ac:dyDescent="0.2">
      <c r="A127" s="1" t="s">
        <v>231</v>
      </c>
      <c r="B127" s="8">
        <v>3605</v>
      </c>
      <c r="C127" s="30">
        <v>528</v>
      </c>
      <c r="D127" s="2">
        <f t="shared" si="50"/>
        <v>4.2196809195509929E-2</v>
      </c>
      <c r="E127" s="4">
        <f t="shared" si="51"/>
        <v>6.0000000000000001E-3</v>
      </c>
      <c r="F127" s="4">
        <f t="shared" si="52"/>
        <v>273865.62924999604</v>
      </c>
      <c r="G127" s="24" t="str">
        <f t="shared" si="37"/>
        <v>± 0.6%</v>
      </c>
      <c r="H127" s="1">
        <f t="shared" si="38"/>
        <v>0.14646324549237172</v>
      </c>
      <c r="I127" s="10" t="str">
        <f t="shared" si="33"/>
        <v>High</v>
      </c>
    </row>
    <row r="128" spans="1:9" x14ac:dyDescent="0.2">
      <c r="A128" s="1" t="s">
        <v>229</v>
      </c>
      <c r="B128" s="8">
        <v>1154</v>
      </c>
      <c r="C128" s="30">
        <v>306</v>
      </c>
      <c r="D128" s="2">
        <f t="shared" si="50"/>
        <v>1.350766097409666E-2</v>
      </c>
      <c r="E128" s="4">
        <f t="shared" si="51"/>
        <v>4.0000000000000001E-3</v>
      </c>
      <c r="F128" s="4">
        <f t="shared" si="52"/>
        <v>93132.009508929666</v>
      </c>
      <c r="G128" s="24" t="str">
        <f t="shared" si="37"/>
        <v>± 0.4%</v>
      </c>
      <c r="H128" s="1">
        <f t="shared" si="38"/>
        <v>0.26516464471403811</v>
      </c>
      <c r="I128" s="10" t="str">
        <f t="shared" si="33"/>
        <v>Moderate</v>
      </c>
    </row>
    <row r="129" spans="1:9" x14ac:dyDescent="0.2">
      <c r="A129" s="1" t="s">
        <v>232</v>
      </c>
      <c r="B129" s="8">
        <v>8364</v>
      </c>
      <c r="C129" s="30">
        <v>805</v>
      </c>
      <c r="D129" s="2">
        <f t="shared" si="50"/>
        <v>9.7901279365116528E-2</v>
      </c>
      <c r="E129" s="4">
        <f t="shared" si="51"/>
        <v>8.9999999999999993E-3</v>
      </c>
      <c r="F129" s="4">
        <f t="shared" si="52"/>
        <v>621549.82903817366</v>
      </c>
      <c r="G129" s="24" t="str">
        <f t="shared" si="37"/>
        <v>± 0.9%</v>
      </c>
      <c r="H129" s="1">
        <f t="shared" si="38"/>
        <v>9.624581539933047E-2</v>
      </c>
      <c r="I129" s="10" t="str">
        <f t="shared" si="33"/>
        <v>High</v>
      </c>
    </row>
    <row r="130" spans="1:9" x14ac:dyDescent="0.2">
      <c r="A130" s="1" t="s">
        <v>229</v>
      </c>
      <c r="B130" s="8">
        <v>4143</v>
      </c>
      <c r="C130" s="30">
        <v>545</v>
      </c>
      <c r="D130" s="2">
        <f t="shared" si="50"/>
        <v>4.8494141608043731E-2</v>
      </c>
      <c r="E130" s="4">
        <f t="shared" si="51"/>
        <v>6.0000000000000001E-3</v>
      </c>
      <c r="F130" s="4">
        <f t="shared" si="52"/>
        <v>290529.08114007668</v>
      </c>
      <c r="G130" s="24" t="str">
        <f t="shared" si="37"/>
        <v>± 0.6%</v>
      </c>
      <c r="H130" s="1">
        <f t="shared" si="38"/>
        <v>0.13154718802799903</v>
      </c>
      <c r="I130" s="10" t="str">
        <f t="shared" si="33"/>
        <v>High</v>
      </c>
    </row>
    <row r="131" spans="1:9" x14ac:dyDescent="0.2">
      <c r="A131" s="1" t="s">
        <v>233</v>
      </c>
      <c r="B131" s="8">
        <v>2788</v>
      </c>
      <c r="C131" s="30">
        <v>738</v>
      </c>
      <c r="D131" s="2">
        <f t="shared" si="50"/>
        <v>3.2633759788372171E-2</v>
      </c>
      <c r="E131" s="4">
        <f t="shared" si="51"/>
        <v>8.9999999999999993E-3</v>
      </c>
      <c r="F131" s="4">
        <f t="shared" si="52"/>
        <v>541702.31433757488</v>
      </c>
      <c r="G131" s="24" t="str">
        <f t="shared" si="37"/>
        <v>± 0.9%</v>
      </c>
      <c r="H131" s="1">
        <f t="shared" si="38"/>
        <v>0.26470588235294118</v>
      </c>
      <c r="I131" s="10" t="str">
        <f t="shared" si="33"/>
        <v>Moderate</v>
      </c>
    </row>
    <row r="132" spans="1:9" x14ac:dyDescent="0.2">
      <c r="A132" s="1" t="s">
        <v>229</v>
      </c>
      <c r="B132" s="8">
        <v>1316</v>
      </c>
      <c r="C132" s="30">
        <v>368</v>
      </c>
      <c r="D132" s="2">
        <f t="shared" si="50"/>
        <v>1.5403883745157023E-2</v>
      </c>
      <c r="E132" s="4">
        <f t="shared" si="51"/>
        <v>4.0000000000000001E-3</v>
      </c>
      <c r="F132" s="4">
        <f t="shared" si="52"/>
        <v>134768.57575346163</v>
      </c>
      <c r="G132" s="24" t="str">
        <f t="shared" si="37"/>
        <v>± 0.4%</v>
      </c>
      <c r="H132" s="1">
        <f t="shared" si="38"/>
        <v>0.2796352583586626</v>
      </c>
      <c r="I132" s="10" t="str">
        <f t="shared" si="33"/>
        <v>Moderate</v>
      </c>
    </row>
    <row r="133" spans="1:9" x14ac:dyDescent="0.2">
      <c r="A133" s="14" t="s">
        <v>113</v>
      </c>
      <c r="B133" s="19" t="s">
        <v>559</v>
      </c>
      <c r="C133" s="31" t="s">
        <v>559</v>
      </c>
      <c r="D133" s="20"/>
      <c r="E133" s="21"/>
      <c r="F133" s="21"/>
      <c r="G133" s="27"/>
      <c r="H133" s="18"/>
      <c r="I133" s="22"/>
    </row>
    <row r="134" spans="1:9" x14ac:dyDescent="0.2">
      <c r="A134" s="1" t="s">
        <v>8</v>
      </c>
      <c r="B134" s="8">
        <v>89709</v>
      </c>
      <c r="C134" s="30">
        <v>1733</v>
      </c>
      <c r="D134" s="2">
        <f>IF(B134&lt;&gt;0,B134/$B$134,0)</f>
        <v>1</v>
      </c>
      <c r="E134" s="4">
        <f>IF(B134&lt;&gt;0,ROUND(((SQRT(POWER(C134,2)-(POWER((B134/$B$134),2)*POWER($C$134,2))))/$B$134),3),0)</f>
        <v>0</v>
      </c>
      <c r="F134" s="4">
        <f>IF(B134=0,0,POWER(C134,2)-(POWER((B134/$B$134),2)*POWER(C$134,2)))</f>
        <v>0</v>
      </c>
      <c r="G134" s="24" t="s">
        <v>17</v>
      </c>
      <c r="H134" s="1">
        <f t="shared" si="38"/>
        <v>1.9318017144322196E-2</v>
      </c>
      <c r="I134" s="10" t="str">
        <f t="shared" si="33"/>
        <v>High</v>
      </c>
    </row>
    <row r="135" spans="1:9" x14ac:dyDescent="0.2">
      <c r="A135" s="1" t="s">
        <v>114</v>
      </c>
      <c r="B135" s="8">
        <v>1964</v>
      </c>
      <c r="C135" s="30">
        <v>374</v>
      </c>
      <c r="D135" s="2">
        <f t="shared" ref="D135:D161" si="53">IF(B135&lt;&gt;0,B135/$B$134,0)</f>
        <v>2.1893009619993534E-2</v>
      </c>
      <c r="E135" s="4">
        <f t="shared" ref="E135:E161" si="54">IF(B135&lt;&gt;0,ROUND(((SQRT(POWER(C135,2)-(POWER((B135/$B$134),2)*POWER($C$134,2))))/$B$134),3),0)</f>
        <v>4.0000000000000001E-3</v>
      </c>
      <c r="F135" s="4">
        <f t="shared" ref="F135:F161" si="55">IF(B135=0,0,POWER(C135,2)-(POWER((B135/$B$134),2)*POWER(C$134,2)))</f>
        <v>138436.51195890745</v>
      </c>
      <c r="G135" s="24" t="str">
        <f t="shared" ref="G135:G161" si="56">IF(F135&lt;0,"W",IF(B135=0,"± 0.6%",IF((E135*100)&lt;0.01,"± 0.1%","± "&amp; TEXT((E135*100),"#,##0.0")&amp;"%")))</f>
        <v>± 0.4%</v>
      </c>
      <c r="H135" s="1">
        <f t="shared" si="38"/>
        <v>0.19042769857433808</v>
      </c>
      <c r="I135" s="10" t="str">
        <f t="shared" ref="I135:I161" si="57">IF(AND(H135&gt;0,H135&lt;=0.2),"High",IF(H135&gt;=0.667,"Low",IF(AND(H135&gt;0.2,H135&lt;0.667),"Moderate","NC")))</f>
        <v>High</v>
      </c>
    </row>
    <row r="136" spans="1:9" x14ac:dyDescent="0.2">
      <c r="A136" s="1" t="s">
        <v>115</v>
      </c>
      <c r="B136" s="8">
        <v>470</v>
      </c>
      <c r="C136" s="30">
        <v>206</v>
      </c>
      <c r="D136" s="2">
        <f t="shared" si="53"/>
        <v>5.2391621799373527E-3</v>
      </c>
      <c r="E136" s="4">
        <f t="shared" si="54"/>
        <v>2E-3</v>
      </c>
      <c r="F136" s="4">
        <f t="shared" si="55"/>
        <v>42353.563259786817</v>
      </c>
      <c r="G136" s="24" t="str">
        <f t="shared" si="56"/>
        <v>± 0.2%</v>
      </c>
      <c r="H136" s="1">
        <f t="shared" si="38"/>
        <v>0.43829787234042555</v>
      </c>
      <c r="I136" s="10" t="str">
        <f t="shared" si="57"/>
        <v>Moderate</v>
      </c>
    </row>
    <row r="137" spans="1:9" x14ac:dyDescent="0.2">
      <c r="A137" s="1" t="s">
        <v>116</v>
      </c>
      <c r="B137" s="8">
        <v>599</v>
      </c>
      <c r="C137" s="30">
        <v>179</v>
      </c>
      <c r="D137" s="2">
        <f t="shared" si="53"/>
        <v>6.6771449910265415E-3</v>
      </c>
      <c r="E137" s="4">
        <f t="shared" si="54"/>
        <v>2E-3</v>
      </c>
      <c r="F137" s="4">
        <f t="shared" si="55"/>
        <v>31907.100566658082</v>
      </c>
      <c r="G137" s="24" t="str">
        <f t="shared" si="56"/>
        <v>± 0.2%</v>
      </c>
      <c r="H137" s="1">
        <f t="shared" si="38"/>
        <v>0.29883138564273792</v>
      </c>
      <c r="I137" s="10" t="str">
        <f t="shared" si="57"/>
        <v>Moderate</v>
      </c>
    </row>
    <row r="138" spans="1:9" x14ac:dyDescent="0.2">
      <c r="A138" s="1" t="s">
        <v>117</v>
      </c>
      <c r="B138" s="8">
        <v>961</v>
      </c>
      <c r="C138" s="30">
        <v>233</v>
      </c>
      <c r="D138" s="2">
        <f t="shared" si="53"/>
        <v>1.0712414584935737E-2</v>
      </c>
      <c r="E138" s="4">
        <f t="shared" si="54"/>
        <v>3.0000000000000001E-3</v>
      </c>
      <c r="F138" s="4">
        <f t="shared" si="55"/>
        <v>53944.355089368866</v>
      </c>
      <c r="G138" s="24" t="str">
        <f t="shared" si="56"/>
        <v>± 0.3%</v>
      </c>
      <c r="H138" s="1">
        <f t="shared" si="38"/>
        <v>0.24245577523413112</v>
      </c>
      <c r="I138" s="10" t="str">
        <f t="shared" si="57"/>
        <v>Moderate</v>
      </c>
    </row>
    <row r="139" spans="1:9" x14ac:dyDescent="0.2">
      <c r="A139" s="1" t="s">
        <v>118</v>
      </c>
      <c r="B139" s="8">
        <v>1850</v>
      </c>
      <c r="C139" s="30">
        <v>332</v>
      </c>
      <c r="D139" s="2">
        <f t="shared" si="53"/>
        <v>2.0622234112519369E-2</v>
      </c>
      <c r="E139" s="4">
        <f t="shared" si="54"/>
        <v>4.0000000000000001E-3</v>
      </c>
      <c r="F139" s="4">
        <f t="shared" si="55"/>
        <v>108946.77164608595</v>
      </c>
      <c r="G139" s="24" t="str">
        <f t="shared" si="56"/>
        <v>± 0.4%</v>
      </c>
      <c r="H139" s="1">
        <f t="shared" si="38"/>
        <v>0.17945945945945946</v>
      </c>
      <c r="I139" s="10" t="str">
        <f t="shared" si="57"/>
        <v>High</v>
      </c>
    </row>
    <row r="140" spans="1:9" x14ac:dyDescent="0.2">
      <c r="A140" s="1" t="s">
        <v>119</v>
      </c>
      <c r="B140" s="8">
        <v>10108</v>
      </c>
      <c r="C140" s="30">
        <v>735</v>
      </c>
      <c r="D140" s="2">
        <f t="shared" si="53"/>
        <v>0.11267542832937609</v>
      </c>
      <c r="E140" s="4">
        <f t="shared" si="54"/>
        <v>8.0000000000000002E-3</v>
      </c>
      <c r="F140" s="4">
        <f t="shared" si="55"/>
        <v>502095.98722355615</v>
      </c>
      <c r="G140" s="24" t="str">
        <f t="shared" si="56"/>
        <v>± 0.8%</v>
      </c>
      <c r="H140" s="1">
        <f t="shared" si="38"/>
        <v>7.2714681440443213E-2</v>
      </c>
      <c r="I140" s="10" t="str">
        <f t="shared" si="57"/>
        <v>High</v>
      </c>
    </row>
    <row r="141" spans="1:9" x14ac:dyDescent="0.2">
      <c r="A141" s="1" t="s">
        <v>120</v>
      </c>
      <c r="B141" s="8">
        <v>2586</v>
      </c>
      <c r="C141" s="30">
        <v>365</v>
      </c>
      <c r="D141" s="2">
        <f t="shared" si="53"/>
        <v>2.8826539143229777E-2</v>
      </c>
      <c r="E141" s="4">
        <f t="shared" si="54"/>
        <v>4.0000000000000001E-3</v>
      </c>
      <c r="F141" s="4">
        <f t="shared" si="55"/>
        <v>130729.35886484986</v>
      </c>
      <c r="G141" s="24" t="str">
        <f t="shared" si="56"/>
        <v>± 0.4%</v>
      </c>
      <c r="H141" s="1">
        <f t="shared" si="38"/>
        <v>0.14114462490332561</v>
      </c>
      <c r="I141" s="10" t="str">
        <f t="shared" si="57"/>
        <v>High</v>
      </c>
    </row>
    <row r="142" spans="1:9" x14ac:dyDescent="0.2">
      <c r="A142" s="1" t="s">
        <v>121</v>
      </c>
      <c r="B142" s="8">
        <v>812</v>
      </c>
      <c r="C142" s="30">
        <v>282</v>
      </c>
      <c r="D142" s="2">
        <f t="shared" si="53"/>
        <v>9.0514887023598525E-3</v>
      </c>
      <c r="E142" s="4">
        <f t="shared" si="54"/>
        <v>3.0000000000000001E-3</v>
      </c>
      <c r="F142" s="4">
        <f t="shared" si="55"/>
        <v>79277.942190859569</v>
      </c>
      <c r="G142" s="24" t="str">
        <f t="shared" si="56"/>
        <v>± 0.3%</v>
      </c>
      <c r="H142" s="1">
        <f t="shared" si="38"/>
        <v>0.34729064039408869</v>
      </c>
      <c r="I142" s="10" t="str">
        <f t="shared" si="57"/>
        <v>Moderate</v>
      </c>
    </row>
    <row r="143" spans="1:9" x14ac:dyDescent="0.2">
      <c r="A143" s="1" t="s">
        <v>122</v>
      </c>
      <c r="B143" s="8">
        <v>14422</v>
      </c>
      <c r="C143" s="30">
        <v>987</v>
      </c>
      <c r="D143" s="2">
        <f t="shared" si="53"/>
        <v>0.16076424884905641</v>
      </c>
      <c r="E143" s="4">
        <f t="shared" si="54"/>
        <v>1.0999999999999999E-2</v>
      </c>
      <c r="F143" s="4">
        <f t="shared" si="55"/>
        <v>896548.56419834041</v>
      </c>
      <c r="G143" s="24" t="str">
        <f t="shared" si="56"/>
        <v>± 1.1%</v>
      </c>
      <c r="H143" s="1">
        <f t="shared" si="38"/>
        <v>6.8437109970877832E-2</v>
      </c>
      <c r="I143" s="10" t="str">
        <f t="shared" si="57"/>
        <v>High</v>
      </c>
    </row>
    <row r="144" spans="1:9" x14ac:dyDescent="0.2">
      <c r="A144" s="1" t="s">
        <v>123</v>
      </c>
      <c r="B144" s="8">
        <v>824</v>
      </c>
      <c r="C144" s="30">
        <v>259</v>
      </c>
      <c r="D144" s="2">
        <f t="shared" si="53"/>
        <v>9.18525454525187E-3</v>
      </c>
      <c r="E144" s="4">
        <f t="shared" si="54"/>
        <v>3.0000000000000001E-3</v>
      </c>
      <c r="F144" s="4">
        <f t="shared" si="55"/>
        <v>66827.615807501206</v>
      </c>
      <c r="G144" s="24" t="str">
        <f t="shared" si="56"/>
        <v>± 0.3%</v>
      </c>
      <c r="H144" s="1">
        <f t="shared" si="38"/>
        <v>0.31432038834951459</v>
      </c>
      <c r="I144" s="10" t="str">
        <f t="shared" si="57"/>
        <v>Moderate</v>
      </c>
    </row>
    <row r="145" spans="1:9" x14ac:dyDescent="0.2">
      <c r="A145" s="1" t="s">
        <v>124</v>
      </c>
      <c r="B145" s="8">
        <v>421</v>
      </c>
      <c r="C145" s="30">
        <v>143</v>
      </c>
      <c r="D145" s="2">
        <f t="shared" si="53"/>
        <v>4.6929516547949482E-3</v>
      </c>
      <c r="E145" s="4">
        <f t="shared" si="54"/>
        <v>2E-3</v>
      </c>
      <c r="F145" s="4">
        <f t="shared" si="55"/>
        <v>20382.856178034748</v>
      </c>
      <c r="G145" s="24" t="str">
        <f t="shared" si="56"/>
        <v>± 0.2%</v>
      </c>
      <c r="H145" s="1">
        <f t="shared" si="38"/>
        <v>0.33966745843230406</v>
      </c>
      <c r="I145" s="10" t="str">
        <f t="shared" si="57"/>
        <v>Moderate</v>
      </c>
    </row>
    <row r="146" spans="1:9" x14ac:dyDescent="0.2">
      <c r="A146" s="1" t="s">
        <v>125</v>
      </c>
      <c r="B146" s="8">
        <v>10027</v>
      </c>
      <c r="C146" s="30">
        <v>794</v>
      </c>
      <c r="D146" s="2">
        <f t="shared" si="53"/>
        <v>0.11177250888985497</v>
      </c>
      <c r="E146" s="4">
        <f t="shared" si="54"/>
        <v>8.9999999999999993E-3</v>
      </c>
      <c r="F146" s="4">
        <f t="shared" si="55"/>
        <v>592915.62898407935</v>
      </c>
      <c r="G146" s="24" t="str">
        <f t="shared" si="56"/>
        <v>± 0.9%</v>
      </c>
      <c r="H146" s="1">
        <f t="shared" si="38"/>
        <v>7.9186197267378078E-2</v>
      </c>
      <c r="I146" s="10" t="str">
        <f t="shared" si="57"/>
        <v>High</v>
      </c>
    </row>
    <row r="147" spans="1:9" x14ac:dyDescent="0.2">
      <c r="A147" s="1" t="s">
        <v>126</v>
      </c>
      <c r="B147" s="8">
        <v>3874</v>
      </c>
      <c r="C147" s="30">
        <v>576</v>
      </c>
      <c r="D147" s="2">
        <f t="shared" si="53"/>
        <v>4.318407294697299E-2</v>
      </c>
      <c r="E147" s="4">
        <f t="shared" si="54"/>
        <v>6.0000000000000001E-3</v>
      </c>
      <c r="F147" s="4">
        <f t="shared" si="55"/>
        <v>326175.27399292152</v>
      </c>
      <c r="G147" s="24" t="str">
        <f t="shared" si="56"/>
        <v>± 0.6%</v>
      </c>
      <c r="H147" s="1">
        <f t="shared" si="38"/>
        <v>0.14868353123386679</v>
      </c>
      <c r="I147" s="10" t="str">
        <f t="shared" si="57"/>
        <v>High</v>
      </c>
    </row>
    <row r="148" spans="1:9" x14ac:dyDescent="0.2">
      <c r="A148" s="1" t="s">
        <v>127</v>
      </c>
      <c r="B148" s="8">
        <v>249</v>
      </c>
      <c r="C148" s="30">
        <v>134</v>
      </c>
      <c r="D148" s="2">
        <f t="shared" si="53"/>
        <v>2.7756412400093636E-3</v>
      </c>
      <c r="E148" s="4">
        <f t="shared" si="54"/>
        <v>1E-3</v>
      </c>
      <c r="F148" s="4">
        <f t="shared" si="55"/>
        <v>17932.862108058136</v>
      </c>
      <c r="G148" s="24" t="str">
        <f t="shared" si="56"/>
        <v>± 0.1%</v>
      </c>
      <c r="H148" s="1">
        <f t="shared" si="38"/>
        <v>0.5381526104417671</v>
      </c>
      <c r="I148" s="10" t="str">
        <f t="shared" si="57"/>
        <v>Moderate</v>
      </c>
    </row>
    <row r="149" spans="1:9" x14ac:dyDescent="0.2">
      <c r="A149" s="1" t="s">
        <v>128</v>
      </c>
      <c r="B149" s="8">
        <v>5440</v>
      </c>
      <c r="C149" s="30">
        <v>626</v>
      </c>
      <c r="D149" s="2">
        <f t="shared" si="53"/>
        <v>6.0640515444381274E-2</v>
      </c>
      <c r="E149" s="4">
        <f t="shared" si="54"/>
        <v>7.0000000000000001E-3</v>
      </c>
      <c r="F149" s="4">
        <f t="shared" si="55"/>
        <v>380832.08911193843</v>
      </c>
      <c r="G149" s="24" t="str">
        <f t="shared" si="56"/>
        <v>± 0.7%</v>
      </c>
      <c r="H149" s="1">
        <f t="shared" si="38"/>
        <v>0.1150735294117647</v>
      </c>
      <c r="I149" s="10" t="str">
        <f t="shared" si="57"/>
        <v>High</v>
      </c>
    </row>
    <row r="150" spans="1:9" x14ac:dyDescent="0.2">
      <c r="A150" s="1" t="s">
        <v>129</v>
      </c>
      <c r="B150" s="8">
        <v>2247</v>
      </c>
      <c r="C150" s="30">
        <v>409</v>
      </c>
      <c r="D150" s="2">
        <f t="shared" si="53"/>
        <v>2.5047654081530282E-2</v>
      </c>
      <c r="E150" s="4">
        <f t="shared" si="54"/>
        <v>5.0000000000000001E-3</v>
      </c>
      <c r="F150" s="4">
        <f t="shared" si="55"/>
        <v>165396.78160585326</v>
      </c>
      <c r="G150" s="24" t="str">
        <f t="shared" si="56"/>
        <v>± 0.5%</v>
      </c>
      <c r="H150" s="1">
        <f t="shared" ref="H150:H161" si="58">IF(B150&lt;&gt;0,C150/B150,0)</f>
        <v>0.18202047174009792</v>
      </c>
      <c r="I150" s="10" t="str">
        <f t="shared" si="57"/>
        <v>High</v>
      </c>
    </row>
    <row r="151" spans="1:9" x14ac:dyDescent="0.2">
      <c r="A151" s="1" t="s">
        <v>130</v>
      </c>
      <c r="B151" s="8">
        <v>457</v>
      </c>
      <c r="C151" s="30">
        <v>208</v>
      </c>
      <c r="D151" s="2">
        <f t="shared" si="53"/>
        <v>5.0942491834710009E-3</v>
      </c>
      <c r="E151" s="4">
        <f t="shared" si="54"/>
        <v>2E-3</v>
      </c>
      <c r="F151" s="4">
        <f t="shared" si="55"/>
        <v>43186.060521698586</v>
      </c>
      <c r="G151" s="24" t="str">
        <f t="shared" si="56"/>
        <v>± 0.2%</v>
      </c>
      <c r="H151" s="1">
        <f t="shared" si="58"/>
        <v>0.4551422319474836</v>
      </c>
      <c r="I151" s="10" t="str">
        <f t="shared" si="57"/>
        <v>Moderate</v>
      </c>
    </row>
    <row r="152" spans="1:9" x14ac:dyDescent="0.2">
      <c r="A152" s="1" t="s">
        <v>131</v>
      </c>
      <c r="B152" s="8">
        <v>1299</v>
      </c>
      <c r="C152" s="30">
        <v>273</v>
      </c>
      <c r="D152" s="2">
        <f t="shared" si="53"/>
        <v>1.4480152493060897E-2</v>
      </c>
      <c r="E152" s="4">
        <f t="shared" si="54"/>
        <v>3.0000000000000001E-3</v>
      </c>
      <c r="F152" s="4">
        <f t="shared" si="55"/>
        <v>73899.285930862548</v>
      </c>
      <c r="G152" s="24" t="str">
        <f t="shared" si="56"/>
        <v>± 0.3%</v>
      </c>
      <c r="H152" s="1">
        <f t="shared" si="58"/>
        <v>0.21016166281755197</v>
      </c>
      <c r="I152" s="10" t="str">
        <f t="shared" si="57"/>
        <v>Moderate</v>
      </c>
    </row>
    <row r="153" spans="1:9" x14ac:dyDescent="0.2">
      <c r="A153" s="1" t="s">
        <v>132</v>
      </c>
      <c r="B153" s="8">
        <v>2273</v>
      </c>
      <c r="C153" s="30">
        <v>379</v>
      </c>
      <c r="D153" s="2">
        <f t="shared" si="53"/>
        <v>2.5337480074462987E-2</v>
      </c>
      <c r="E153" s="4">
        <f t="shared" si="54"/>
        <v>4.0000000000000001E-3</v>
      </c>
      <c r="F153" s="4">
        <f t="shared" si="55"/>
        <v>141712.92481223692</v>
      </c>
      <c r="G153" s="24" t="str">
        <f t="shared" si="56"/>
        <v>± 0.4%</v>
      </c>
      <c r="H153" s="1">
        <f t="shared" si="58"/>
        <v>0.16673999120105587</v>
      </c>
      <c r="I153" s="10" t="str">
        <f t="shared" si="57"/>
        <v>High</v>
      </c>
    </row>
    <row r="154" spans="1:9" x14ac:dyDescent="0.2">
      <c r="A154" s="1" t="s">
        <v>133</v>
      </c>
      <c r="B154" s="8">
        <v>3366</v>
      </c>
      <c r="C154" s="30">
        <v>495</v>
      </c>
      <c r="D154" s="2">
        <f t="shared" si="53"/>
        <v>3.7521318931210912E-2</v>
      </c>
      <c r="E154" s="4">
        <f t="shared" si="54"/>
        <v>5.0000000000000001E-3</v>
      </c>
      <c r="F154" s="4">
        <f t="shared" si="55"/>
        <v>240796.82146039486</v>
      </c>
      <c r="G154" s="24" t="str">
        <f t="shared" si="56"/>
        <v>± 0.5%</v>
      </c>
      <c r="H154" s="1">
        <f t="shared" si="58"/>
        <v>0.14705882352941177</v>
      </c>
      <c r="I154" s="10" t="str">
        <f t="shared" si="57"/>
        <v>High</v>
      </c>
    </row>
    <row r="155" spans="1:9" x14ac:dyDescent="0.2">
      <c r="A155" s="1" t="s">
        <v>134</v>
      </c>
      <c r="B155" s="8">
        <v>177</v>
      </c>
      <c r="C155" s="30">
        <v>111</v>
      </c>
      <c r="D155" s="2">
        <f t="shared" si="53"/>
        <v>1.9730461826572587E-3</v>
      </c>
      <c r="E155" s="4">
        <f t="shared" si="54"/>
        <v>1E-3</v>
      </c>
      <c r="F155" s="4">
        <f t="shared" si="55"/>
        <v>12309.30846249824</v>
      </c>
      <c r="G155" s="24" t="str">
        <f t="shared" si="56"/>
        <v>± 0.1%</v>
      </c>
      <c r="H155" s="1">
        <f t="shared" si="58"/>
        <v>0.6271186440677966</v>
      </c>
      <c r="I155" s="10" t="str">
        <f t="shared" si="57"/>
        <v>Moderate</v>
      </c>
    </row>
    <row r="156" spans="1:9" x14ac:dyDescent="0.2">
      <c r="A156" s="1" t="s">
        <v>135</v>
      </c>
      <c r="B156" s="8">
        <v>2684</v>
      </c>
      <c r="C156" s="30">
        <v>697</v>
      </c>
      <c r="D156" s="2">
        <f t="shared" si="53"/>
        <v>2.9918960193514588E-2</v>
      </c>
      <c r="E156" s="4">
        <f t="shared" si="54"/>
        <v>8.0000000000000002E-3</v>
      </c>
      <c r="F156" s="4">
        <f t="shared" si="55"/>
        <v>483120.62333361176</v>
      </c>
      <c r="G156" s="24" t="str">
        <f t="shared" si="56"/>
        <v>± 0.8%</v>
      </c>
      <c r="H156" s="1">
        <f t="shared" si="58"/>
        <v>0.25968703427719819</v>
      </c>
      <c r="I156" s="10" t="str">
        <f t="shared" si="57"/>
        <v>Moderate</v>
      </c>
    </row>
    <row r="157" spans="1:9" x14ac:dyDescent="0.2">
      <c r="A157" s="1" t="s">
        <v>136</v>
      </c>
      <c r="B157" s="8">
        <v>3786</v>
      </c>
      <c r="C157" s="30">
        <v>496</v>
      </c>
      <c r="D157" s="2">
        <f t="shared" si="53"/>
        <v>4.220312343243153E-2</v>
      </c>
      <c r="E157" s="4">
        <f t="shared" si="54"/>
        <v>5.0000000000000001E-3</v>
      </c>
      <c r="F157" s="4">
        <f t="shared" si="55"/>
        <v>240666.83106781016</v>
      </c>
      <c r="G157" s="24" t="str">
        <f t="shared" si="56"/>
        <v>± 0.5%</v>
      </c>
      <c r="H157" s="1">
        <f t="shared" si="58"/>
        <v>0.13100898045430534</v>
      </c>
      <c r="I157" s="10" t="str">
        <f t="shared" si="57"/>
        <v>High</v>
      </c>
    </row>
    <row r="158" spans="1:9" x14ac:dyDescent="0.2">
      <c r="A158" s="1" t="s">
        <v>137</v>
      </c>
      <c r="B158" s="8">
        <v>385</v>
      </c>
      <c r="C158" s="30">
        <v>127</v>
      </c>
      <c r="D158" s="2">
        <f t="shared" si="53"/>
        <v>4.2916541261188955E-3</v>
      </c>
      <c r="E158" s="4">
        <f t="shared" si="54"/>
        <v>1E-3</v>
      </c>
      <c r="F158" s="4">
        <f t="shared" si="55"/>
        <v>16073.684536812591</v>
      </c>
      <c r="G158" s="24" t="str">
        <f t="shared" si="56"/>
        <v>± 0.1%</v>
      </c>
      <c r="H158" s="1">
        <f t="shared" si="58"/>
        <v>0.32987012987012987</v>
      </c>
      <c r="I158" s="10" t="str">
        <f t="shared" si="57"/>
        <v>Moderate</v>
      </c>
    </row>
    <row r="159" spans="1:9" x14ac:dyDescent="0.2">
      <c r="A159" s="1" t="s">
        <v>138</v>
      </c>
      <c r="B159" s="8">
        <v>290</v>
      </c>
      <c r="C159" s="30">
        <v>134</v>
      </c>
      <c r="D159" s="2">
        <f t="shared" si="53"/>
        <v>3.23267453655709E-3</v>
      </c>
      <c r="E159" s="4">
        <f t="shared" si="54"/>
        <v>1E-3</v>
      </c>
      <c r="F159" s="4">
        <f t="shared" si="55"/>
        <v>17924.615075364742</v>
      </c>
      <c r="G159" s="24" t="str">
        <f t="shared" si="56"/>
        <v>± 0.1%</v>
      </c>
      <c r="H159" s="1">
        <f t="shared" si="58"/>
        <v>0.46206896551724136</v>
      </c>
      <c r="I159" s="10" t="str">
        <f t="shared" si="57"/>
        <v>Moderate</v>
      </c>
    </row>
    <row r="160" spans="1:9" x14ac:dyDescent="0.2">
      <c r="A160" s="1" t="s">
        <v>139</v>
      </c>
      <c r="B160" s="8">
        <v>1130</v>
      </c>
      <c r="C160" s="30">
        <v>267</v>
      </c>
      <c r="D160" s="2">
        <f t="shared" si="53"/>
        <v>1.2596283538998316E-2</v>
      </c>
      <c r="E160" s="4">
        <f t="shared" si="54"/>
        <v>3.0000000000000001E-3</v>
      </c>
      <c r="F160" s="4">
        <f t="shared" si="55"/>
        <v>70812.47906936075</v>
      </c>
      <c r="G160" s="24" t="str">
        <f t="shared" si="56"/>
        <v>± 0.3%</v>
      </c>
      <c r="H160" s="1">
        <f t="shared" si="58"/>
        <v>0.23628318584070795</v>
      </c>
      <c r="I160" s="10" t="str">
        <f t="shared" si="57"/>
        <v>Moderate</v>
      </c>
    </row>
    <row r="161" spans="1:9" x14ac:dyDescent="0.2">
      <c r="A161" s="1" t="s">
        <v>140</v>
      </c>
      <c r="B161" s="8">
        <v>242</v>
      </c>
      <c r="C161" s="30">
        <v>201</v>
      </c>
      <c r="D161" s="2">
        <f t="shared" si="53"/>
        <v>2.6976111649890202E-3</v>
      </c>
      <c r="E161" s="4">
        <f t="shared" si="54"/>
        <v>2E-3</v>
      </c>
      <c r="F161" s="4">
        <f t="shared" si="55"/>
        <v>40379.144747605955</v>
      </c>
      <c r="G161" s="24" t="str">
        <f t="shared" si="56"/>
        <v>± 0.2%</v>
      </c>
      <c r="H161" s="1">
        <f t="shared" si="58"/>
        <v>0.83057851239669422</v>
      </c>
      <c r="I161" s="10" t="str">
        <f t="shared" si="57"/>
        <v>Low</v>
      </c>
    </row>
  </sheetData>
  <mergeCells count="1">
    <mergeCell ref="A4:I4"/>
  </mergeCells>
  <conditionalFormatting sqref="I7:I161">
    <cfRule type="containsText" dxfId="20" priority="9" operator="containsText" text="High">
      <formula>NOT(ISERROR(SEARCH("High",I7)))</formula>
    </cfRule>
    <cfRule type="containsText" dxfId="19" priority="10" operator="containsText" text="Medium">
      <formula>NOT(ISERROR(SEARCH("Medium",I7)))</formula>
    </cfRule>
    <cfRule type="containsText" dxfId="18" priority="11" operator="containsText" text="Low">
      <formula>NOT(ISERROR(SEARCH("Low",I7)))</formula>
    </cfRule>
  </conditionalFormatting>
  <conditionalFormatting sqref="I7:I161">
    <cfRule type="cellIs" priority="5" operator="equal">
      <formula>"no data"</formula>
    </cfRule>
    <cfRule type="containsText" dxfId="17" priority="6" operator="containsText" text="High">
      <formula>NOT(ISERROR(SEARCH("High",I7)))</formula>
    </cfRule>
    <cfRule type="containsText" dxfId="16" priority="7" operator="containsText" text="Moderate">
      <formula>NOT(ISERROR(SEARCH("Moderate",I7)))</formula>
    </cfRule>
    <cfRule type="containsText" dxfId="15" priority="8" operator="containsText" text="Low">
      <formula>NOT(ISERROR(SEARCH("Low",I7)))</formula>
    </cfRule>
  </conditionalFormatting>
  <pageMargins left="0.5" right="0.5" top="0.7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>
      <selection activeCell="A4" sqref="A4:I4"/>
    </sheetView>
  </sheetViews>
  <sheetFormatPr defaultRowHeight="12.75" x14ac:dyDescent="0.2"/>
  <cols>
    <col min="1" max="1" width="40" customWidth="1"/>
    <col min="5" max="6" width="0" hidden="1" customWidth="1"/>
    <col min="8" max="8" width="8.85546875" hidden="1" customWidth="1"/>
  </cols>
  <sheetData>
    <row r="1" spans="1:9" ht="15.75" x14ac:dyDescent="0.25">
      <c r="A1" s="13" t="s">
        <v>234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235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236</v>
      </c>
      <c r="B7" s="34">
        <v>77098</v>
      </c>
      <c r="C7" s="35">
        <v>1483</v>
      </c>
      <c r="D7" s="2">
        <f t="shared" ref="D7:D13" si="0"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1">IF(B7&lt;&gt;0,C7/B7,0)</f>
        <v>1.9235259020986276E-2</v>
      </c>
      <c r="I7" s="10" t="str">
        <f t="shared" ref="I7" si="2">IF(AND(H7&gt;0,H7&lt;=0.2),"High",IF(H7&gt;=0.667,"Low",IF(AND(H7&gt;0.2,H7&lt;0.667),"Moderate","NC")))</f>
        <v>High</v>
      </c>
    </row>
    <row r="8" spans="1:9" x14ac:dyDescent="0.2">
      <c r="A8" s="37" t="s">
        <v>277</v>
      </c>
      <c r="B8" s="34">
        <v>54335</v>
      </c>
      <c r="C8" s="35">
        <v>1324</v>
      </c>
      <c r="D8" s="2">
        <f t="shared" si="0"/>
        <v>0.70475239305818571</v>
      </c>
      <c r="E8" s="4">
        <f t="shared" ref="E8:E13" si="3">IF(B8&lt;&gt;0,ROUND(((SQRT(POWER(C8,2)-(POWER((B8/$B$7),2)*POWER($C$7,2))))/$B$7),3),0)</f>
        <v>1.0999999999999999E-2</v>
      </c>
      <c r="F8" s="4">
        <f t="shared" ref="F8:F13" si="4">IF(B8=0,0,POWER(C8,2)-(POWER((B8/$B$7),2)*POWER(C$7,2)))</f>
        <v>660642.07844342873</v>
      </c>
      <c r="G8" s="24" t="str">
        <f>IF(F8&lt;0,"W",IF(A8=0,"± 0.6%",IF((E8*100)&lt;0.01,"± 0.1%","± "&amp; TEXT((E8*100),"#,##0.0")&amp;"%")))</f>
        <v>± 1.1%</v>
      </c>
      <c r="H8" s="1">
        <f>IF(B8&lt;&gt;0,C8/B8,0)</f>
        <v>2.4367350694763965E-2</v>
      </c>
      <c r="I8" s="10" t="str">
        <f>IF(AND(H8&gt;0,H8&lt;=0.2),"High",IF(H8&gt;=0.667,"Low",IF(AND(H8&gt;0.2,H8&lt;0.667),"Moderate","NC")))</f>
        <v>High</v>
      </c>
    </row>
    <row r="9" spans="1:9" x14ac:dyDescent="0.2">
      <c r="A9" s="37" t="s">
        <v>278</v>
      </c>
      <c r="B9" s="34">
        <v>54245</v>
      </c>
      <c r="C9" s="35">
        <v>1323</v>
      </c>
      <c r="D9" s="2">
        <f t="shared" si="0"/>
        <v>0.70358504760175367</v>
      </c>
      <c r="E9" s="4">
        <f t="shared" si="3"/>
        <v>1.0999999999999999E-2</v>
      </c>
      <c r="F9" s="4">
        <f t="shared" si="4"/>
        <v>661610.74543528096</v>
      </c>
      <c r="G9" s="24" t="str">
        <f t="shared" ref="G9:G23" si="5">IF(F9&lt;0,"W",IF(A9=0,"± 0.6%",IF((E9*100)&lt;0.01,"± 0.1%","± "&amp; TEXT((E9*100),"#,##0.0")&amp;"%")))</f>
        <v>± 1.1%</v>
      </c>
      <c r="H9" s="1">
        <f t="shared" ref="H9:H23" si="6">IF(B9&lt;&gt;0,C9/B9,0)</f>
        <v>2.4389344640058992E-2</v>
      </c>
      <c r="I9" s="10" t="str">
        <f t="shared" ref="I9:I23" si="7">IF(AND(H9&gt;0,H9&lt;=0.2),"High",IF(H9&gt;=0.667,"Low",IF(AND(H9&gt;0.2,H9&lt;0.667),"Moderate","NC")))</f>
        <v>High</v>
      </c>
    </row>
    <row r="10" spans="1:9" x14ac:dyDescent="0.2">
      <c r="A10" s="37" t="s">
        <v>279</v>
      </c>
      <c r="B10" s="34">
        <v>50754</v>
      </c>
      <c r="C10" s="35">
        <v>1274</v>
      </c>
      <c r="D10" s="2">
        <f t="shared" si="0"/>
        <v>0.65830501439726063</v>
      </c>
      <c r="E10" s="4">
        <f t="shared" si="3"/>
        <v>1.0999999999999999E-2</v>
      </c>
      <c r="F10" s="4">
        <f t="shared" si="4"/>
        <v>669980.04050752753</v>
      </c>
      <c r="G10" s="24" t="str">
        <f t="shared" si="5"/>
        <v>± 1.1%</v>
      </c>
      <c r="H10" s="1">
        <f t="shared" si="6"/>
        <v>2.510146983488986E-2</v>
      </c>
      <c r="I10" s="10" t="str">
        <f t="shared" si="7"/>
        <v>High</v>
      </c>
    </row>
    <row r="11" spans="1:9" x14ac:dyDescent="0.2">
      <c r="A11" s="37" t="s">
        <v>280</v>
      </c>
      <c r="B11" s="34">
        <v>3491</v>
      </c>
      <c r="C11" s="35">
        <v>566</v>
      </c>
      <c r="D11" s="2">
        <f t="shared" si="0"/>
        <v>4.5280033204492982E-2</v>
      </c>
      <c r="E11" s="4">
        <f t="shared" si="3"/>
        <v>7.0000000000000001E-3</v>
      </c>
      <c r="F11" s="4">
        <f t="shared" si="4"/>
        <v>315846.83865468041</v>
      </c>
      <c r="G11" s="24" t="str">
        <f t="shared" si="5"/>
        <v>± 0.7%</v>
      </c>
      <c r="H11" s="1">
        <f t="shared" si="6"/>
        <v>0.16213119450014324</v>
      </c>
      <c r="I11" s="10" t="str">
        <f t="shared" si="7"/>
        <v>High</v>
      </c>
    </row>
    <row r="12" spans="1:9" x14ac:dyDescent="0.2">
      <c r="A12" s="37" t="s">
        <v>281</v>
      </c>
      <c r="B12" s="34">
        <v>90</v>
      </c>
      <c r="C12" s="35">
        <v>61</v>
      </c>
      <c r="D12" s="2">
        <f t="shared" si="0"/>
        <v>1.1673454564320735E-3</v>
      </c>
      <c r="E12" s="4">
        <f t="shared" si="3"/>
        <v>1E-3</v>
      </c>
      <c r="F12" s="4">
        <f t="shared" si="4"/>
        <v>3718.0030389642043</v>
      </c>
      <c r="G12" s="24" t="str">
        <f t="shared" si="5"/>
        <v>± 0.1%</v>
      </c>
      <c r="H12" s="1">
        <f t="shared" si="6"/>
        <v>0.67777777777777781</v>
      </c>
      <c r="I12" s="10" t="str">
        <f t="shared" si="7"/>
        <v>Low</v>
      </c>
    </row>
    <row r="13" spans="1:9" x14ac:dyDescent="0.2">
      <c r="A13" s="37" t="s">
        <v>282</v>
      </c>
      <c r="B13" s="34">
        <v>22763</v>
      </c>
      <c r="C13" s="35">
        <v>971</v>
      </c>
      <c r="D13" s="2">
        <f t="shared" si="0"/>
        <v>0.29524760694181429</v>
      </c>
      <c r="E13" s="4">
        <f t="shared" si="3"/>
        <v>1.0999999999999999E-2</v>
      </c>
      <c r="F13" s="4">
        <f t="shared" si="4"/>
        <v>751126.44999651716</v>
      </c>
      <c r="G13" s="24" t="str">
        <f t="shared" si="5"/>
        <v>± 1.1%</v>
      </c>
      <c r="H13" s="1">
        <f t="shared" si="6"/>
        <v>4.2656943285155735E-2</v>
      </c>
      <c r="I13" s="10" t="str">
        <f t="shared" si="7"/>
        <v>High</v>
      </c>
    </row>
    <row r="14" spans="1:9" x14ac:dyDescent="0.2">
      <c r="A14" s="37" t="s">
        <v>241</v>
      </c>
      <c r="B14" s="34">
        <v>54245</v>
      </c>
      <c r="C14" s="35">
        <v>1323</v>
      </c>
      <c r="D14" s="2">
        <f>IF(B14&lt;&gt;0,B14/$B$14,0)</f>
        <v>1</v>
      </c>
      <c r="E14" s="4">
        <f>IF(B14&lt;&gt;0,ROUND(((SQRT(POWER(C14,2)-(POWER((B14/$B$14),2)*POWER($C$14,2))))/$B$14),3),0)</f>
        <v>0</v>
      </c>
      <c r="F14" s="4">
        <f>IF(B14=0,0,POWER(C14,2)-(POWER((B14/$B$14),2)*POWER(C$14,2)))</f>
        <v>0</v>
      </c>
      <c r="G14" s="24" t="s">
        <v>17</v>
      </c>
      <c r="H14" s="1">
        <f t="shared" si="6"/>
        <v>2.4389344640058992E-2</v>
      </c>
      <c r="I14" s="10" t="str">
        <f t="shared" si="7"/>
        <v>High</v>
      </c>
    </row>
    <row r="15" spans="1:9" x14ac:dyDescent="0.2">
      <c r="A15" s="37" t="s">
        <v>283</v>
      </c>
      <c r="B15" s="54">
        <v>6.4</v>
      </c>
      <c r="C15" s="39">
        <v>0.9</v>
      </c>
      <c r="D15" s="41" t="s">
        <v>17</v>
      </c>
      <c r="E15" s="4" t="e">
        <f>IF(D15&lt;&gt;0,ROUND(((SQRT(POWER(G15,2)-(POWER((D15/$B$7),2)*POWER($C$7,2))))/$B$7),3),0)</f>
        <v>#VALUE!</v>
      </c>
      <c r="F15" s="4" t="e">
        <f>IF(D15=0,0,POWER(G15,2)-(POWER((D15/$B$7),2)*POWER(C$7,2)))</f>
        <v>#VALUE!</v>
      </c>
      <c r="G15" s="39" t="s">
        <v>17</v>
      </c>
      <c r="H15" s="1">
        <f t="shared" si="6"/>
        <v>0.140625</v>
      </c>
      <c r="I15" s="10" t="str">
        <f t="shared" si="7"/>
        <v>High</v>
      </c>
    </row>
    <row r="16" spans="1:9" x14ac:dyDescent="0.2">
      <c r="A16" s="37" t="s">
        <v>242</v>
      </c>
      <c r="B16" s="34">
        <v>39390</v>
      </c>
      <c r="C16" s="35">
        <v>991</v>
      </c>
      <c r="D16" s="2">
        <f>IF(B16&lt;&gt;0,B16/$B$16,0)</f>
        <v>1</v>
      </c>
      <c r="E16" s="4">
        <f>IF(B16&lt;&gt;0,ROUND(((SQRT(POWER(C16,2)-(POWER((B16/$B$16),2)*POWER($C$16,2))))/$B$16),3),0)</f>
        <v>0</v>
      </c>
      <c r="F16" s="4">
        <f>IF(B16=0,0,POWER(C16,2)-(POWER((B16/$B$16),2)*POWER(C$16,2)))</f>
        <v>0</v>
      </c>
      <c r="G16" s="24" t="s">
        <v>17</v>
      </c>
      <c r="H16" s="1">
        <f t="shared" si="6"/>
        <v>2.5158669713125158E-2</v>
      </c>
      <c r="I16" s="10" t="str">
        <f t="shared" si="7"/>
        <v>High</v>
      </c>
    </row>
    <row r="17" spans="1:9" x14ac:dyDescent="0.2">
      <c r="A17" s="37" t="s">
        <v>277</v>
      </c>
      <c r="B17" s="34">
        <v>25705</v>
      </c>
      <c r="C17" s="35">
        <v>905</v>
      </c>
      <c r="D17" s="2">
        <f t="shared" ref="D17:D19" si="8">IF(B17&lt;&gt;0,B17/$B$16,0)</f>
        <v>0.6525767961411526</v>
      </c>
      <c r="E17" s="4">
        <f t="shared" ref="E17:E19" si="9">IF(B17&lt;&gt;0,ROUND(((SQRT(POWER(C17,2)-(POWER((B17/$B$16),2)*POWER($C$16,2))))/$B$16),3),0)</f>
        <v>1.6E-2</v>
      </c>
      <c r="F17" s="4">
        <f t="shared" ref="F17:F19" si="10">IF(B17=0,0,POWER(C17,2)-(POWER((B17/$B$16),2)*POWER(C$16,2)))</f>
        <v>400799.44731119805</v>
      </c>
      <c r="G17" s="24" t="str">
        <f t="shared" si="5"/>
        <v>± 1.6%</v>
      </c>
      <c r="H17" s="1">
        <f t="shared" si="6"/>
        <v>3.52071581404396E-2</v>
      </c>
      <c r="I17" s="10" t="str">
        <f t="shared" si="7"/>
        <v>High</v>
      </c>
    </row>
    <row r="18" spans="1:9" x14ac:dyDescent="0.2">
      <c r="A18" s="37" t="s">
        <v>284</v>
      </c>
      <c r="B18" s="34">
        <v>25692</v>
      </c>
      <c r="C18" s="35">
        <v>905</v>
      </c>
      <c r="D18" s="2">
        <f t="shared" si="8"/>
        <v>0.65224676313785224</v>
      </c>
      <c r="E18" s="4">
        <f t="shared" si="9"/>
        <v>1.6E-2</v>
      </c>
      <c r="F18" s="4">
        <f t="shared" si="10"/>
        <v>401222.36560358107</v>
      </c>
      <c r="G18" s="24" t="str">
        <f t="shared" si="5"/>
        <v>± 1.6%</v>
      </c>
      <c r="H18" s="1">
        <f t="shared" si="6"/>
        <v>3.5224972754164724E-2</v>
      </c>
      <c r="I18" s="10" t="str">
        <f t="shared" si="7"/>
        <v>High</v>
      </c>
    </row>
    <row r="19" spans="1:9" x14ac:dyDescent="0.2">
      <c r="A19" s="37" t="s">
        <v>279</v>
      </c>
      <c r="B19" s="34">
        <v>24110</v>
      </c>
      <c r="C19" s="35">
        <v>894</v>
      </c>
      <c r="D19" s="2">
        <f t="shared" si="8"/>
        <v>0.61208428535161208</v>
      </c>
      <c r="E19" s="4">
        <f t="shared" si="9"/>
        <v>1.7000000000000001E-2</v>
      </c>
      <c r="F19" s="4">
        <f t="shared" si="10"/>
        <v>431302.13030738308</v>
      </c>
      <c r="G19" s="24" t="str">
        <f t="shared" si="5"/>
        <v>± 1.7%</v>
      </c>
      <c r="H19" s="1">
        <f t="shared" si="6"/>
        <v>3.7080049771878891E-2</v>
      </c>
      <c r="I19" s="10" t="str">
        <f t="shared" si="7"/>
        <v>High</v>
      </c>
    </row>
    <row r="20" spans="1:9" x14ac:dyDescent="0.2">
      <c r="A20" s="37" t="s">
        <v>287</v>
      </c>
      <c r="B20" s="34">
        <v>5020</v>
      </c>
      <c r="C20" s="35">
        <v>472</v>
      </c>
      <c r="D20" s="2">
        <f>IF(B20&lt;&gt;0,B20/$B$20,0)</f>
        <v>1</v>
      </c>
      <c r="E20" s="4">
        <f>IF(B20&lt;&gt;0,ROUND(((SQRT(POWER(C20,2)-(POWER((B20/$B$20),2)*POWER($C$20,2))))/$B$20),3),0)</f>
        <v>0</v>
      </c>
      <c r="F20" s="4">
        <f>IF(B20=0,0,POWER(C20,2)-(POWER((B20/$B$20),2)*POWER(C$20,2)))</f>
        <v>0</v>
      </c>
      <c r="G20" s="24" t="s">
        <v>17</v>
      </c>
      <c r="H20" s="1">
        <f t="shared" si="6"/>
        <v>9.4023904382470117E-2</v>
      </c>
      <c r="I20" s="10" t="str">
        <f t="shared" si="7"/>
        <v>High</v>
      </c>
    </row>
    <row r="21" spans="1:9" x14ac:dyDescent="0.2">
      <c r="A21" s="37" t="s">
        <v>285</v>
      </c>
      <c r="B21" s="34">
        <v>3189</v>
      </c>
      <c r="C21" s="35">
        <v>399</v>
      </c>
      <c r="D21" s="2">
        <f>IF(B21&lt;&gt;0,B21/$B$20,0)</f>
        <v>0.63525896414342631</v>
      </c>
      <c r="E21" s="4">
        <f>IF(B21&lt;&gt;0,ROUND(((SQRT(POWER(C21,2)-(POWER((B21/$B$20),2)*POWER($C$20,2))))/$B$20),3),0)</f>
        <v>5.1999999999999998E-2</v>
      </c>
      <c r="F21" s="4">
        <f>IF(B21=0,0,POWER(C21,2)-(POWER((B21/$B$20),2)*POWER(C$20,2)))</f>
        <v>69295.636463548188</v>
      </c>
      <c r="G21" s="24" t="str">
        <f t="shared" si="5"/>
        <v>± 5.2%</v>
      </c>
      <c r="H21" s="1">
        <f t="shared" si="6"/>
        <v>0.1251175917215428</v>
      </c>
      <c r="I21" s="10" t="str">
        <f t="shared" si="7"/>
        <v>High</v>
      </c>
    </row>
    <row r="22" spans="1:9" x14ac:dyDescent="0.2">
      <c r="A22" s="37" t="s">
        <v>286</v>
      </c>
      <c r="B22" s="34">
        <v>8396</v>
      </c>
      <c r="C22" s="35">
        <v>637</v>
      </c>
      <c r="D22" s="2">
        <f>IF(B22&lt;&gt;0,B22/$B$22,0)</f>
        <v>1</v>
      </c>
      <c r="E22" s="4">
        <f>IF(B22&lt;&gt;0,ROUND(((SQRT(POWER(C22,2)-(POWER((B22/$B$22),2)*POWER($C$22,2))))/$B$22),3),0)</f>
        <v>0</v>
      </c>
      <c r="F22" s="4">
        <f>IF(B22=0,0,POWER(C22,2)-(POWER((B22/$B$22),2)*POWER(C$22,2)))</f>
        <v>0</v>
      </c>
      <c r="G22" s="24" t="s">
        <v>17</v>
      </c>
      <c r="H22" s="1">
        <f t="shared" si="6"/>
        <v>7.5869461648403996E-2</v>
      </c>
      <c r="I22" s="10" t="str">
        <f t="shared" si="7"/>
        <v>High</v>
      </c>
    </row>
    <row r="23" spans="1:9" x14ac:dyDescent="0.2">
      <c r="A23" s="37" t="s">
        <v>285</v>
      </c>
      <c r="B23" s="34">
        <v>6305</v>
      </c>
      <c r="C23" s="35">
        <v>603</v>
      </c>
      <c r="D23" s="2">
        <f>IF(B23&lt;&gt;0,B23/$B$22,0)</f>
        <v>0.75095283468318241</v>
      </c>
      <c r="E23" s="4">
        <f>IF(B23&lt;&gt;0,ROUND(((SQRT(POWER(C23,2)-(POWER((B23/$B$22),2)*POWER($C$22,2))))/$B$22),3),0)</f>
        <v>4.3999999999999997E-2</v>
      </c>
      <c r="F23" s="4">
        <f>IF(B23=0,0,POWER(C23,2)-(POWER((B23/$B$22),2)*POWER(C$22,2)))</f>
        <v>134783.62293994613</v>
      </c>
      <c r="G23" s="24" t="str">
        <f t="shared" si="5"/>
        <v>± 4.4%</v>
      </c>
      <c r="H23" s="1">
        <f t="shared" si="6"/>
        <v>9.5638382236320374E-2</v>
      </c>
      <c r="I23" s="10" t="str">
        <f t="shared" si="7"/>
        <v>High</v>
      </c>
    </row>
    <row r="24" spans="1:9" x14ac:dyDescent="0.2">
      <c r="A24" s="14" t="s">
        <v>270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243</v>
      </c>
      <c r="B25" s="34">
        <v>49458</v>
      </c>
      <c r="C25" s="35">
        <v>1277</v>
      </c>
      <c r="D25" s="2">
        <f>IF(B25&lt;&gt;0,B25/$B$25,0)</f>
        <v>1</v>
      </c>
      <c r="E25" s="4">
        <f>IF(B25&lt;&gt;0,ROUND(((SQRT(POWER(C25,2)-(POWER((B25/$B$25),2)*POWER($C$25,2))))/$B$25),3),0)</f>
        <v>0</v>
      </c>
      <c r="F25" s="4">
        <f>IF(B25=0,0,POWER(C25,2)-(POWER((B25/$B$25),2)*POWER(C$25,2)))</f>
        <v>0</v>
      </c>
      <c r="G25" s="24" t="s">
        <v>17</v>
      </c>
      <c r="H25" s="1">
        <f t="shared" ref="H25:H32" si="11">IF(B25&lt;&gt;0,C25/B25,0)</f>
        <v>2.5819887581382182E-2</v>
      </c>
      <c r="I25" s="10" t="str">
        <f t="shared" ref="I25:I32" si="12">IF(AND(H25&gt;0,H25&lt;=0.2),"High",IF(H25&gt;=0.667,"Low",IF(AND(H25&gt;0.2,H25&lt;0.667),"Moderate","NC")))</f>
        <v>High</v>
      </c>
    </row>
    <row r="26" spans="1:9" x14ac:dyDescent="0.2">
      <c r="A26" s="37" t="s">
        <v>288</v>
      </c>
      <c r="B26" s="34">
        <v>29576</v>
      </c>
      <c r="C26" s="35">
        <v>1089</v>
      </c>
      <c r="D26" s="2">
        <f t="shared" ref="D26:D31" si="13">IF(B26&lt;&gt;0,B26/$B$25,0)</f>
        <v>0.59800234542440045</v>
      </c>
      <c r="E26" s="4">
        <f t="shared" ref="E26:E31" si="14">IF(B26&lt;&gt;0,ROUND(((SQRT(POWER(C26,2)-(POWER((B26/$B$25),2)*POWER($C$25,2))))/$B$25),3),0)</f>
        <v>1.6E-2</v>
      </c>
      <c r="F26" s="4">
        <f t="shared" ref="F26:F31" si="15">IF(B26=0,0,POWER(C26,2)-(POWER((B26/$B$25),2)*POWER(C$25,2)))</f>
        <v>602761.21227213112</v>
      </c>
      <c r="G26" s="24" t="str">
        <f t="shared" ref="G26:G31" si="16">IF(F26&lt;0,"W",IF(A26=0,"± 0.6%",IF((E26*100)&lt;0.01,"± 0.1%","± "&amp; TEXT((E26*100),"#,##0.0")&amp;"%")))</f>
        <v>± 1.6%</v>
      </c>
      <c r="H26" s="1">
        <f t="shared" si="11"/>
        <v>3.682039491479578E-2</v>
      </c>
      <c r="I26" s="10" t="str">
        <f t="shared" si="12"/>
        <v>High</v>
      </c>
    </row>
    <row r="27" spans="1:9" x14ac:dyDescent="0.2">
      <c r="A27" s="37" t="s">
        <v>289</v>
      </c>
      <c r="B27" s="34">
        <v>6328</v>
      </c>
      <c r="C27" s="35">
        <v>677</v>
      </c>
      <c r="D27" s="2">
        <f t="shared" si="13"/>
        <v>0.12794694488252659</v>
      </c>
      <c r="E27" s="4">
        <f t="shared" si="14"/>
        <v>1.2999999999999999E-2</v>
      </c>
      <c r="F27" s="4">
        <f t="shared" si="15"/>
        <v>431633.28021452739</v>
      </c>
      <c r="G27" s="24" t="str">
        <f t="shared" si="16"/>
        <v>± 1.3%</v>
      </c>
      <c r="H27" s="1">
        <f t="shared" si="11"/>
        <v>0.10698482932996208</v>
      </c>
      <c r="I27" s="10" t="str">
        <f t="shared" si="12"/>
        <v>High</v>
      </c>
    </row>
    <row r="28" spans="1:9" x14ac:dyDescent="0.2">
      <c r="A28" s="37" t="s">
        <v>290</v>
      </c>
      <c r="B28" s="34">
        <v>8491</v>
      </c>
      <c r="C28" s="35">
        <v>675</v>
      </c>
      <c r="D28" s="2">
        <f t="shared" si="13"/>
        <v>0.17168102228153181</v>
      </c>
      <c r="E28" s="4">
        <f t="shared" si="14"/>
        <v>1.2999999999999999E-2</v>
      </c>
      <c r="F28" s="4">
        <f t="shared" si="15"/>
        <v>407560.28452082304</v>
      </c>
      <c r="G28" s="24" t="str">
        <f t="shared" si="16"/>
        <v>± 1.3%</v>
      </c>
      <c r="H28" s="1">
        <f t="shared" si="11"/>
        <v>7.9495936874337536E-2</v>
      </c>
      <c r="I28" s="10" t="str">
        <f t="shared" si="12"/>
        <v>High</v>
      </c>
    </row>
    <row r="29" spans="1:9" x14ac:dyDescent="0.2">
      <c r="A29" s="37" t="s">
        <v>291</v>
      </c>
      <c r="B29" s="34">
        <v>1458</v>
      </c>
      <c r="C29" s="35">
        <v>285</v>
      </c>
      <c r="D29" s="2">
        <f t="shared" si="13"/>
        <v>2.9479558413199079E-2</v>
      </c>
      <c r="E29" s="4">
        <f t="shared" si="14"/>
        <v>6.0000000000000001E-3</v>
      </c>
      <c r="F29" s="4">
        <f t="shared" si="15"/>
        <v>79807.824152951813</v>
      </c>
      <c r="G29" s="24" t="str">
        <f t="shared" si="16"/>
        <v>± 0.6%</v>
      </c>
      <c r="H29" s="1">
        <f t="shared" si="11"/>
        <v>0.19547325102880658</v>
      </c>
      <c r="I29" s="10" t="str">
        <f t="shared" si="12"/>
        <v>High</v>
      </c>
    </row>
    <row r="30" spans="1:9" x14ac:dyDescent="0.2">
      <c r="A30" s="37" t="s">
        <v>292</v>
      </c>
      <c r="B30" s="34">
        <v>1512</v>
      </c>
      <c r="C30" s="35">
        <v>261</v>
      </c>
      <c r="D30" s="2">
        <f t="shared" si="13"/>
        <v>3.0571393909984229E-2</v>
      </c>
      <c r="E30" s="4">
        <f t="shared" si="14"/>
        <v>5.0000000000000001E-3</v>
      </c>
      <c r="F30" s="4">
        <f t="shared" si="15"/>
        <v>66596.904164491381</v>
      </c>
      <c r="G30" s="24" t="str">
        <f t="shared" si="16"/>
        <v>± 0.5%</v>
      </c>
      <c r="H30" s="1">
        <f t="shared" si="11"/>
        <v>0.17261904761904762</v>
      </c>
      <c r="I30" s="10" t="str">
        <f t="shared" si="12"/>
        <v>High</v>
      </c>
    </row>
    <row r="31" spans="1:9" x14ac:dyDescent="0.2">
      <c r="A31" s="37" t="s">
        <v>293</v>
      </c>
      <c r="B31" s="34">
        <v>2093</v>
      </c>
      <c r="C31" s="35">
        <v>303</v>
      </c>
      <c r="D31" s="2">
        <f t="shared" si="13"/>
        <v>4.2318735088357796E-2</v>
      </c>
      <c r="E31" s="4">
        <f t="shared" si="14"/>
        <v>6.0000000000000001E-3</v>
      </c>
      <c r="F31" s="4">
        <f t="shared" si="15"/>
        <v>88888.567648527387</v>
      </c>
      <c r="G31" s="24" t="str">
        <f t="shared" si="16"/>
        <v>± 0.6%</v>
      </c>
      <c r="H31" s="1">
        <f t="shared" si="11"/>
        <v>0.14476827520305782</v>
      </c>
      <c r="I31" s="10" t="str">
        <f t="shared" si="12"/>
        <v>High</v>
      </c>
    </row>
    <row r="32" spans="1:9" x14ac:dyDescent="0.2">
      <c r="A32" s="37" t="s">
        <v>244</v>
      </c>
      <c r="B32" s="42">
        <v>26.5</v>
      </c>
      <c r="C32" s="43">
        <v>0.7</v>
      </c>
      <c r="D32" s="23" t="s">
        <v>17</v>
      </c>
      <c r="E32" s="4" t="e">
        <f t="shared" ref="E32" si="17">IF(B32&lt;&gt;0,ROUND(((SQRT(POWER(C32,2)-(POWER((B32/$B$22),2)*POWER($C$22,2))))/$B$22),3),0)</f>
        <v>#NUM!</v>
      </c>
      <c r="F32" s="4">
        <f t="shared" ref="F32" si="18">IF(B32=0,0,POWER(C32,2)-(POWER((B32/$B$22),2)*POWER(C$22,2)))</f>
        <v>-3.5522740417973941</v>
      </c>
      <c r="G32" s="24" t="s">
        <v>17</v>
      </c>
      <c r="H32" s="1">
        <f t="shared" si="11"/>
        <v>2.6415094339622639E-2</v>
      </c>
      <c r="I32" s="10" t="str">
        <f t="shared" si="12"/>
        <v>High</v>
      </c>
    </row>
    <row r="33" spans="1:9" x14ac:dyDescent="0.2">
      <c r="A33" s="14" t="s">
        <v>271</v>
      </c>
      <c r="B33" s="15" t="s">
        <v>559</v>
      </c>
      <c r="C33" s="15" t="s">
        <v>559</v>
      </c>
      <c r="D33" s="16"/>
      <c r="E33" s="17"/>
      <c r="F33" s="17"/>
      <c r="G33" s="17"/>
      <c r="H33" s="14"/>
      <c r="I33" s="14"/>
    </row>
    <row r="34" spans="1:9" x14ac:dyDescent="0.2">
      <c r="A34" s="37" t="s">
        <v>245</v>
      </c>
      <c r="B34" s="34">
        <v>50754</v>
      </c>
      <c r="C34" s="35">
        <v>1274</v>
      </c>
      <c r="D34" s="2">
        <f>IF(B34&lt;&gt;0,B34/$B$34,0)</f>
        <v>1</v>
      </c>
      <c r="E34" s="4">
        <f>IF(B34&lt;&gt;0,ROUND(((SQRT(POWER(C34,2)-(POWER((B34/$B$34),2)*POWER($C$34,2))))/$B$34),3),0)</f>
        <v>0</v>
      </c>
      <c r="F34" s="4">
        <f>IF(B34=0,0,POWER(C34,2)-(POWER((B34/$B$34),2)*POWER(C$34,2)))</f>
        <v>0</v>
      </c>
      <c r="G34" s="24" t="s">
        <v>17</v>
      </c>
      <c r="H34" s="1">
        <f t="shared" ref="H34" si="19">IF(B34&lt;&gt;0,C34/B34,0)</f>
        <v>2.510146983488986E-2</v>
      </c>
      <c r="I34" s="10" t="str">
        <f t="shared" ref="I34" si="20">IF(AND(H34&gt;0,H34&lt;=0.2),"High",IF(H34&gt;=0.667,"Low",IF(AND(H34&gt;0.2,H34&lt;0.667),"Moderate","NC")))</f>
        <v>High</v>
      </c>
    </row>
    <row r="35" spans="1:9" x14ac:dyDescent="0.2">
      <c r="A35" s="37" t="s">
        <v>294</v>
      </c>
      <c r="B35" s="34">
        <v>25567</v>
      </c>
      <c r="C35" s="35">
        <v>1017</v>
      </c>
      <c r="D35" s="2">
        <f t="shared" ref="D35:D39" si="21">IF(B35&lt;&gt;0,B35/$B$34,0)</f>
        <v>0.50374354730661619</v>
      </c>
      <c r="E35" s="4">
        <f t="shared" ref="E35:E39" si="22">IF(B35&lt;&gt;0,ROUND(((SQRT(POWER(C35,2)-(POWER((B35/$B$34),2)*POWER($C$34,2))))/$B$34),3),0)</f>
        <v>1.6E-2</v>
      </c>
      <c r="F35" s="4">
        <f t="shared" ref="F35:F39" si="23">IF(B35=0,0,POWER(C35,2)-(POWER((B35/$B$34),2)*POWER(C$34,2)))</f>
        <v>622421.19218702451</v>
      </c>
      <c r="G35" s="24" t="str">
        <f t="shared" ref="G35:G39" si="24">IF(F35&lt;0,"W",IF(A35=0,"± 0.6%",IF((E35*100)&lt;0.01,"± 0.1%","± "&amp; TEXT((E35*100),"#,##0.0")&amp;"%")))</f>
        <v>± 1.6%</v>
      </c>
      <c r="H35" s="1">
        <f t="shared" ref="H35:H39" si="25">IF(B35&lt;&gt;0,C35/B35,0)</f>
        <v>3.977783862009622E-2</v>
      </c>
      <c r="I35" s="10" t="str">
        <f t="shared" ref="I35:I39" si="26">IF(AND(H35&gt;0,H35&lt;=0.2),"High",IF(H35&gt;=0.667,"Low",IF(AND(H35&gt;0.2,H35&lt;0.667),"Moderate","NC")))</f>
        <v>High</v>
      </c>
    </row>
    <row r="36" spans="1:9" x14ac:dyDescent="0.2">
      <c r="A36" s="37" t="s">
        <v>295</v>
      </c>
      <c r="B36" s="34">
        <v>7830</v>
      </c>
      <c r="C36" s="35">
        <v>714</v>
      </c>
      <c r="D36" s="2">
        <f t="shared" si="21"/>
        <v>0.15427355479371085</v>
      </c>
      <c r="E36" s="4">
        <f t="shared" si="22"/>
        <v>1.4E-2</v>
      </c>
      <c r="F36" s="4">
        <f t="shared" si="23"/>
        <v>471166.25605774135</v>
      </c>
      <c r="G36" s="24" t="str">
        <f t="shared" si="24"/>
        <v>± 1.4%</v>
      </c>
      <c r="H36" s="1">
        <f t="shared" si="25"/>
        <v>9.1187739463601536E-2</v>
      </c>
      <c r="I36" s="10" t="str">
        <f t="shared" si="26"/>
        <v>High</v>
      </c>
    </row>
    <row r="37" spans="1:9" x14ac:dyDescent="0.2">
      <c r="A37" s="37" t="s">
        <v>297</v>
      </c>
      <c r="B37" s="34">
        <v>10939</v>
      </c>
      <c r="C37" s="35">
        <v>710</v>
      </c>
      <c r="D37" s="2">
        <f t="shared" si="21"/>
        <v>0.21552981045828901</v>
      </c>
      <c r="E37" s="4">
        <f t="shared" si="22"/>
        <v>1.2999999999999999E-2</v>
      </c>
      <c r="F37" s="4">
        <f t="shared" si="23"/>
        <v>428703.08956905123</v>
      </c>
      <c r="G37" s="24" t="str">
        <f t="shared" si="24"/>
        <v>± 1.3%</v>
      </c>
      <c r="H37" s="1">
        <f t="shared" si="25"/>
        <v>6.4905384404424532E-2</v>
      </c>
      <c r="I37" s="10" t="str">
        <f t="shared" si="26"/>
        <v>High</v>
      </c>
    </row>
    <row r="38" spans="1:9" x14ac:dyDescent="0.2">
      <c r="A38" s="37" t="s">
        <v>296</v>
      </c>
      <c r="B38" s="34">
        <v>3151</v>
      </c>
      <c r="C38" s="35">
        <v>497</v>
      </c>
      <c r="D38" s="2">
        <f t="shared" si="21"/>
        <v>6.2083776648145961E-2</v>
      </c>
      <c r="E38" s="4">
        <f t="shared" si="22"/>
        <v>0.01</v>
      </c>
      <c r="F38" s="4">
        <f t="shared" si="23"/>
        <v>240753.02345689383</v>
      </c>
      <c r="G38" s="24" t="str">
        <f t="shared" si="24"/>
        <v>± 1.0%</v>
      </c>
      <c r="H38" s="1">
        <f t="shared" si="25"/>
        <v>0.15772770549032053</v>
      </c>
      <c r="I38" s="10" t="str">
        <f t="shared" si="26"/>
        <v>High</v>
      </c>
    </row>
    <row r="39" spans="1:9" x14ac:dyDescent="0.2">
      <c r="A39" s="37" t="s">
        <v>298</v>
      </c>
      <c r="B39" s="34">
        <v>3267</v>
      </c>
      <c r="C39" s="35">
        <v>480</v>
      </c>
      <c r="D39" s="2">
        <f t="shared" si="21"/>
        <v>6.4369310793237974E-2</v>
      </c>
      <c r="E39" s="4">
        <f t="shared" si="22"/>
        <v>8.9999999999999993E-3</v>
      </c>
      <c r="F39" s="4">
        <f t="shared" si="23"/>
        <v>223674.93363782868</v>
      </c>
      <c r="G39" s="24" t="str">
        <f t="shared" si="24"/>
        <v>± 0.9%</v>
      </c>
      <c r="H39" s="1">
        <f t="shared" si="25"/>
        <v>0.14692378328741965</v>
      </c>
      <c r="I39" s="10" t="str">
        <f t="shared" si="26"/>
        <v>High</v>
      </c>
    </row>
    <row r="40" spans="1:9" x14ac:dyDescent="0.2">
      <c r="A40" s="14" t="s">
        <v>272</v>
      </c>
      <c r="B40" s="15" t="s">
        <v>559</v>
      </c>
      <c r="C40" s="15" t="s">
        <v>559</v>
      </c>
      <c r="D40" s="16"/>
      <c r="E40" s="17"/>
      <c r="F40" s="17"/>
      <c r="G40" s="17"/>
      <c r="H40" s="14"/>
      <c r="I40" s="14"/>
    </row>
    <row r="41" spans="1:9" x14ac:dyDescent="0.2">
      <c r="A41" s="37" t="s">
        <v>245</v>
      </c>
      <c r="B41" s="34">
        <v>50754</v>
      </c>
      <c r="C41" s="35">
        <v>1274</v>
      </c>
      <c r="D41" s="2">
        <f>IF(B41&lt;&gt;0,B41/$B$41,0)</f>
        <v>1</v>
      </c>
      <c r="E41" s="4">
        <f>IF(B41&lt;&gt;0,ROUND(((SQRT(POWER(C41,2)-(POWER((B41/$B$41),2)*POWER($C$41,2))))/$B$41),3),0)</f>
        <v>0</v>
      </c>
      <c r="F41" s="4">
        <f>IF(B41=0,0,POWER(C41,2)-(POWER((B41/$B$41),2)*POWER(C$41,2)))</f>
        <v>0</v>
      </c>
      <c r="G41" s="24" t="s">
        <v>17</v>
      </c>
      <c r="H41" s="1">
        <f t="shared" ref="H41" si="27">IF(B41&lt;&gt;0,C41/B41,0)</f>
        <v>2.510146983488986E-2</v>
      </c>
      <c r="I41" s="10" t="str">
        <f t="shared" ref="I41" si="28">IF(AND(H41&gt;0,H41&lt;=0.2),"High",IF(H41&gt;=0.667,"Low",IF(AND(H41&gt;0.2,H41&lt;0.667),"Moderate","NC")))</f>
        <v>High</v>
      </c>
    </row>
    <row r="42" spans="1:9" x14ac:dyDescent="0.2">
      <c r="A42" s="37" t="s">
        <v>299</v>
      </c>
      <c r="B42" s="34">
        <v>174</v>
      </c>
      <c r="C42" s="35">
        <v>100</v>
      </c>
      <c r="D42" s="2">
        <f t="shared" ref="D42:D54" si="29">IF(B42&lt;&gt;0,B42/$B$41,0)</f>
        <v>3.4283012176380186E-3</v>
      </c>
      <c r="E42" s="4">
        <f t="shared" ref="E42:E54" si="30">IF(B42&lt;&gt;0,ROUND(((SQRT(POWER(C42,2)-(POWER((B42/$B$41),2)*POWER($C$41,2))))/$B$41),3),0)</f>
        <v>2E-3</v>
      </c>
      <c r="F42" s="4">
        <f t="shared" ref="F42:F54" si="31">IF(B42=0,0,POWER(C42,2)-(POWER((B42/$B$41),2)*POWER(C$41,2)))</f>
        <v>9980.9235832383911</v>
      </c>
      <c r="G42" s="24" t="str">
        <f t="shared" ref="G42:G54" si="32">IF(F42&lt;0,"W",IF(A42=0,"± 0.6%",IF((E42*100)&lt;0.01,"± 0.1%","± "&amp; TEXT((E42*100),"#,##0.0")&amp;"%")))</f>
        <v>± 0.2%</v>
      </c>
      <c r="H42" s="1">
        <f t="shared" ref="H42:H54" si="33">IF(B42&lt;&gt;0,C42/B42,0)</f>
        <v>0.57471264367816088</v>
      </c>
      <c r="I42" s="10" t="str">
        <f t="shared" ref="I42:I54" si="34">IF(AND(H42&gt;0,H42&lt;=0.2),"High",IF(H42&gt;=0.667,"Low",IF(AND(H42&gt;0.2,H42&lt;0.667),"Moderate","NC")))</f>
        <v>Moderate</v>
      </c>
    </row>
    <row r="43" spans="1:9" x14ac:dyDescent="0.2">
      <c r="A43" s="37" t="s">
        <v>300</v>
      </c>
      <c r="B43" s="34">
        <v>2751</v>
      </c>
      <c r="C43" s="35">
        <v>452</v>
      </c>
      <c r="D43" s="2">
        <f t="shared" si="29"/>
        <v>5.4202624423690747E-2</v>
      </c>
      <c r="E43" s="4">
        <f t="shared" si="30"/>
        <v>8.9999999999999993E-3</v>
      </c>
      <c r="F43" s="4">
        <f t="shared" si="31"/>
        <v>199535.5252633018</v>
      </c>
      <c r="G43" s="24" t="str">
        <f t="shared" si="32"/>
        <v>± 0.9%</v>
      </c>
      <c r="H43" s="1">
        <f t="shared" si="33"/>
        <v>0.16430388949472918</v>
      </c>
      <c r="I43" s="10" t="str">
        <f t="shared" si="34"/>
        <v>High</v>
      </c>
    </row>
    <row r="44" spans="1:9" x14ac:dyDescent="0.2">
      <c r="A44" s="37" t="s">
        <v>301</v>
      </c>
      <c r="B44" s="34">
        <v>3698</v>
      </c>
      <c r="C44" s="35">
        <v>469</v>
      </c>
      <c r="D44" s="2">
        <f t="shared" si="29"/>
        <v>7.2861252315088471E-2</v>
      </c>
      <c r="E44" s="4">
        <f t="shared" si="30"/>
        <v>8.9999999999999993E-3</v>
      </c>
      <c r="F44" s="4">
        <f t="shared" si="31"/>
        <v>211344.47566375922</v>
      </c>
      <c r="G44" s="24" t="str">
        <f t="shared" si="32"/>
        <v>± 0.9%</v>
      </c>
      <c r="H44" s="1">
        <f t="shared" si="33"/>
        <v>0.12682531097890751</v>
      </c>
      <c r="I44" s="10" t="str">
        <f t="shared" si="34"/>
        <v>High</v>
      </c>
    </row>
    <row r="45" spans="1:9" x14ac:dyDescent="0.2">
      <c r="A45" s="37" t="s">
        <v>302</v>
      </c>
      <c r="B45" s="34">
        <v>1180</v>
      </c>
      <c r="C45" s="35">
        <v>265</v>
      </c>
      <c r="D45" s="2">
        <f t="shared" si="29"/>
        <v>2.3249399062142885E-2</v>
      </c>
      <c r="E45" s="4">
        <f t="shared" si="30"/>
        <v>5.0000000000000001E-3</v>
      </c>
      <c r="F45" s="4">
        <f t="shared" si="31"/>
        <v>69347.671333767183</v>
      </c>
      <c r="G45" s="24" t="str">
        <f t="shared" si="32"/>
        <v>± 0.5%</v>
      </c>
      <c r="H45" s="1">
        <f t="shared" si="33"/>
        <v>0.22457627118644069</v>
      </c>
      <c r="I45" s="10" t="str">
        <f t="shared" si="34"/>
        <v>Moderate</v>
      </c>
    </row>
    <row r="46" spans="1:9" x14ac:dyDescent="0.2">
      <c r="A46" s="37" t="s">
        <v>303</v>
      </c>
      <c r="B46" s="34">
        <v>5335</v>
      </c>
      <c r="C46" s="35">
        <v>546</v>
      </c>
      <c r="D46" s="2">
        <f t="shared" si="29"/>
        <v>0.10511486779367143</v>
      </c>
      <c r="E46" s="4">
        <f t="shared" si="30"/>
        <v>0.01</v>
      </c>
      <c r="F46" s="4">
        <f t="shared" si="31"/>
        <v>280182.41346073814</v>
      </c>
      <c r="G46" s="24" t="str">
        <f t="shared" si="32"/>
        <v>± 1.0%</v>
      </c>
      <c r="H46" s="1">
        <f t="shared" si="33"/>
        <v>0.10234301780693533</v>
      </c>
      <c r="I46" s="10" t="str">
        <f t="shared" si="34"/>
        <v>High</v>
      </c>
    </row>
    <row r="47" spans="1:9" x14ac:dyDescent="0.2">
      <c r="A47" s="37" t="s">
        <v>304</v>
      </c>
      <c r="B47" s="34">
        <v>1757</v>
      </c>
      <c r="C47" s="35">
        <v>274</v>
      </c>
      <c r="D47" s="2">
        <f t="shared" si="29"/>
        <v>3.4617961145919536E-2</v>
      </c>
      <c r="E47" s="4">
        <f t="shared" si="30"/>
        <v>5.0000000000000001E-3</v>
      </c>
      <c r="F47" s="4">
        <f t="shared" si="31"/>
        <v>73130.900472733876</v>
      </c>
      <c r="G47" s="24" t="str">
        <f t="shared" si="32"/>
        <v>± 0.5%</v>
      </c>
      <c r="H47" s="1">
        <f t="shared" si="33"/>
        <v>0.15594763801935116</v>
      </c>
      <c r="I47" s="10" t="str">
        <f t="shared" si="34"/>
        <v>High</v>
      </c>
    </row>
    <row r="48" spans="1:9" x14ac:dyDescent="0.2">
      <c r="A48" s="37" t="s">
        <v>305</v>
      </c>
      <c r="B48" s="34">
        <v>1861</v>
      </c>
      <c r="C48" s="35">
        <v>317</v>
      </c>
      <c r="D48" s="2">
        <f t="shared" si="29"/>
        <v>3.6667060724277889E-2</v>
      </c>
      <c r="E48" s="4">
        <f t="shared" si="30"/>
        <v>6.0000000000000001E-3</v>
      </c>
      <c r="F48" s="4">
        <f t="shared" si="31"/>
        <v>98306.817585703757</v>
      </c>
      <c r="G48" s="24" t="str">
        <f t="shared" si="32"/>
        <v>± 0.6%</v>
      </c>
      <c r="H48" s="1">
        <f t="shared" si="33"/>
        <v>0.17033852767329394</v>
      </c>
      <c r="I48" s="10" t="str">
        <f t="shared" si="34"/>
        <v>High</v>
      </c>
    </row>
    <row r="49" spans="1:9" x14ac:dyDescent="0.2">
      <c r="A49" s="37" t="s">
        <v>306</v>
      </c>
      <c r="B49" s="34">
        <v>3204</v>
      </c>
      <c r="C49" s="35">
        <v>395</v>
      </c>
      <c r="D49" s="2">
        <f t="shared" si="29"/>
        <v>6.3128029317886275E-2</v>
      </c>
      <c r="E49" s="4">
        <f t="shared" si="30"/>
        <v>8.0000000000000002E-3</v>
      </c>
      <c r="F49" s="4">
        <f t="shared" si="31"/>
        <v>149556.80178588178</v>
      </c>
      <c r="G49" s="24" t="str">
        <f t="shared" si="32"/>
        <v>± 0.8%</v>
      </c>
      <c r="H49" s="1">
        <f t="shared" si="33"/>
        <v>0.12328339575530586</v>
      </c>
      <c r="I49" s="10" t="str">
        <f t="shared" si="34"/>
        <v>High</v>
      </c>
    </row>
    <row r="50" spans="1:9" ht="24" x14ac:dyDescent="0.2">
      <c r="A50" s="44" t="s">
        <v>307</v>
      </c>
      <c r="B50" s="34">
        <v>7889</v>
      </c>
      <c r="C50" s="35">
        <v>650</v>
      </c>
      <c r="D50" s="2">
        <f t="shared" si="29"/>
        <v>0.15543602474681797</v>
      </c>
      <c r="E50" s="4">
        <f t="shared" si="30"/>
        <v>1.2E-2</v>
      </c>
      <c r="F50" s="4">
        <f t="shared" si="31"/>
        <v>383285.90312110941</v>
      </c>
      <c r="G50" s="24" t="str">
        <f t="shared" si="32"/>
        <v>± 1.2%</v>
      </c>
      <c r="H50" s="1">
        <f t="shared" si="33"/>
        <v>8.2393205729496766E-2</v>
      </c>
      <c r="I50" s="10" t="str">
        <f t="shared" si="34"/>
        <v>High</v>
      </c>
    </row>
    <row r="51" spans="1:9" ht="24" x14ac:dyDescent="0.2">
      <c r="A51" s="44" t="s">
        <v>308</v>
      </c>
      <c r="B51" s="34">
        <v>13480</v>
      </c>
      <c r="C51" s="35">
        <v>805</v>
      </c>
      <c r="D51" s="2">
        <f t="shared" si="29"/>
        <v>0.26559482996414074</v>
      </c>
      <c r="E51" s="4">
        <f t="shared" si="30"/>
        <v>1.4E-2</v>
      </c>
      <c r="F51" s="4">
        <f t="shared" si="31"/>
        <v>533532.22287228447</v>
      </c>
      <c r="G51" s="24" t="str">
        <f t="shared" si="32"/>
        <v>± 1.4%</v>
      </c>
      <c r="H51" s="1">
        <f t="shared" si="33"/>
        <v>5.9718100890207716E-2</v>
      </c>
      <c r="I51" s="10" t="str">
        <f t="shared" si="34"/>
        <v>High</v>
      </c>
    </row>
    <row r="52" spans="1:9" ht="24" x14ac:dyDescent="0.2">
      <c r="A52" s="44" t="s">
        <v>309</v>
      </c>
      <c r="B52" s="34">
        <v>4895</v>
      </c>
      <c r="C52" s="35">
        <v>594</v>
      </c>
      <c r="D52" s="2">
        <f t="shared" si="29"/>
        <v>9.6445600346770702E-2</v>
      </c>
      <c r="E52" s="4">
        <f t="shared" si="30"/>
        <v>1.0999999999999999E-2</v>
      </c>
      <c r="F52" s="4">
        <f t="shared" si="31"/>
        <v>337738.54660670704</v>
      </c>
      <c r="G52" s="24" t="str">
        <f t="shared" si="32"/>
        <v>± 1.1%</v>
      </c>
      <c r="H52" s="1">
        <f t="shared" si="33"/>
        <v>0.12134831460674157</v>
      </c>
      <c r="I52" s="10" t="str">
        <f t="shared" si="34"/>
        <v>High</v>
      </c>
    </row>
    <row r="53" spans="1:9" x14ac:dyDescent="0.2">
      <c r="A53" s="37" t="s">
        <v>310</v>
      </c>
      <c r="B53" s="34">
        <v>2614</v>
      </c>
      <c r="C53" s="35">
        <v>400</v>
      </c>
      <c r="D53" s="2">
        <f t="shared" si="29"/>
        <v>5.1503329786814829E-2</v>
      </c>
      <c r="E53" s="4">
        <f t="shared" si="30"/>
        <v>8.0000000000000002E-3</v>
      </c>
      <c r="F53" s="4">
        <f t="shared" si="31"/>
        <v>155694.63999780655</v>
      </c>
      <c r="G53" s="24" t="str">
        <f t="shared" si="32"/>
        <v>± 0.8%</v>
      </c>
      <c r="H53" s="1">
        <f t="shared" si="33"/>
        <v>0.15302218821729149</v>
      </c>
      <c r="I53" s="10" t="str">
        <f t="shared" si="34"/>
        <v>High</v>
      </c>
    </row>
    <row r="54" spans="1:9" x14ac:dyDescent="0.2">
      <c r="A54" s="37" t="s">
        <v>311</v>
      </c>
      <c r="B54" s="34">
        <v>1916</v>
      </c>
      <c r="C54" s="35">
        <v>313</v>
      </c>
      <c r="D54" s="2">
        <f t="shared" si="29"/>
        <v>3.7750719155140479E-2</v>
      </c>
      <c r="E54" s="4">
        <f t="shared" si="30"/>
        <v>6.0000000000000001E-3</v>
      </c>
      <c r="F54" s="4">
        <f t="shared" si="31"/>
        <v>95655.927130030192</v>
      </c>
      <c r="G54" s="24" t="str">
        <f t="shared" si="32"/>
        <v>± 0.6%</v>
      </c>
      <c r="H54" s="1">
        <f t="shared" si="33"/>
        <v>0.16336116910229645</v>
      </c>
      <c r="I54" s="10" t="str">
        <f t="shared" si="34"/>
        <v>High</v>
      </c>
    </row>
    <row r="55" spans="1:9" x14ac:dyDescent="0.2">
      <c r="A55" s="14" t="s">
        <v>273</v>
      </c>
      <c r="B55" s="15" t="s">
        <v>559</v>
      </c>
      <c r="C55" s="15" t="s">
        <v>559</v>
      </c>
      <c r="D55" s="16"/>
      <c r="E55" s="17"/>
      <c r="F55" s="17"/>
      <c r="G55" s="17"/>
      <c r="H55" s="14"/>
      <c r="I55" s="14"/>
    </row>
    <row r="56" spans="1:9" x14ac:dyDescent="0.2">
      <c r="A56" s="37" t="s">
        <v>245</v>
      </c>
      <c r="B56" s="34">
        <v>50754</v>
      </c>
      <c r="C56" s="35">
        <v>1274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ref="H56" si="35">IF(B56&lt;&gt;0,C56/B56,0)</f>
        <v>2.510146983488986E-2</v>
      </c>
      <c r="I56" s="10" t="str">
        <f t="shared" ref="I56" si="36">IF(AND(H56&gt;0,H56&lt;=0.2),"High",IF(H56&gt;=0.667,"Low",IF(AND(H56&gt;0.2,H56&lt;0.667),"Moderate","NC")))</f>
        <v>High</v>
      </c>
    </row>
    <row r="57" spans="1:9" x14ac:dyDescent="0.2">
      <c r="A57" s="37" t="s">
        <v>312</v>
      </c>
      <c r="B57" s="34">
        <v>37956</v>
      </c>
      <c r="C57" s="35">
        <v>1210</v>
      </c>
      <c r="D57" s="2">
        <f t="shared" ref="D57:D60" si="37">IF(B57&lt;&gt;0,B57/$B$56,0)</f>
        <v>0.74784253457855543</v>
      </c>
      <c r="E57" s="4">
        <f t="shared" ref="E57:E60" si="38">IF(B57&lt;&gt;0,ROUND(((SQRT(POWER(C57,2)-(POWER((B57/$B$56),2)*POWER($C$56,2))))/$B$56),3),0)</f>
        <v>1.4999999999999999E-2</v>
      </c>
      <c r="F57" s="4">
        <f t="shared" ref="F57:F60" si="39">IF(B57=0,0,POWER(C57,2)-(POWER((B57/$B$56),2)*POWER(C$56,2)))</f>
        <v>556364.79065742728</v>
      </c>
      <c r="G57" s="24" t="str">
        <f t="shared" ref="G57:G60" si="40">IF(F57&lt;0,"W",IF(A57=0,"± 0.6%",IF((E57*100)&lt;0.01,"± 0.1%","± "&amp; TEXT((E57*100),"#,##0.0")&amp;"%")))</f>
        <v>± 1.5%</v>
      </c>
      <c r="H57" s="1">
        <f t="shared" ref="H57:H60" si="41">IF(B57&lt;&gt;0,C57/B57,0)</f>
        <v>3.1879017810095903E-2</v>
      </c>
      <c r="I57" s="10" t="str">
        <f t="shared" ref="I57:I60" si="42">IF(AND(H57&gt;0,H57&lt;=0.2),"High",IF(H57&gt;=0.667,"Low",IF(AND(H57&gt;0.2,H57&lt;0.667),"Moderate","NC")))</f>
        <v>High</v>
      </c>
    </row>
    <row r="58" spans="1:9" x14ac:dyDescent="0.2">
      <c r="A58" s="37" t="s">
        <v>313</v>
      </c>
      <c r="B58" s="34">
        <v>9183</v>
      </c>
      <c r="C58" s="35">
        <v>642</v>
      </c>
      <c r="D58" s="2">
        <f t="shared" si="37"/>
        <v>0.18093155219293061</v>
      </c>
      <c r="E58" s="4">
        <f t="shared" si="38"/>
        <v>1.2E-2</v>
      </c>
      <c r="F58" s="4">
        <f t="shared" si="39"/>
        <v>359030.61630915524</v>
      </c>
      <c r="G58" s="24" t="str">
        <f t="shared" si="40"/>
        <v>± 1.2%</v>
      </c>
      <c r="H58" s="1">
        <f t="shared" si="41"/>
        <v>6.9911793531525643E-2</v>
      </c>
      <c r="I58" s="10" t="str">
        <f t="shared" si="42"/>
        <v>High</v>
      </c>
    </row>
    <row r="59" spans="1:9" ht="24" x14ac:dyDescent="0.2">
      <c r="A59" s="44" t="s">
        <v>314</v>
      </c>
      <c r="B59" s="34">
        <v>3596</v>
      </c>
      <c r="C59" s="35">
        <v>458</v>
      </c>
      <c r="D59" s="2">
        <f t="shared" si="37"/>
        <v>7.0851558497852379E-2</v>
      </c>
      <c r="E59" s="4">
        <f t="shared" si="38"/>
        <v>8.9999999999999993E-3</v>
      </c>
      <c r="F59" s="4">
        <f t="shared" si="39"/>
        <v>201616.25044093048</v>
      </c>
      <c r="G59" s="24" t="str">
        <f t="shared" si="40"/>
        <v>± 0.9%</v>
      </c>
      <c r="H59" s="1">
        <f t="shared" si="41"/>
        <v>0.12736373748609567</v>
      </c>
      <c r="I59" s="10" t="str">
        <f t="shared" si="42"/>
        <v>High</v>
      </c>
    </row>
    <row r="60" spans="1:9" x14ac:dyDescent="0.2">
      <c r="A60" s="37" t="s">
        <v>315</v>
      </c>
      <c r="B60" s="34">
        <v>19</v>
      </c>
      <c r="C60" s="35">
        <v>21</v>
      </c>
      <c r="D60" s="2">
        <f t="shared" si="37"/>
        <v>3.743547306616227E-4</v>
      </c>
      <c r="E60" s="4">
        <f t="shared" si="38"/>
        <v>0</v>
      </c>
      <c r="F60" s="4">
        <f t="shared" si="39"/>
        <v>440.77253975257827</v>
      </c>
      <c r="G60" s="24" t="str">
        <f t="shared" si="40"/>
        <v>± 0.1%</v>
      </c>
      <c r="H60" s="1">
        <f t="shared" si="41"/>
        <v>1.1052631578947369</v>
      </c>
      <c r="I60" s="10" t="str">
        <f t="shared" si="42"/>
        <v>Low</v>
      </c>
    </row>
    <row r="61" spans="1:9" x14ac:dyDescent="0.2">
      <c r="A61" s="14" t="s">
        <v>274</v>
      </c>
      <c r="B61" s="15" t="s">
        <v>559</v>
      </c>
      <c r="C61" s="15" t="s">
        <v>559</v>
      </c>
      <c r="D61" s="16"/>
      <c r="E61" s="17"/>
      <c r="F61" s="17"/>
      <c r="G61" s="17"/>
      <c r="H61" s="14"/>
      <c r="I61" s="14"/>
    </row>
    <row r="62" spans="1:9" x14ac:dyDescent="0.2">
      <c r="A62" s="37" t="s">
        <v>93</v>
      </c>
      <c r="B62" s="34">
        <v>42644</v>
      </c>
      <c r="C62" s="35">
        <v>528</v>
      </c>
      <c r="D62" s="2">
        <f>IF(B62&lt;&gt;0,B62/$B$62,0)</f>
        <v>1</v>
      </c>
      <c r="E62" s="4">
        <f>IF(B62&lt;&gt;0,ROUND(((SQRT(POWER(C62,2)-(POWER((B62/$B$62),2)*POWER($C$62,2))))/$B$62),3),0)</f>
        <v>0</v>
      </c>
      <c r="F62" s="4">
        <f>IF(B62=0,0,POWER(C62,2)-(POWER((B62/$B$62),2)*POWER(C$62,2)))</f>
        <v>0</v>
      </c>
      <c r="G62" s="24" t="s">
        <v>17</v>
      </c>
      <c r="H62" s="1">
        <f t="shared" ref="H62" si="43">IF(B62&lt;&gt;0,C62/B62,0)</f>
        <v>1.2381577713160116E-2</v>
      </c>
      <c r="I62" s="10" t="str">
        <f t="shared" ref="I62" si="44">IF(AND(H62&gt;0,H62&lt;=0.2),"High",IF(H62&gt;=0.667,"Low",IF(AND(H62&gt;0.2,H62&lt;0.667),"Moderate","NC")))</f>
        <v>High</v>
      </c>
    </row>
    <row r="63" spans="1:9" x14ac:dyDescent="0.2">
      <c r="A63" s="37" t="s">
        <v>323</v>
      </c>
      <c r="B63" s="34">
        <v>3002</v>
      </c>
      <c r="C63" s="35">
        <v>395</v>
      </c>
      <c r="D63" s="2">
        <f t="shared" ref="D63:D72" si="45">IF(B63&lt;&gt;0,B63/$B$62,0)</f>
        <v>7.0396773285808081E-2</v>
      </c>
      <c r="E63" s="4">
        <f t="shared" ref="E63:E72" si="46">IF(B63&lt;&gt;0,ROUND(((SQRT(POWER(C63,2)-(POWER((B63/$B$62),2)*POWER($C$62,2))))/$B$62),3),0)</f>
        <v>8.9999999999999993E-3</v>
      </c>
      <c r="F63" s="4">
        <f t="shared" ref="F63:F72" si="47">IF(B63=0,0,POWER(C63,2)-(POWER((B63/$B$62),2)*POWER(C$62,2)))</f>
        <v>154643.42854518292</v>
      </c>
      <c r="G63" s="24" t="str">
        <f t="shared" ref="G63:G72" si="48">IF(F63&lt;0,"W",IF(A63=0,"± 0.6%",IF((E63*100)&lt;0.01,"± 0.1%","± "&amp; TEXT((E63*100),"#,##0.0")&amp;"%")))</f>
        <v>± 0.9%</v>
      </c>
      <c r="H63" s="1">
        <f t="shared" ref="H63:H72" si="49">IF(B63&lt;&gt;0,C63/B63,0)</f>
        <v>0.13157894736842105</v>
      </c>
      <c r="I63" s="10" t="str">
        <f t="shared" ref="I63:I72" si="50">IF(AND(H63&gt;0,H63&lt;=0.2),"High",IF(H63&gt;=0.667,"Low",IF(AND(H63&gt;0.2,H63&lt;0.667),"Moderate","NC")))</f>
        <v>High</v>
      </c>
    </row>
    <row r="64" spans="1:9" x14ac:dyDescent="0.2">
      <c r="A64" s="37" t="s">
        <v>324</v>
      </c>
      <c r="B64" s="34">
        <v>2235</v>
      </c>
      <c r="C64" s="35">
        <v>349</v>
      </c>
      <c r="D64" s="2">
        <f t="shared" si="45"/>
        <v>5.2410655660819809E-2</v>
      </c>
      <c r="E64" s="4">
        <f t="shared" si="46"/>
        <v>8.0000000000000002E-3</v>
      </c>
      <c r="F64" s="4">
        <f t="shared" si="47"/>
        <v>121035.21469071822</v>
      </c>
      <c r="G64" s="24" t="str">
        <f t="shared" si="48"/>
        <v>± 0.8%</v>
      </c>
      <c r="H64" s="1">
        <f t="shared" si="49"/>
        <v>0.15615212527964206</v>
      </c>
      <c r="I64" s="10" t="str">
        <f t="shared" si="50"/>
        <v>High</v>
      </c>
    </row>
    <row r="65" spans="1:10" x14ac:dyDescent="0.2">
      <c r="A65" s="37" t="s">
        <v>325</v>
      </c>
      <c r="B65" s="34">
        <v>3918</v>
      </c>
      <c r="C65" s="35">
        <v>455</v>
      </c>
      <c r="D65" s="2">
        <f t="shared" si="45"/>
        <v>9.1876934621517678E-2</v>
      </c>
      <c r="E65" s="4">
        <f t="shared" si="46"/>
        <v>1.0999999999999999E-2</v>
      </c>
      <c r="F65" s="4">
        <f t="shared" si="47"/>
        <v>204671.68079495133</v>
      </c>
      <c r="G65" s="24" t="str">
        <f t="shared" si="48"/>
        <v>± 1.1%</v>
      </c>
      <c r="H65" s="1">
        <f t="shared" si="49"/>
        <v>0.11613067891781521</v>
      </c>
      <c r="I65" s="10" t="str">
        <f t="shared" si="50"/>
        <v>High</v>
      </c>
    </row>
    <row r="66" spans="1:10" x14ac:dyDescent="0.2">
      <c r="A66" s="37" t="s">
        <v>326</v>
      </c>
      <c r="B66" s="34">
        <v>3568</v>
      </c>
      <c r="C66" s="35">
        <v>447</v>
      </c>
      <c r="D66" s="2">
        <f t="shared" si="45"/>
        <v>8.3669449394991088E-2</v>
      </c>
      <c r="E66" s="4">
        <f t="shared" si="46"/>
        <v>0.01</v>
      </c>
      <c r="F66" s="4">
        <f t="shared" si="47"/>
        <v>197857.35120796561</v>
      </c>
      <c r="G66" s="24" t="str">
        <f t="shared" si="48"/>
        <v>± 1.0%</v>
      </c>
      <c r="H66" s="1">
        <f t="shared" si="49"/>
        <v>0.12528026905829595</v>
      </c>
      <c r="I66" s="10" t="str">
        <f t="shared" si="50"/>
        <v>High</v>
      </c>
    </row>
    <row r="67" spans="1:10" x14ac:dyDescent="0.2">
      <c r="A67" s="37" t="s">
        <v>327</v>
      </c>
      <c r="B67" s="34">
        <v>6606</v>
      </c>
      <c r="C67" s="35">
        <v>557</v>
      </c>
      <c r="D67" s="2">
        <f t="shared" si="45"/>
        <v>0.1549104211612419</v>
      </c>
      <c r="E67" s="4">
        <f t="shared" si="46"/>
        <v>1.2999999999999999E-2</v>
      </c>
      <c r="F67" s="4">
        <f t="shared" si="47"/>
        <v>303558.95383849961</v>
      </c>
      <c r="G67" s="24" t="str">
        <f t="shared" si="48"/>
        <v>± 1.3%</v>
      </c>
      <c r="H67" s="1">
        <f t="shared" si="49"/>
        <v>8.431728731456252E-2</v>
      </c>
      <c r="I67" s="10" t="str">
        <f t="shared" si="50"/>
        <v>High</v>
      </c>
    </row>
    <row r="68" spans="1:10" x14ac:dyDescent="0.2">
      <c r="A68" s="37" t="s">
        <v>328</v>
      </c>
      <c r="B68" s="34">
        <v>7745</v>
      </c>
      <c r="C68" s="35">
        <v>593</v>
      </c>
      <c r="D68" s="2">
        <f t="shared" si="45"/>
        <v>0.18161992308413843</v>
      </c>
      <c r="E68" s="4">
        <f t="shared" si="46"/>
        <v>1.4E-2</v>
      </c>
      <c r="F68" s="4">
        <f t="shared" si="47"/>
        <v>342453.08771939192</v>
      </c>
      <c r="G68" s="24" t="str">
        <f t="shared" si="48"/>
        <v>± 1.4%</v>
      </c>
      <c r="H68" s="1">
        <f t="shared" si="49"/>
        <v>7.6565526145900578E-2</v>
      </c>
      <c r="I68" s="10" t="str">
        <f t="shared" si="50"/>
        <v>High</v>
      </c>
    </row>
    <row r="69" spans="1:10" x14ac:dyDescent="0.2">
      <c r="A69" s="37" t="s">
        <v>329</v>
      </c>
      <c r="B69" s="34">
        <v>5214</v>
      </c>
      <c r="C69" s="35">
        <v>477</v>
      </c>
      <c r="D69" s="2">
        <f t="shared" si="45"/>
        <v>0.12226807991745615</v>
      </c>
      <c r="E69" s="4">
        <f t="shared" si="46"/>
        <v>1.0999999999999999E-2</v>
      </c>
      <c r="F69" s="4">
        <f t="shared" si="47"/>
        <v>223361.3232290975</v>
      </c>
      <c r="G69" s="24" t="str">
        <f t="shared" si="48"/>
        <v>± 1.1%</v>
      </c>
      <c r="H69" s="1">
        <f t="shared" si="49"/>
        <v>9.1484464902186424E-2</v>
      </c>
      <c r="I69" s="10" t="str">
        <f t="shared" si="50"/>
        <v>High</v>
      </c>
    </row>
    <row r="70" spans="1:10" x14ac:dyDescent="0.2">
      <c r="A70" s="37" t="s">
        <v>330</v>
      </c>
      <c r="B70" s="34">
        <v>6294</v>
      </c>
      <c r="C70" s="35">
        <v>482</v>
      </c>
      <c r="D70" s="2">
        <f t="shared" si="45"/>
        <v>0.1475940343307382</v>
      </c>
      <c r="E70" s="4">
        <f t="shared" si="46"/>
        <v>1.0999999999999999E-2</v>
      </c>
      <c r="F70" s="4">
        <f t="shared" si="47"/>
        <v>226250.96963114108</v>
      </c>
      <c r="G70" s="24" t="str">
        <f t="shared" si="48"/>
        <v>± 1.1%</v>
      </c>
      <c r="H70" s="1">
        <f t="shared" si="49"/>
        <v>7.658087067047982E-2</v>
      </c>
      <c r="I70" s="10" t="str">
        <f t="shared" si="50"/>
        <v>High</v>
      </c>
    </row>
    <row r="71" spans="1:10" x14ac:dyDescent="0.2">
      <c r="A71" s="37" t="s">
        <v>331</v>
      </c>
      <c r="B71" s="34">
        <v>2097</v>
      </c>
      <c r="C71" s="35">
        <v>273</v>
      </c>
      <c r="D71" s="2">
        <f t="shared" si="45"/>
        <v>4.9174561485789324E-2</v>
      </c>
      <c r="E71" s="4">
        <f t="shared" si="46"/>
        <v>6.0000000000000001E-3</v>
      </c>
      <c r="F71" s="4">
        <f t="shared" si="47"/>
        <v>73854.861955947228</v>
      </c>
      <c r="G71" s="24" t="str">
        <f t="shared" si="48"/>
        <v>± 0.6%</v>
      </c>
      <c r="H71" s="1">
        <f t="shared" si="49"/>
        <v>0.1301859799713877</v>
      </c>
      <c r="I71" s="10" t="str">
        <f t="shared" si="50"/>
        <v>High</v>
      </c>
    </row>
    <row r="72" spans="1:10" x14ac:dyDescent="0.2">
      <c r="A72" s="37" t="s">
        <v>332</v>
      </c>
      <c r="B72" s="34">
        <v>1965</v>
      </c>
      <c r="C72" s="35">
        <v>257</v>
      </c>
      <c r="D72" s="2">
        <f t="shared" si="45"/>
        <v>4.6079167057499294E-2</v>
      </c>
      <c r="E72" s="4">
        <f t="shared" si="46"/>
        <v>6.0000000000000001E-3</v>
      </c>
      <c r="F72" s="4">
        <f t="shared" si="47"/>
        <v>65457.060821918625</v>
      </c>
      <c r="G72" s="24" t="str">
        <f t="shared" si="48"/>
        <v>± 0.6%</v>
      </c>
      <c r="H72" s="1">
        <f t="shared" si="49"/>
        <v>0.13078880407124682</v>
      </c>
      <c r="I72" s="10" t="str">
        <f t="shared" si="50"/>
        <v>High</v>
      </c>
      <c r="J72" s="36"/>
    </row>
    <row r="73" spans="1:10" x14ac:dyDescent="0.2">
      <c r="A73" s="37" t="s">
        <v>237</v>
      </c>
      <c r="B73" s="34">
        <v>63429.666666666664</v>
      </c>
      <c r="C73" s="35">
        <v>2438</v>
      </c>
      <c r="D73" s="38" t="s">
        <v>17</v>
      </c>
      <c r="E73" s="1"/>
      <c r="F73" s="1"/>
      <c r="G73" s="38" t="s">
        <v>17</v>
      </c>
      <c r="H73" s="1">
        <f t="shared" ref="H73:H105" si="51">IF(B73&lt;&gt;0,C73/B73,0)</f>
        <v>3.8436273247534014E-2</v>
      </c>
      <c r="I73" s="10" t="str">
        <f t="shared" ref="I73:I105" si="52">IF(AND(H73&gt;0,H73&lt;=0.2),"High",IF(H73&gt;=0.667,"Low",IF(AND(H73&gt;0.2,H73&lt;0.667),"Moderate","NC")))</f>
        <v>High</v>
      </c>
    </row>
    <row r="74" spans="1:10" x14ac:dyDescent="0.2">
      <c r="A74" s="37" t="s">
        <v>246</v>
      </c>
      <c r="B74" s="34">
        <v>74374</v>
      </c>
      <c r="C74" s="35">
        <v>2949</v>
      </c>
      <c r="D74" s="38" t="s">
        <v>17</v>
      </c>
      <c r="E74" s="1"/>
      <c r="F74" s="1"/>
      <c r="G74" s="38" t="s">
        <v>17</v>
      </c>
      <c r="H74" s="1">
        <f t="shared" si="51"/>
        <v>3.9650953290128271E-2</v>
      </c>
      <c r="I74" s="10" t="str">
        <f t="shared" si="52"/>
        <v>High</v>
      </c>
    </row>
    <row r="75" spans="1:10" x14ac:dyDescent="0.2">
      <c r="A75" s="37" t="s">
        <v>333</v>
      </c>
      <c r="B75" s="34">
        <v>34615</v>
      </c>
      <c r="C75" s="35">
        <v>640</v>
      </c>
      <c r="D75" s="2">
        <f t="shared" ref="D75" si="53">IF(B75&lt;&gt;0,B75/$B$62,0)</f>
        <v>0.81172028890348003</v>
      </c>
      <c r="E75" s="4">
        <f t="shared" ref="E75" si="54">IF(B75&lt;&gt;0,ROUND(((SQRT(POWER(C75,2)-(POWER((B75/$B$62),2)*POWER($C$62,2))))/$B$62),3),0)</f>
        <v>1.0999999999999999E-2</v>
      </c>
      <c r="F75" s="4">
        <f t="shared" ref="F75" si="55">IF(B75=0,0,POWER(C75,2)-(POWER((B75/$B$62),2)*POWER(C$62,2)))</f>
        <v>225912.05835322599</v>
      </c>
      <c r="G75" s="24" t="str">
        <f t="shared" ref="G75" si="56">IF(F75&lt;0,"W",IF(A75=0,"± 0.6%",IF((E75*100)&lt;0.01,"± 0.1%","± "&amp; TEXT((E75*100),"#,##0.0")&amp;"%")))</f>
        <v>± 1.1%</v>
      </c>
      <c r="H75" s="1">
        <f t="shared" si="51"/>
        <v>1.8489094323270259E-2</v>
      </c>
      <c r="I75" s="10" t="str">
        <f t="shared" si="52"/>
        <v>High</v>
      </c>
    </row>
    <row r="76" spans="1:10" x14ac:dyDescent="0.2">
      <c r="A76" s="37" t="s">
        <v>334</v>
      </c>
      <c r="B76" s="34">
        <v>76071</v>
      </c>
      <c r="C76" s="35">
        <v>2958</v>
      </c>
      <c r="D76" s="23" t="s">
        <v>17</v>
      </c>
      <c r="E76" s="4">
        <f t="shared" ref="E76:E85" si="57">IF(B76&lt;&gt;0,ROUND(((SQRT(POWER(C76,2)-(POWER((B76/$B$62),2)*POWER($C$62,2))))/$B$62),3),0)</f>
        <v>6.6000000000000003E-2</v>
      </c>
      <c r="F76" s="4">
        <f t="shared" ref="F76:F85" si="58">IF(B76=0,0,POWER(C76,2)-(POWER((B76/$B$62),2)*POWER(C$62,2)))</f>
        <v>7862627.9527162276</v>
      </c>
      <c r="G76" s="24" t="s">
        <v>17</v>
      </c>
      <c r="H76" s="1">
        <f t="shared" si="51"/>
        <v>3.8884726111133021E-2</v>
      </c>
      <c r="I76" s="10" t="str">
        <f t="shared" si="52"/>
        <v>High</v>
      </c>
    </row>
    <row r="77" spans="1:10" x14ac:dyDescent="0.2">
      <c r="A77" s="37" t="s">
        <v>335</v>
      </c>
      <c r="B77" s="34">
        <v>9269</v>
      </c>
      <c r="C77" s="35">
        <v>459</v>
      </c>
      <c r="D77" s="2">
        <f t="shared" ref="D77:D85" si="59">IF(B77&lt;&gt;0,B77/$B$62,0)</f>
        <v>0.21735765875621424</v>
      </c>
      <c r="E77" s="4">
        <f t="shared" si="57"/>
        <v>0.01</v>
      </c>
      <c r="F77" s="4">
        <f t="shared" si="58"/>
        <v>197510.03062221789</v>
      </c>
      <c r="G77" s="24" t="str">
        <f t="shared" ref="G77:G85" si="60">IF(F77&lt;0,"W",IF(A77=0,"± 0.6%",IF((E77*100)&lt;0.01,"± 0.1%","± "&amp; TEXT((E77*100),"#,##0.0")&amp;"%")))</f>
        <v>± 1.0%</v>
      </c>
      <c r="H77" s="1">
        <f t="shared" si="51"/>
        <v>4.9519905059877009E-2</v>
      </c>
      <c r="I77" s="10" t="str">
        <f t="shared" si="52"/>
        <v>High</v>
      </c>
    </row>
    <row r="78" spans="1:10" x14ac:dyDescent="0.2">
      <c r="A78" s="37" t="s">
        <v>336</v>
      </c>
      <c r="B78" s="34">
        <v>15410</v>
      </c>
      <c r="C78" s="35">
        <v>587</v>
      </c>
      <c r="D78" s="23" t="s">
        <v>17</v>
      </c>
      <c r="E78" s="4">
        <f t="shared" si="57"/>
        <v>1.2999999999999999E-2</v>
      </c>
      <c r="F78" s="4">
        <f t="shared" si="58"/>
        <v>308164.31704716862</v>
      </c>
      <c r="G78" s="24" t="s">
        <v>17</v>
      </c>
      <c r="H78" s="1">
        <f t="shared" si="51"/>
        <v>3.8092147955872811E-2</v>
      </c>
      <c r="I78" s="10" t="str">
        <f t="shared" si="52"/>
        <v>High</v>
      </c>
    </row>
    <row r="79" spans="1:10" x14ac:dyDescent="0.2">
      <c r="A79" s="37" t="s">
        <v>337</v>
      </c>
      <c r="B79" s="34">
        <v>5912</v>
      </c>
      <c r="C79" s="35">
        <v>395</v>
      </c>
      <c r="D79" s="2">
        <f t="shared" si="59"/>
        <v>0.13863615045492919</v>
      </c>
      <c r="E79" s="4">
        <f t="shared" si="57"/>
        <v>8.9999999999999993E-3</v>
      </c>
      <c r="F79" s="4">
        <f t="shared" si="58"/>
        <v>150666.77647874167</v>
      </c>
      <c r="G79" s="24" t="str">
        <f t="shared" si="60"/>
        <v>± 0.9%</v>
      </c>
      <c r="H79" s="1">
        <f t="shared" si="51"/>
        <v>6.6813261163734775E-2</v>
      </c>
      <c r="I79" s="10" t="str">
        <f t="shared" si="52"/>
        <v>High</v>
      </c>
    </row>
    <row r="80" spans="1:10" x14ac:dyDescent="0.2">
      <c r="A80" s="37" t="s">
        <v>338</v>
      </c>
      <c r="B80" s="34">
        <v>20774</v>
      </c>
      <c r="C80" s="35">
        <v>2041</v>
      </c>
      <c r="D80" s="23" t="s">
        <v>17</v>
      </c>
      <c r="E80" s="4">
        <f t="shared" si="57"/>
        <v>4.7E-2</v>
      </c>
      <c r="F80" s="4">
        <f t="shared" si="58"/>
        <v>4099521.4975775825</v>
      </c>
      <c r="G80" s="24" t="s">
        <v>17</v>
      </c>
      <c r="H80" s="1">
        <f t="shared" si="51"/>
        <v>9.8247809762202751E-2</v>
      </c>
      <c r="I80" s="10" t="str">
        <f t="shared" si="52"/>
        <v>High</v>
      </c>
    </row>
    <row r="81" spans="1:9" x14ac:dyDescent="0.2">
      <c r="A81" s="37" t="s">
        <v>339</v>
      </c>
      <c r="B81" s="34">
        <v>1174</v>
      </c>
      <c r="C81" s="35">
        <v>231</v>
      </c>
      <c r="D81" s="2">
        <f t="shared" si="59"/>
        <v>2.7530250445549197E-2</v>
      </c>
      <c r="E81" s="4">
        <f t="shared" si="57"/>
        <v>5.0000000000000001E-3</v>
      </c>
      <c r="F81" s="4">
        <f t="shared" si="58"/>
        <v>53149.705511176042</v>
      </c>
      <c r="G81" s="24" t="str">
        <f t="shared" si="60"/>
        <v>± 0.5%</v>
      </c>
      <c r="H81" s="1">
        <f t="shared" si="51"/>
        <v>0.19676320272572401</v>
      </c>
      <c r="I81" s="10" t="str">
        <f t="shared" si="52"/>
        <v>High</v>
      </c>
    </row>
    <row r="82" spans="1:9" x14ac:dyDescent="0.2">
      <c r="A82" s="37" t="s">
        <v>340</v>
      </c>
      <c r="B82" s="34">
        <v>7822</v>
      </c>
      <c r="C82" s="35">
        <v>729</v>
      </c>
      <c r="D82" s="23" t="s">
        <v>17</v>
      </c>
      <c r="E82" s="4">
        <f t="shared" si="57"/>
        <v>1.7000000000000001E-2</v>
      </c>
      <c r="F82" s="4">
        <f t="shared" si="58"/>
        <v>522061.32913934032</v>
      </c>
      <c r="G82" s="24" t="s">
        <v>17</v>
      </c>
      <c r="H82" s="1">
        <f t="shared" si="51"/>
        <v>9.3198670416773211E-2</v>
      </c>
      <c r="I82" s="10" t="str">
        <f t="shared" si="52"/>
        <v>High</v>
      </c>
    </row>
    <row r="83" spans="1:9" x14ac:dyDescent="0.2">
      <c r="A83" s="37" t="s">
        <v>341</v>
      </c>
      <c r="B83" s="34">
        <v>1162</v>
      </c>
      <c r="C83" s="35">
        <v>254</v>
      </c>
      <c r="D83" s="2">
        <f t="shared" si="59"/>
        <v>2.7248850952068287E-2</v>
      </c>
      <c r="E83" s="4">
        <f t="shared" si="57"/>
        <v>6.0000000000000001E-3</v>
      </c>
      <c r="F83" s="4">
        <f t="shared" si="58"/>
        <v>64309.002913953649</v>
      </c>
      <c r="G83" s="24" t="str">
        <f t="shared" si="60"/>
        <v>± 0.6%</v>
      </c>
      <c r="H83" s="1">
        <f t="shared" si="51"/>
        <v>0.21858864027538727</v>
      </c>
      <c r="I83" s="10" t="str">
        <f t="shared" si="52"/>
        <v>Moderate</v>
      </c>
    </row>
    <row r="84" spans="1:9" x14ac:dyDescent="0.2">
      <c r="A84" s="37" t="s">
        <v>342</v>
      </c>
      <c r="B84" s="34">
        <v>3661</v>
      </c>
      <c r="C84" s="35">
        <v>599</v>
      </c>
      <c r="D84" s="23" t="s">
        <v>17</v>
      </c>
      <c r="E84" s="4">
        <f t="shared" si="57"/>
        <v>1.4E-2</v>
      </c>
      <c r="F84" s="4">
        <f t="shared" si="58"/>
        <v>356746.28574723576</v>
      </c>
      <c r="G84" s="24" t="s">
        <v>17</v>
      </c>
      <c r="H84" s="1">
        <f t="shared" si="51"/>
        <v>0.16361649822452881</v>
      </c>
      <c r="I84" s="10" t="str">
        <f t="shared" si="52"/>
        <v>High</v>
      </c>
    </row>
    <row r="85" spans="1:9" x14ac:dyDescent="0.2">
      <c r="A85" s="37" t="s">
        <v>343</v>
      </c>
      <c r="B85" s="34">
        <v>2550</v>
      </c>
      <c r="C85" s="35">
        <v>368</v>
      </c>
      <c r="D85" s="2">
        <f t="shared" si="59"/>
        <v>5.9797392364693745E-2</v>
      </c>
      <c r="E85" s="4">
        <f t="shared" si="57"/>
        <v>8.9999999999999993E-3</v>
      </c>
      <c r="F85" s="4">
        <f t="shared" si="58"/>
        <v>134427.14420799768</v>
      </c>
      <c r="G85" s="24" t="str">
        <f t="shared" si="60"/>
        <v>± 0.9%</v>
      </c>
      <c r="H85" s="1">
        <f t="shared" si="51"/>
        <v>0.14431372549019608</v>
      </c>
      <c r="I85" s="10" t="str">
        <f t="shared" si="52"/>
        <v>High</v>
      </c>
    </row>
    <row r="86" spans="1:9" x14ac:dyDescent="0.2">
      <c r="A86" s="37" t="s">
        <v>247</v>
      </c>
      <c r="B86" s="34">
        <v>20942</v>
      </c>
      <c r="C86" s="35">
        <v>671</v>
      </c>
      <c r="D86" s="2">
        <f>IF(B86&lt;&gt;0,B86/$B$86,0)</f>
        <v>1</v>
      </c>
      <c r="E86" s="4">
        <f>IF(B86&lt;&gt;0,ROUND(((SQRT(POWER(C86,2)-(POWER((B86/$B$86),2)*POWER($C$86,2))))/$B$86),3),0)</f>
        <v>0</v>
      </c>
      <c r="F86" s="4">
        <f t="shared" ref="F86" si="61">IF(B86=0,0,POWER(C86,2)-(POWER((B86/$B$62),2)*POWER(C$62,2)))</f>
        <v>383007.10273178172</v>
      </c>
      <c r="G86" s="24" t="s">
        <v>17</v>
      </c>
      <c r="H86" s="1">
        <f t="shared" si="51"/>
        <v>3.2040874797058541E-2</v>
      </c>
      <c r="I86" s="10" t="str">
        <f t="shared" si="52"/>
        <v>High</v>
      </c>
    </row>
    <row r="87" spans="1:9" x14ac:dyDescent="0.2">
      <c r="A87" s="37" t="s">
        <v>323</v>
      </c>
      <c r="B87" s="34">
        <v>573</v>
      </c>
      <c r="C87" s="35">
        <v>169</v>
      </c>
      <c r="D87" s="2">
        <f t="shared" ref="D87:D96" si="62">IF(B87&lt;&gt;0,B87/$B$86,0)</f>
        <v>2.736128354502913E-2</v>
      </c>
      <c r="E87" s="4">
        <f t="shared" ref="E87:E96" si="63">IF(B87&lt;&gt;0,ROUND(((SQRT(POWER(C87,2)-(POWER((B87/$B$86),2)*POWER($C$86,2))))/$B$86),3),0)</f>
        <v>8.0000000000000002E-3</v>
      </c>
      <c r="F87" s="4">
        <f t="shared" ref="F87:F96" si="64">IF(B87=0,0,POWER(C87,2)-(POWER((B87/$B$62),2)*POWER(C$62,2)))</f>
        <v>28510.666026092684</v>
      </c>
      <c r="G87" s="24" t="str">
        <f t="shared" ref="G87:G96" si="65">IF(F87&lt;0,"W",IF(A87=0,"± 0.6%",IF((E87*100)&lt;0.01,"± 0.1%","± "&amp; TEXT((E87*100),"#,##0.0")&amp;"%")))</f>
        <v>± 0.8%</v>
      </c>
      <c r="H87" s="1">
        <f t="shared" si="51"/>
        <v>0.29493891797556721</v>
      </c>
      <c r="I87" s="10" t="str">
        <f t="shared" si="52"/>
        <v>Moderate</v>
      </c>
    </row>
    <row r="88" spans="1:9" x14ac:dyDescent="0.2">
      <c r="A88" s="37" t="s">
        <v>324</v>
      </c>
      <c r="B88" s="34">
        <v>881</v>
      </c>
      <c r="C88" s="35">
        <v>223</v>
      </c>
      <c r="D88" s="2">
        <f t="shared" si="62"/>
        <v>4.2068570337121573E-2</v>
      </c>
      <c r="E88" s="4">
        <f t="shared" si="63"/>
        <v>1.0999999999999999E-2</v>
      </c>
      <c r="F88" s="4">
        <f t="shared" si="64"/>
        <v>49610.011828008253</v>
      </c>
      <c r="G88" s="24" t="str">
        <f t="shared" si="65"/>
        <v>± 1.1%</v>
      </c>
      <c r="H88" s="1">
        <f t="shared" si="51"/>
        <v>0.25312145289443816</v>
      </c>
      <c r="I88" s="10" t="str">
        <f t="shared" si="52"/>
        <v>Moderate</v>
      </c>
    </row>
    <row r="89" spans="1:9" x14ac:dyDescent="0.2">
      <c r="A89" s="37" t="s">
        <v>325</v>
      </c>
      <c r="B89" s="34">
        <v>1062</v>
      </c>
      <c r="C89" s="35">
        <v>241</v>
      </c>
      <c r="D89" s="2">
        <f t="shared" si="62"/>
        <v>5.0711488874033046E-2</v>
      </c>
      <c r="E89" s="4">
        <f t="shared" si="63"/>
        <v>1.0999999999999999E-2</v>
      </c>
      <c r="F89" s="4">
        <f t="shared" si="64"/>
        <v>57908.097604940398</v>
      </c>
      <c r="G89" s="24" t="str">
        <f t="shared" si="65"/>
        <v>± 1.1%</v>
      </c>
      <c r="H89" s="1">
        <f t="shared" si="51"/>
        <v>0.22693032015065914</v>
      </c>
      <c r="I89" s="10" t="str">
        <f t="shared" si="52"/>
        <v>Moderate</v>
      </c>
    </row>
    <row r="90" spans="1:9" x14ac:dyDescent="0.2">
      <c r="A90" s="37" t="s">
        <v>326</v>
      </c>
      <c r="B90" s="34">
        <v>1074</v>
      </c>
      <c r="C90" s="35">
        <v>244</v>
      </c>
      <c r="D90" s="2">
        <f t="shared" si="62"/>
        <v>5.1284500047750932E-2</v>
      </c>
      <c r="E90" s="4">
        <f t="shared" si="63"/>
        <v>1.2E-2</v>
      </c>
      <c r="F90" s="4">
        <f t="shared" si="64"/>
        <v>59359.168130482787</v>
      </c>
      <c r="G90" s="24" t="str">
        <f t="shared" si="65"/>
        <v>± 1.2%</v>
      </c>
      <c r="H90" s="1">
        <f t="shared" si="51"/>
        <v>0.2271880819366853</v>
      </c>
      <c r="I90" s="10" t="str">
        <f t="shared" si="52"/>
        <v>Moderate</v>
      </c>
    </row>
    <row r="91" spans="1:9" x14ac:dyDescent="0.2">
      <c r="A91" s="37" t="s">
        <v>327</v>
      </c>
      <c r="B91" s="34">
        <v>2552</v>
      </c>
      <c r="C91" s="35">
        <v>362</v>
      </c>
      <c r="D91" s="2">
        <f t="shared" si="62"/>
        <v>0.12186037627733741</v>
      </c>
      <c r="E91" s="4">
        <f t="shared" si="63"/>
        <v>1.7000000000000001E-2</v>
      </c>
      <c r="F91" s="4">
        <f t="shared" si="64"/>
        <v>130045.57989942381</v>
      </c>
      <c r="G91" s="24" t="str">
        <f t="shared" si="65"/>
        <v>± 1.7%</v>
      </c>
      <c r="H91" s="1">
        <f t="shared" si="51"/>
        <v>0.14184952978056425</v>
      </c>
      <c r="I91" s="10" t="str">
        <f t="shared" si="52"/>
        <v>High</v>
      </c>
    </row>
    <row r="92" spans="1:9" x14ac:dyDescent="0.2">
      <c r="A92" s="37" t="s">
        <v>328</v>
      </c>
      <c r="B92" s="34">
        <v>3808</v>
      </c>
      <c r="C92" s="35">
        <v>428</v>
      </c>
      <c r="D92" s="2">
        <f t="shared" si="62"/>
        <v>0.18183554579314296</v>
      </c>
      <c r="E92" s="4">
        <f t="shared" si="63"/>
        <v>0.02</v>
      </c>
      <c r="F92" s="4">
        <f t="shared" si="64"/>
        <v>180960.96727913295</v>
      </c>
      <c r="G92" s="24" t="str">
        <f t="shared" si="65"/>
        <v>± 2.0%</v>
      </c>
      <c r="H92" s="1">
        <f t="shared" si="51"/>
        <v>0.11239495798319328</v>
      </c>
      <c r="I92" s="10" t="str">
        <f t="shared" si="52"/>
        <v>High</v>
      </c>
    </row>
    <row r="93" spans="1:9" x14ac:dyDescent="0.2">
      <c r="A93" s="37" t="s">
        <v>329</v>
      </c>
      <c r="B93" s="34">
        <v>3046</v>
      </c>
      <c r="C93" s="35">
        <v>359</v>
      </c>
      <c r="D93" s="2">
        <f t="shared" si="62"/>
        <v>0.14544933626205711</v>
      </c>
      <c r="E93" s="4">
        <f t="shared" si="63"/>
        <v>1.6E-2</v>
      </c>
      <c r="F93" s="4">
        <f t="shared" si="64"/>
        <v>127458.63265306123</v>
      </c>
      <c r="G93" s="24" t="str">
        <f t="shared" si="65"/>
        <v>± 1.6%</v>
      </c>
      <c r="H93" s="1">
        <f t="shared" si="51"/>
        <v>0.11785948785292187</v>
      </c>
      <c r="I93" s="10" t="str">
        <f t="shared" si="52"/>
        <v>High</v>
      </c>
    </row>
    <row r="94" spans="1:9" x14ac:dyDescent="0.2">
      <c r="A94" s="37" t="s">
        <v>330</v>
      </c>
      <c r="B94" s="34">
        <v>4609</v>
      </c>
      <c r="C94" s="35">
        <v>405</v>
      </c>
      <c r="D94" s="2">
        <f t="shared" si="62"/>
        <v>0.22008404163881196</v>
      </c>
      <c r="E94" s="4">
        <f t="shared" si="63"/>
        <v>1.7999999999999999E-2</v>
      </c>
      <c r="F94" s="4">
        <f t="shared" si="64"/>
        <v>160768.39270070495</v>
      </c>
      <c r="G94" s="24" t="str">
        <f t="shared" si="65"/>
        <v>± 1.8%</v>
      </c>
      <c r="H94" s="1">
        <f t="shared" si="51"/>
        <v>8.7871555651985248E-2</v>
      </c>
      <c r="I94" s="10" t="str">
        <f t="shared" si="52"/>
        <v>High</v>
      </c>
    </row>
    <row r="95" spans="1:9" x14ac:dyDescent="0.2">
      <c r="A95" s="37" t="s">
        <v>331</v>
      </c>
      <c r="B95" s="34">
        <v>1730</v>
      </c>
      <c r="C95" s="35">
        <v>248</v>
      </c>
      <c r="D95" s="2">
        <f t="shared" si="62"/>
        <v>8.2609110877662109E-2</v>
      </c>
      <c r="E95" s="4">
        <f t="shared" si="63"/>
        <v>1.2E-2</v>
      </c>
      <c r="F95" s="4">
        <f t="shared" si="64"/>
        <v>61045.178054612268</v>
      </c>
      <c r="G95" s="24" t="str">
        <f t="shared" si="65"/>
        <v>± 1.2%</v>
      </c>
      <c r="H95" s="1">
        <f t="shared" si="51"/>
        <v>0.14335260115606938</v>
      </c>
      <c r="I95" s="10" t="str">
        <f t="shared" si="52"/>
        <v>High</v>
      </c>
    </row>
    <row r="96" spans="1:9" x14ac:dyDescent="0.2">
      <c r="A96" s="37" t="s">
        <v>332</v>
      </c>
      <c r="B96" s="34">
        <v>1607</v>
      </c>
      <c r="C96" s="35">
        <v>230</v>
      </c>
      <c r="D96" s="2">
        <f t="shared" si="62"/>
        <v>7.6735746347053768E-2</v>
      </c>
      <c r="E96" s="4">
        <f t="shared" si="63"/>
        <v>1.0999999999999999E-2</v>
      </c>
      <c r="F96" s="4">
        <f t="shared" si="64"/>
        <v>52504.10161580921</v>
      </c>
      <c r="G96" s="24" t="str">
        <f t="shared" si="65"/>
        <v>± 1.1%</v>
      </c>
      <c r="H96" s="1">
        <f t="shared" si="51"/>
        <v>0.14312383322962041</v>
      </c>
      <c r="I96" s="10" t="str">
        <f t="shared" si="52"/>
        <v>High</v>
      </c>
    </row>
    <row r="97" spans="1:9" x14ac:dyDescent="0.2">
      <c r="A97" s="37" t="s">
        <v>248</v>
      </c>
      <c r="B97" s="34">
        <v>83072.238095238092</v>
      </c>
      <c r="C97" s="35">
        <v>4438</v>
      </c>
      <c r="D97" s="38" t="s">
        <v>17</v>
      </c>
      <c r="E97" s="38"/>
      <c r="F97" s="38"/>
      <c r="G97" s="38" t="s">
        <v>17</v>
      </c>
      <c r="H97" s="1">
        <f t="shared" si="51"/>
        <v>5.3423383091136402E-2</v>
      </c>
      <c r="I97" s="10" t="str">
        <f t="shared" si="52"/>
        <v>High</v>
      </c>
    </row>
    <row r="98" spans="1:9" x14ac:dyDescent="0.2">
      <c r="A98" s="37" t="s">
        <v>249</v>
      </c>
      <c r="B98" s="34">
        <v>97264</v>
      </c>
      <c r="C98" s="35">
        <v>4301</v>
      </c>
      <c r="D98" s="38" t="s">
        <v>17</v>
      </c>
      <c r="E98" s="38"/>
      <c r="F98" s="38"/>
      <c r="G98" s="38" t="s">
        <v>17</v>
      </c>
      <c r="H98" s="1">
        <f t="shared" si="51"/>
        <v>4.4219855239348578E-2</v>
      </c>
      <c r="I98" s="10" t="str">
        <f t="shared" si="52"/>
        <v>High</v>
      </c>
    </row>
    <row r="99" spans="1:9" x14ac:dyDescent="0.2">
      <c r="A99" s="37" t="s">
        <v>250</v>
      </c>
      <c r="B99" s="34">
        <v>35889</v>
      </c>
      <c r="C99" s="35">
        <v>1302</v>
      </c>
      <c r="D99" s="38" t="s">
        <v>17</v>
      </c>
      <c r="E99" s="38"/>
      <c r="F99" s="38"/>
      <c r="G99" s="38" t="s">
        <v>17</v>
      </c>
      <c r="H99" s="1">
        <f t="shared" si="51"/>
        <v>3.6278525453481571E-2</v>
      </c>
      <c r="I99" s="10" t="str">
        <f t="shared" si="52"/>
        <v>High</v>
      </c>
    </row>
    <row r="100" spans="1:9" x14ac:dyDescent="0.2">
      <c r="A100" s="37" t="s">
        <v>251</v>
      </c>
      <c r="B100" s="34">
        <v>21702</v>
      </c>
      <c r="C100" s="35">
        <v>749</v>
      </c>
      <c r="D100" s="2">
        <f>IF(B100&lt;&gt;0,B100/$B$100,0)</f>
        <v>1</v>
      </c>
      <c r="E100" s="4">
        <f>IF(B100&lt;&gt;0,ROUND(((SQRT(POWER(C100,2)-(POWER((B100/$B$100),2)*POWER($C$100,2))))/$B$100),3),0)</f>
        <v>0</v>
      </c>
      <c r="F100" s="4">
        <f>IF(B100=0,0,POWER(C100,2)-(POWER((B100/$B$100),2)*POWER(C$100,2)))</f>
        <v>0</v>
      </c>
      <c r="G100" s="24" t="s">
        <v>17</v>
      </c>
      <c r="H100" s="1">
        <f t="shared" si="51"/>
        <v>3.4512948115381067E-2</v>
      </c>
      <c r="I100" s="10" t="str">
        <f t="shared" si="52"/>
        <v>High</v>
      </c>
    </row>
    <row r="101" spans="1:9" x14ac:dyDescent="0.2">
      <c r="A101" s="37" t="s">
        <v>252</v>
      </c>
      <c r="B101" s="34">
        <v>46510.095238095237</v>
      </c>
      <c r="C101" s="35">
        <v>3341</v>
      </c>
      <c r="D101" s="38" t="s">
        <v>17</v>
      </c>
      <c r="E101" s="38"/>
      <c r="F101" s="38"/>
      <c r="G101" s="38" t="s">
        <v>17</v>
      </c>
      <c r="H101" s="1">
        <f t="shared" si="51"/>
        <v>7.1833867096953857E-2</v>
      </c>
      <c r="I101" s="10" t="str">
        <f t="shared" si="52"/>
        <v>High</v>
      </c>
    </row>
    <row r="102" spans="1:9" x14ac:dyDescent="0.2">
      <c r="A102" s="37" t="s">
        <v>253</v>
      </c>
      <c r="B102" s="34">
        <v>50551</v>
      </c>
      <c r="C102" s="35">
        <v>2943</v>
      </c>
      <c r="D102" s="38" t="s">
        <v>17</v>
      </c>
      <c r="E102" s="38"/>
      <c r="F102" s="38"/>
      <c r="G102" s="38" t="s">
        <v>17</v>
      </c>
      <c r="H102" s="1">
        <f t="shared" si="51"/>
        <v>5.8218432869775079E-2</v>
      </c>
      <c r="I102" s="10" t="str">
        <f t="shared" si="52"/>
        <v>High</v>
      </c>
    </row>
    <row r="103" spans="1:9" x14ac:dyDescent="0.2">
      <c r="A103" s="37" t="s">
        <v>254</v>
      </c>
      <c r="B103" s="34">
        <v>39208.095238095237</v>
      </c>
      <c r="C103" s="35">
        <v>33376</v>
      </c>
      <c r="D103" s="38" t="s">
        <v>17</v>
      </c>
      <c r="E103" s="38"/>
      <c r="F103" s="38"/>
      <c r="G103" s="38" t="s">
        <v>17</v>
      </c>
      <c r="H103" s="1">
        <f t="shared" si="51"/>
        <v>0.85125277821635481</v>
      </c>
      <c r="I103" s="10" t="str">
        <f t="shared" si="52"/>
        <v>Low</v>
      </c>
    </row>
    <row r="104" spans="1:9" x14ac:dyDescent="0.2">
      <c r="A104" s="37" t="s">
        <v>255</v>
      </c>
      <c r="B104" s="34">
        <v>57898.523809523809</v>
      </c>
      <c r="C104" s="35">
        <v>3752</v>
      </c>
      <c r="D104" s="38" t="s">
        <v>17</v>
      </c>
      <c r="E104" s="38"/>
      <c r="F104" s="38"/>
      <c r="G104" s="38" t="s">
        <v>17</v>
      </c>
      <c r="H104" s="1">
        <f t="shared" si="51"/>
        <v>6.4803033879472213E-2</v>
      </c>
      <c r="I104" s="10" t="str">
        <f t="shared" si="52"/>
        <v>High</v>
      </c>
    </row>
    <row r="105" spans="1:9" x14ac:dyDescent="0.2">
      <c r="A105" s="37" t="s">
        <v>256</v>
      </c>
      <c r="B105" s="34">
        <v>49132.809523809527</v>
      </c>
      <c r="C105" s="35">
        <v>2657</v>
      </c>
      <c r="D105" s="38" t="s">
        <v>17</v>
      </c>
      <c r="E105" s="38"/>
      <c r="F105" s="38"/>
      <c r="G105" s="38" t="s">
        <v>17</v>
      </c>
      <c r="H105" s="1">
        <f t="shared" si="51"/>
        <v>5.4077917093514269E-2</v>
      </c>
      <c r="I105" s="10" t="str">
        <f t="shared" si="52"/>
        <v>High</v>
      </c>
    </row>
    <row r="106" spans="1:9" x14ac:dyDescent="0.2">
      <c r="A106" s="14" t="s">
        <v>275</v>
      </c>
      <c r="B106" s="15"/>
      <c r="C106" s="15"/>
      <c r="D106" s="16"/>
      <c r="E106" s="17"/>
      <c r="F106" s="17"/>
      <c r="G106" s="17"/>
      <c r="H106" s="14"/>
      <c r="I106" s="14"/>
    </row>
    <row r="107" spans="1:9" x14ac:dyDescent="0.2">
      <c r="A107" s="37" t="s">
        <v>257</v>
      </c>
      <c r="B107" s="38" t="s">
        <v>17</v>
      </c>
      <c r="C107" s="38" t="s">
        <v>17</v>
      </c>
      <c r="D107" s="42">
        <v>7.6</v>
      </c>
      <c r="E107" s="1">
        <v>1.3</v>
      </c>
      <c r="F107" s="1">
        <v>7.6</v>
      </c>
      <c r="G107" s="39">
        <v>1.3</v>
      </c>
      <c r="H107" s="1">
        <f>IF(D107&lt;&gt;0,G107/D107,0)</f>
        <v>0.17105263157894737</v>
      </c>
      <c r="I107" s="10" t="str">
        <f t="shared" ref="I107" si="66">IF(AND(H107&gt;0,H107&lt;=0.2),"High",IF(H107&gt;=0.667,"Low",IF(AND(H107&gt;0.2,H107&lt;0.667),"Moderate","NC")))</f>
        <v>High</v>
      </c>
    </row>
    <row r="108" spans="1:9" x14ac:dyDescent="0.2">
      <c r="A108" s="37" t="s">
        <v>258</v>
      </c>
      <c r="B108" s="38" t="s">
        <v>17</v>
      </c>
      <c r="C108" s="38" t="s">
        <v>17</v>
      </c>
      <c r="D108" s="42">
        <v>9.5</v>
      </c>
      <c r="E108" s="1">
        <v>2.2000000000000002</v>
      </c>
      <c r="F108" s="1">
        <v>9.5</v>
      </c>
      <c r="G108" s="39">
        <v>2.2000000000000002</v>
      </c>
      <c r="H108" s="1">
        <f t="shared" ref="H108:H125" si="67">IF(D108&lt;&gt;0,G108/D108,0)</f>
        <v>0.23157894736842108</v>
      </c>
      <c r="I108" s="10" t="str">
        <f t="shared" ref="I108:I125" si="68">IF(AND(H108&gt;0,H108&lt;=0.2),"High",IF(H108&gt;=0.667,"Low",IF(AND(H108&gt;0.2,H108&lt;0.667),"Moderate","NC")))</f>
        <v>Moderate</v>
      </c>
    </row>
    <row r="109" spans="1:9" x14ac:dyDescent="0.2">
      <c r="A109" s="37" t="s">
        <v>259</v>
      </c>
      <c r="B109" s="38" t="s">
        <v>17</v>
      </c>
      <c r="C109" s="38" t="s">
        <v>17</v>
      </c>
      <c r="D109" s="42">
        <v>10.8</v>
      </c>
      <c r="E109" s="1">
        <v>7.5</v>
      </c>
      <c r="F109" s="1">
        <v>10.8</v>
      </c>
      <c r="G109" s="39">
        <v>7.5</v>
      </c>
      <c r="H109" s="1">
        <f t="shared" si="67"/>
        <v>0.69444444444444442</v>
      </c>
      <c r="I109" s="10" t="str">
        <f t="shared" si="68"/>
        <v>Low</v>
      </c>
    </row>
    <row r="110" spans="1:9" x14ac:dyDescent="0.2">
      <c r="A110" s="37" t="s">
        <v>260</v>
      </c>
      <c r="B110" s="38" t="s">
        <v>17</v>
      </c>
      <c r="C110" s="38" t="s">
        <v>17</v>
      </c>
      <c r="D110" s="42">
        <v>3.5</v>
      </c>
      <c r="E110" s="1">
        <v>0.9</v>
      </c>
      <c r="F110" s="1">
        <v>3.5</v>
      </c>
      <c r="G110" s="39">
        <v>0.9</v>
      </c>
      <c r="H110" s="1">
        <f t="shared" si="67"/>
        <v>0.25714285714285717</v>
      </c>
      <c r="I110" s="10" t="str">
        <f t="shared" si="68"/>
        <v>Moderate</v>
      </c>
    </row>
    <row r="111" spans="1:9" x14ac:dyDescent="0.2">
      <c r="A111" s="37" t="s">
        <v>258</v>
      </c>
      <c r="B111" s="38" t="s">
        <v>17</v>
      </c>
      <c r="C111" s="38" t="s">
        <v>17</v>
      </c>
      <c r="D111" s="42">
        <v>2.7</v>
      </c>
      <c r="E111" s="1">
        <v>2.2999999999999998</v>
      </c>
      <c r="F111" s="1">
        <v>2.7</v>
      </c>
      <c r="G111" s="39">
        <v>2.2999999999999998</v>
      </c>
      <c r="H111" s="1">
        <f t="shared" si="67"/>
        <v>0.85185185185185175</v>
      </c>
      <c r="I111" s="10" t="str">
        <f t="shared" si="68"/>
        <v>Low</v>
      </c>
    </row>
    <row r="112" spans="1:9" x14ac:dyDescent="0.2">
      <c r="A112" s="37" t="s">
        <v>259</v>
      </c>
      <c r="B112" s="38" t="s">
        <v>17</v>
      </c>
      <c r="C112" s="38" t="s">
        <v>17</v>
      </c>
      <c r="D112" s="42">
        <v>3.7</v>
      </c>
      <c r="E112" s="1">
        <v>8.6</v>
      </c>
      <c r="F112" s="1">
        <v>3.7</v>
      </c>
      <c r="G112" s="39">
        <v>8.6</v>
      </c>
      <c r="H112" s="1">
        <f t="shared" si="67"/>
        <v>2.3243243243243241</v>
      </c>
      <c r="I112" s="10" t="str">
        <f t="shared" si="68"/>
        <v>Low</v>
      </c>
    </row>
    <row r="113" spans="1:9" x14ac:dyDescent="0.2">
      <c r="A113" s="37" t="s">
        <v>261</v>
      </c>
      <c r="B113" s="38" t="s">
        <v>17</v>
      </c>
      <c r="C113" s="38" t="s">
        <v>17</v>
      </c>
      <c r="D113" s="42">
        <v>25.5</v>
      </c>
      <c r="E113" s="1">
        <v>6.3</v>
      </c>
      <c r="F113" s="1">
        <v>25.5</v>
      </c>
      <c r="G113" s="39">
        <v>6.3</v>
      </c>
      <c r="H113" s="1">
        <f t="shared" si="67"/>
        <v>0.24705882352941175</v>
      </c>
      <c r="I113" s="10" t="str">
        <f t="shared" si="68"/>
        <v>Moderate</v>
      </c>
    </row>
    <row r="114" spans="1:9" x14ac:dyDescent="0.2">
      <c r="A114" s="37" t="s">
        <v>258</v>
      </c>
      <c r="B114" s="38" t="s">
        <v>17</v>
      </c>
      <c r="C114" s="38" t="s">
        <v>17</v>
      </c>
      <c r="D114" s="42">
        <v>31.5</v>
      </c>
      <c r="E114" s="1">
        <v>9.3000000000000007</v>
      </c>
      <c r="F114" s="1">
        <v>31.5</v>
      </c>
      <c r="G114" s="39">
        <v>9.3000000000000007</v>
      </c>
      <c r="H114" s="1">
        <f t="shared" si="67"/>
        <v>0.29523809523809524</v>
      </c>
      <c r="I114" s="10" t="str">
        <f t="shared" si="68"/>
        <v>Moderate</v>
      </c>
    </row>
    <row r="115" spans="1:9" x14ac:dyDescent="0.2">
      <c r="A115" s="37" t="s">
        <v>259</v>
      </c>
      <c r="B115" s="38" t="s">
        <v>17</v>
      </c>
      <c r="C115" s="38" t="s">
        <v>17</v>
      </c>
      <c r="D115" s="42">
        <v>33.700000000000003</v>
      </c>
      <c r="E115" s="1">
        <v>11.1</v>
      </c>
      <c r="F115" s="1">
        <v>33.700000000000003</v>
      </c>
      <c r="G115" s="39">
        <v>11.1</v>
      </c>
      <c r="H115" s="1">
        <f t="shared" si="67"/>
        <v>0.32937685459940647</v>
      </c>
      <c r="I115" s="10" t="str">
        <f t="shared" si="68"/>
        <v>Moderate</v>
      </c>
    </row>
    <row r="116" spans="1:9" x14ac:dyDescent="0.2">
      <c r="A116" s="37" t="s">
        <v>238</v>
      </c>
      <c r="B116" s="38" t="s">
        <v>17</v>
      </c>
      <c r="C116" s="38" t="s">
        <v>17</v>
      </c>
      <c r="D116" s="42">
        <v>11.9</v>
      </c>
      <c r="E116" s="1">
        <v>1.1000000000000001</v>
      </c>
      <c r="F116" s="1">
        <v>11.9</v>
      </c>
      <c r="G116" s="39">
        <v>1.1000000000000001</v>
      </c>
      <c r="H116" s="1">
        <f t="shared" si="67"/>
        <v>9.2436974789915971E-2</v>
      </c>
      <c r="I116" s="10" t="str">
        <f t="shared" si="68"/>
        <v>High</v>
      </c>
    </row>
    <row r="117" spans="1:9" x14ac:dyDescent="0.2">
      <c r="A117" s="37" t="s">
        <v>239</v>
      </c>
      <c r="B117" s="38" t="s">
        <v>17</v>
      </c>
      <c r="C117" s="38" t="s">
        <v>17</v>
      </c>
      <c r="D117" s="42">
        <v>12.3</v>
      </c>
      <c r="E117" s="1">
        <v>2.8</v>
      </c>
      <c r="F117" s="1">
        <v>12.3</v>
      </c>
      <c r="G117" s="39">
        <v>2.8</v>
      </c>
      <c r="H117" s="1">
        <f t="shared" si="67"/>
        <v>0.22764227642276419</v>
      </c>
      <c r="I117" s="10" t="str">
        <f t="shared" si="68"/>
        <v>Moderate</v>
      </c>
    </row>
    <row r="118" spans="1:9" x14ac:dyDescent="0.2">
      <c r="A118" s="37" t="s">
        <v>262</v>
      </c>
      <c r="B118" s="38" t="s">
        <v>17</v>
      </c>
      <c r="C118" s="38" t="s">
        <v>17</v>
      </c>
      <c r="D118" s="42">
        <v>11.9</v>
      </c>
      <c r="E118" s="1">
        <v>2.9</v>
      </c>
      <c r="F118" s="1">
        <v>11.9</v>
      </c>
      <c r="G118" s="39">
        <v>2.9</v>
      </c>
      <c r="H118" s="1">
        <f t="shared" si="67"/>
        <v>0.24369747899159663</v>
      </c>
      <c r="I118" s="10" t="str">
        <f t="shared" si="68"/>
        <v>Moderate</v>
      </c>
    </row>
    <row r="119" spans="1:9" x14ac:dyDescent="0.2">
      <c r="A119" s="37" t="s">
        <v>263</v>
      </c>
      <c r="B119" s="38" t="s">
        <v>17</v>
      </c>
      <c r="C119" s="38" t="s">
        <v>17</v>
      </c>
      <c r="D119" s="42">
        <v>13</v>
      </c>
      <c r="E119" s="1">
        <v>5.6</v>
      </c>
      <c r="F119" s="1">
        <v>13</v>
      </c>
      <c r="G119" s="39">
        <v>5.6</v>
      </c>
      <c r="H119" s="1">
        <f t="shared" si="67"/>
        <v>0.43076923076923074</v>
      </c>
      <c r="I119" s="10" t="str">
        <f t="shared" si="68"/>
        <v>Moderate</v>
      </c>
    </row>
    <row r="120" spans="1:9" x14ac:dyDescent="0.2">
      <c r="A120" s="37" t="s">
        <v>264</v>
      </c>
      <c r="B120" s="38" t="s">
        <v>17</v>
      </c>
      <c r="C120" s="38" t="s">
        <v>17</v>
      </c>
      <c r="D120" s="42">
        <v>11.4</v>
      </c>
      <c r="E120" s="1">
        <v>4</v>
      </c>
      <c r="F120" s="1">
        <v>11.4</v>
      </c>
      <c r="G120" s="39">
        <v>4</v>
      </c>
      <c r="H120" s="1">
        <f t="shared" si="67"/>
        <v>0.35087719298245612</v>
      </c>
      <c r="I120" s="10" t="str">
        <f t="shared" si="68"/>
        <v>Moderate</v>
      </c>
    </row>
    <row r="121" spans="1:9" x14ac:dyDescent="0.2">
      <c r="A121" s="37" t="s">
        <v>265</v>
      </c>
      <c r="B121" s="38" t="s">
        <v>17</v>
      </c>
      <c r="C121" s="38" t="s">
        <v>17</v>
      </c>
      <c r="D121" s="42">
        <v>11.8</v>
      </c>
      <c r="E121" s="1">
        <v>1</v>
      </c>
      <c r="F121" s="1">
        <v>11.8</v>
      </c>
      <c r="G121" s="39">
        <v>1</v>
      </c>
      <c r="H121" s="1">
        <f t="shared" si="67"/>
        <v>8.4745762711864403E-2</v>
      </c>
      <c r="I121" s="10" t="str">
        <f t="shared" si="68"/>
        <v>High</v>
      </c>
    </row>
    <row r="122" spans="1:9" x14ac:dyDescent="0.2">
      <c r="A122" s="37" t="s">
        <v>240</v>
      </c>
      <c r="B122" s="38" t="s">
        <v>17</v>
      </c>
      <c r="C122" s="38" t="s">
        <v>17</v>
      </c>
      <c r="D122" s="42">
        <v>11.9</v>
      </c>
      <c r="E122" s="1">
        <v>1.1000000000000001</v>
      </c>
      <c r="F122" s="1">
        <v>11.9</v>
      </c>
      <c r="G122" s="39">
        <v>1.1000000000000001</v>
      </c>
      <c r="H122" s="1">
        <f t="shared" si="67"/>
        <v>9.2436974789915971E-2</v>
      </c>
      <c r="I122" s="10" t="str">
        <f t="shared" si="68"/>
        <v>High</v>
      </c>
    </row>
    <row r="123" spans="1:9" x14ac:dyDescent="0.2">
      <c r="A123" s="37" t="s">
        <v>266</v>
      </c>
      <c r="B123" s="38" t="s">
        <v>17</v>
      </c>
      <c r="C123" s="38" t="s">
        <v>17</v>
      </c>
      <c r="D123" s="42">
        <v>11.7</v>
      </c>
      <c r="E123" s="1">
        <v>2.4</v>
      </c>
      <c r="F123" s="1">
        <v>11.7</v>
      </c>
      <c r="G123" s="39">
        <v>2.4</v>
      </c>
      <c r="H123" s="1">
        <f t="shared" si="67"/>
        <v>0.20512820512820512</v>
      </c>
      <c r="I123" s="10" t="str">
        <f t="shared" si="68"/>
        <v>Moderate</v>
      </c>
    </row>
    <row r="124" spans="1:9" x14ac:dyDescent="0.2">
      <c r="A124" s="37" t="s">
        <v>267</v>
      </c>
      <c r="B124" s="38" t="s">
        <v>17</v>
      </c>
      <c r="C124" s="38" t="s">
        <v>17</v>
      </c>
      <c r="D124" s="42">
        <v>7.9</v>
      </c>
      <c r="E124" s="1">
        <v>1.4</v>
      </c>
      <c r="F124" s="1">
        <v>7.9</v>
      </c>
      <c r="G124" s="39">
        <v>1.4</v>
      </c>
      <c r="H124" s="1">
        <f t="shared" si="67"/>
        <v>0.17721518987341769</v>
      </c>
      <c r="I124" s="10" t="str">
        <f t="shared" si="68"/>
        <v>High</v>
      </c>
    </row>
    <row r="125" spans="1:9" x14ac:dyDescent="0.2">
      <c r="A125" s="37" t="s">
        <v>268</v>
      </c>
      <c r="B125" s="38" t="s">
        <v>17</v>
      </c>
      <c r="C125" s="38" t="s">
        <v>17</v>
      </c>
      <c r="D125" s="42">
        <v>19.600000000000001</v>
      </c>
      <c r="E125" s="1">
        <v>2</v>
      </c>
      <c r="F125" s="1">
        <v>19.600000000000001</v>
      </c>
      <c r="G125" s="39">
        <v>2</v>
      </c>
      <c r="H125" s="1">
        <f t="shared" si="67"/>
        <v>0.1020408163265306</v>
      </c>
      <c r="I125" s="10" t="str">
        <f t="shared" si="68"/>
        <v>High</v>
      </c>
    </row>
    <row r="126" spans="1:9" x14ac:dyDescent="0.2">
      <c r="A126" s="14" t="s">
        <v>276</v>
      </c>
      <c r="B126" s="15"/>
      <c r="C126" s="15"/>
      <c r="D126" s="16"/>
      <c r="E126" s="17"/>
      <c r="F126" s="17"/>
      <c r="G126" s="17"/>
      <c r="H126" s="14"/>
      <c r="I126" s="14"/>
    </row>
    <row r="127" spans="1:9" x14ac:dyDescent="0.2">
      <c r="A127" s="37" t="s">
        <v>269</v>
      </c>
      <c r="B127" s="34">
        <v>88792</v>
      </c>
      <c r="C127" s="35">
        <v>1710</v>
      </c>
      <c r="D127" s="2">
        <f>IF(B127&lt;&gt;0,B127/$B$127,0)</f>
        <v>1</v>
      </c>
      <c r="E127" s="4">
        <f>IF(B127&lt;&gt;0,ROUND(((SQRT(POWER(C127,2)-(POWER((B127/$B$127),2)*POWER($C$127,2))))/$B$127),3),0)</f>
        <v>0</v>
      </c>
      <c r="F127" s="4">
        <f>IF(B127=0,0,POWER(C127,2)-(POWER((B127/$B$127),2)*POWER(C$127,2)))</f>
        <v>0</v>
      </c>
      <c r="G127" s="24" t="s">
        <v>17</v>
      </c>
      <c r="H127" s="1">
        <f t="shared" ref="H127" si="69">IF(B127&lt;&gt;0,C127/B127,0)</f>
        <v>1.9258491756014056E-2</v>
      </c>
      <c r="I127" s="10" t="str">
        <f t="shared" ref="I127" si="70">IF(AND(H127&gt;0,H127&lt;=0.2),"High",IF(H127&gt;=0.667,"Low",IF(AND(H127&gt;0.2,H127&lt;0.667),"Moderate","NC")))</f>
        <v>High</v>
      </c>
    </row>
    <row r="128" spans="1:9" x14ac:dyDescent="0.2">
      <c r="A128" s="37" t="s">
        <v>316</v>
      </c>
      <c r="B128" s="34">
        <v>4626</v>
      </c>
      <c r="C128" s="35">
        <v>816</v>
      </c>
      <c r="D128" s="2">
        <f t="shared" ref="D128:D134" si="71">IF(B128&lt;&gt;0,B128/$B$127,0)</f>
        <v>5.209928822416434E-2</v>
      </c>
      <c r="E128" s="4">
        <f t="shared" ref="E128:E134" si="72">IF(B128&lt;&gt;0,ROUND(((SQRT(POWER(C128,2)-(POWER((B128/$B$127),2)*POWER($C$127,2))))/$B$127),3),0)</f>
        <v>8.9999999999999993E-3</v>
      </c>
      <c r="F128" s="4">
        <f t="shared" ref="F128:F134" si="73">IF(B128=0,0,POWER(C128,2)-(POWER((B128/$B$127),2)*POWER(C$127,2)))</f>
        <v>657919.01058936631</v>
      </c>
      <c r="G128" s="24" t="str">
        <f t="shared" ref="G128:G134" si="74">IF(F128&lt;0,"W",IF(A128=0,"± 0.6%",IF((E128*100)&lt;0.01,"± 0.1%","± "&amp; TEXT((E128*100),"#,##0.0")&amp;"%")))</f>
        <v>± 0.9%</v>
      </c>
      <c r="H128" s="1">
        <f t="shared" ref="H128:H134" si="75">IF(B128&lt;&gt;0,C128/B128,0)</f>
        <v>0.17639429312581065</v>
      </c>
      <c r="I128" s="10" t="str">
        <f t="shared" ref="I128:I134" si="76">IF(AND(H128&gt;0,H128&lt;=0.2),"High",IF(H128&gt;=0.667,"Low",IF(AND(H128&gt;0.2,H128&lt;0.667),"Moderate","NC")))</f>
        <v>High</v>
      </c>
    </row>
    <row r="129" spans="1:9" x14ac:dyDescent="0.2">
      <c r="A129" s="37" t="s">
        <v>317</v>
      </c>
      <c r="B129" s="34">
        <v>5954</v>
      </c>
      <c r="C129" s="35">
        <v>821</v>
      </c>
      <c r="D129" s="2">
        <f t="shared" si="71"/>
        <v>6.7055590593747189E-2</v>
      </c>
      <c r="E129" s="4">
        <f t="shared" si="72"/>
        <v>8.9999999999999993E-3</v>
      </c>
      <c r="F129" s="4">
        <f t="shared" si="73"/>
        <v>660892.92403461889</v>
      </c>
      <c r="G129" s="24" t="str">
        <f t="shared" si="74"/>
        <v>± 0.9%</v>
      </c>
      <c r="H129" s="1">
        <f t="shared" si="75"/>
        <v>0.13789049378569029</v>
      </c>
      <c r="I129" s="10" t="str">
        <f t="shared" si="76"/>
        <v>High</v>
      </c>
    </row>
    <row r="130" spans="1:9" x14ac:dyDescent="0.2">
      <c r="A130" s="37" t="s">
        <v>318</v>
      </c>
      <c r="B130" s="34">
        <v>2764</v>
      </c>
      <c r="C130" s="35">
        <v>570</v>
      </c>
      <c r="D130" s="2">
        <f t="shared" si="71"/>
        <v>3.1128930534282367E-2</v>
      </c>
      <c r="E130" s="4">
        <f t="shared" si="72"/>
        <v>6.0000000000000001E-3</v>
      </c>
      <c r="F130" s="4">
        <f t="shared" si="73"/>
        <v>322066.51693437569</v>
      </c>
      <c r="G130" s="24" t="str">
        <f t="shared" si="74"/>
        <v>± 0.6%</v>
      </c>
      <c r="H130" s="1">
        <f t="shared" si="75"/>
        <v>0.20622286541244572</v>
      </c>
      <c r="I130" s="10" t="str">
        <f t="shared" si="76"/>
        <v>Moderate</v>
      </c>
    </row>
    <row r="131" spans="1:9" x14ac:dyDescent="0.2">
      <c r="A131" s="37" t="s">
        <v>319</v>
      </c>
      <c r="B131" s="34">
        <v>2341</v>
      </c>
      <c r="C131" s="35">
        <v>558</v>
      </c>
      <c r="D131" s="2">
        <f t="shared" si="71"/>
        <v>2.636498783674205E-2</v>
      </c>
      <c r="E131" s="4">
        <f t="shared" si="72"/>
        <v>6.0000000000000001E-3</v>
      </c>
      <c r="F131" s="4">
        <f t="shared" si="73"/>
        <v>309331.42129420297</v>
      </c>
      <c r="G131" s="24" t="str">
        <f t="shared" si="74"/>
        <v>± 0.6%</v>
      </c>
      <c r="H131" s="1">
        <f t="shared" si="75"/>
        <v>0.23835967535241351</v>
      </c>
      <c r="I131" s="10" t="str">
        <f t="shared" si="76"/>
        <v>Moderate</v>
      </c>
    </row>
    <row r="132" spans="1:9" x14ac:dyDescent="0.2">
      <c r="A132" s="37" t="s">
        <v>320</v>
      </c>
      <c r="B132" s="34">
        <v>3983</v>
      </c>
      <c r="C132" s="35">
        <v>745</v>
      </c>
      <c r="D132" s="2">
        <f t="shared" si="71"/>
        <v>4.4857644832867825E-2</v>
      </c>
      <c r="E132" s="4">
        <f t="shared" si="72"/>
        <v>8.0000000000000002E-3</v>
      </c>
      <c r="F132" s="4">
        <f t="shared" si="73"/>
        <v>549141.10171011125</v>
      </c>
      <c r="G132" s="24" t="str">
        <f t="shared" si="74"/>
        <v>± 0.8%</v>
      </c>
      <c r="H132" s="1">
        <f t="shared" si="75"/>
        <v>0.18704494099924679</v>
      </c>
      <c r="I132" s="10" t="str">
        <f t="shared" si="76"/>
        <v>High</v>
      </c>
    </row>
    <row r="133" spans="1:9" x14ac:dyDescent="0.2">
      <c r="A133" s="37" t="s">
        <v>321</v>
      </c>
      <c r="B133" s="34">
        <v>2006</v>
      </c>
      <c r="C133" s="35">
        <v>470</v>
      </c>
      <c r="D133" s="2">
        <f t="shared" si="71"/>
        <v>2.2592125416704207E-2</v>
      </c>
      <c r="E133" s="4">
        <f t="shared" si="72"/>
        <v>5.0000000000000001E-3</v>
      </c>
      <c r="F133" s="4">
        <f t="shared" si="73"/>
        <v>219407.52728099879</v>
      </c>
      <c r="G133" s="24" t="str">
        <f t="shared" si="74"/>
        <v>± 0.5%</v>
      </c>
      <c r="H133" s="1">
        <f t="shared" si="75"/>
        <v>0.23429710867397807</v>
      </c>
      <c r="I133" s="10" t="str">
        <f t="shared" si="76"/>
        <v>Moderate</v>
      </c>
    </row>
    <row r="134" spans="1:9" x14ac:dyDescent="0.2">
      <c r="A134" s="37" t="s">
        <v>322</v>
      </c>
      <c r="B134" s="34">
        <v>67118</v>
      </c>
      <c r="C134" s="35">
        <v>1692</v>
      </c>
      <c r="D134" s="2">
        <f t="shared" si="71"/>
        <v>0.755901432561492</v>
      </c>
      <c r="E134" s="4">
        <f t="shared" si="72"/>
        <v>1.2E-2</v>
      </c>
      <c r="F134" s="4">
        <f t="shared" si="73"/>
        <v>1192071.3442137649</v>
      </c>
      <c r="G134" s="24" t="str">
        <f t="shared" si="74"/>
        <v>± 1.2%</v>
      </c>
      <c r="H134" s="1">
        <f t="shared" si="75"/>
        <v>2.5209332816830059E-2</v>
      </c>
      <c r="I134" s="10" t="str">
        <f t="shared" si="76"/>
        <v>High</v>
      </c>
    </row>
  </sheetData>
  <mergeCells count="1">
    <mergeCell ref="A4:I4"/>
  </mergeCells>
  <conditionalFormatting sqref="I7:I32 I34:I39 I41:I54 I56:I60 I107:I125 I127:I134 I62:I105">
    <cfRule type="containsText" dxfId="14" priority="68" operator="containsText" text="High">
      <formula>NOT(ISERROR(SEARCH("High",I7)))</formula>
    </cfRule>
    <cfRule type="containsText" dxfId="13" priority="69" operator="containsText" text="Medium">
      <formula>NOT(ISERROR(SEARCH("Medium",I7)))</formula>
    </cfRule>
    <cfRule type="containsText" dxfId="12" priority="70" operator="containsText" text="Low">
      <formula>NOT(ISERROR(SEARCH("Low",I7)))</formula>
    </cfRule>
  </conditionalFormatting>
  <conditionalFormatting sqref="I7:I32 I34:I39 I41:I54 I56:I60 I107:I125 I127:I134 I62:I105">
    <cfRule type="cellIs" priority="64" operator="equal">
      <formula>"no data"</formula>
    </cfRule>
    <cfRule type="containsText" dxfId="11" priority="65" operator="containsText" text="High">
      <formula>NOT(ISERROR(SEARCH("High",I7)))</formula>
    </cfRule>
    <cfRule type="containsText" dxfId="10" priority="66" operator="containsText" text="Moderate">
      <formula>NOT(ISERROR(SEARCH("Moderate",I7)))</formula>
    </cfRule>
    <cfRule type="containsText" dxfId="9" priority="67" operator="containsText" text="Low">
      <formula>NOT(ISERROR(SEARCH("Low",I7)))</formula>
    </cfRule>
  </conditionalFormatting>
  <pageMargins left="0.5" right="0.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A4" sqref="A4:I4"/>
    </sheetView>
  </sheetViews>
  <sheetFormatPr defaultRowHeight="12.75" x14ac:dyDescent="0.2"/>
  <cols>
    <col min="1" max="1" width="35.7109375" customWidth="1"/>
    <col min="5" max="6" width="8.85546875" hidden="1" customWidth="1"/>
    <col min="8" max="8" width="8.85546875" hidden="1" customWidth="1"/>
  </cols>
  <sheetData>
    <row r="1" spans="1:9" ht="15.75" x14ac:dyDescent="0.25">
      <c r="A1" s="13" t="s">
        <v>344</v>
      </c>
      <c r="B1" s="8"/>
      <c r="C1" s="8"/>
      <c r="D1" s="2"/>
      <c r="E1" s="4"/>
      <c r="F1" s="4"/>
      <c r="G1" s="3"/>
      <c r="H1" s="1"/>
      <c r="I1" s="1"/>
    </row>
    <row r="2" spans="1:9" x14ac:dyDescent="0.2">
      <c r="A2" s="11" t="s">
        <v>5</v>
      </c>
      <c r="B2" s="8"/>
      <c r="C2" s="8"/>
      <c r="D2" s="2"/>
      <c r="E2" s="4"/>
      <c r="F2" s="4"/>
      <c r="G2" s="3"/>
      <c r="H2" s="1"/>
      <c r="I2" s="1"/>
    </row>
    <row r="3" spans="1:9" x14ac:dyDescent="0.2">
      <c r="A3" s="1"/>
      <c r="B3" s="1"/>
      <c r="C3" s="8"/>
      <c r="D3" s="2"/>
      <c r="E3" s="4"/>
      <c r="F3" s="4"/>
      <c r="G3" s="3"/>
      <c r="H3" s="1"/>
      <c r="I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H5" s="5"/>
      <c r="I5" s="5" t="s">
        <v>35</v>
      </c>
    </row>
    <row r="6" spans="1:9" x14ac:dyDescent="0.2">
      <c r="A6" s="14" t="s">
        <v>460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37" t="s">
        <v>345</v>
      </c>
      <c r="B7" s="46">
        <v>45335</v>
      </c>
      <c r="C7" s="47">
        <v>327</v>
      </c>
      <c r="D7" s="2">
        <f>IF(B7&lt;&gt;0,B7/$B$7,0)</f>
        <v>1</v>
      </c>
      <c r="E7" s="4">
        <f>IF(B7&lt;&gt;0,ROUND(((SQRT(POWER(C7,2)-(POWER((B7/$B$7),2)*POWER($C$7,2))))/$B$7),3),0)</f>
        <v>0</v>
      </c>
      <c r="F7" s="4">
        <f>IF(B7=0,0,POWER(C7,2)-(POWER((B7/$B$7),2)*POWER(C$7,2)))</f>
        <v>0</v>
      </c>
      <c r="G7" s="24" t="s">
        <v>17</v>
      </c>
      <c r="H7" s="1">
        <f t="shared" ref="H7" si="0">IF(B7&lt;&gt;0,C7/B7,0)</f>
        <v>7.2129701113929634E-3</v>
      </c>
      <c r="I7" s="10" t="str">
        <f t="shared" ref="I7" si="1">IF(AND(H7&gt;0,H7&lt;=0.2),"High",IF(H7&gt;=0.667,"Low",IF(AND(H7&gt;0.2,H7&lt;0.667),"Moderate","NC")))</f>
        <v>High</v>
      </c>
    </row>
    <row r="8" spans="1:9" x14ac:dyDescent="0.2">
      <c r="A8" s="37" t="s">
        <v>364</v>
      </c>
      <c r="B8" s="46">
        <v>42644</v>
      </c>
      <c r="C8" s="47">
        <v>528</v>
      </c>
      <c r="D8" s="2">
        <f t="shared" ref="D8:D9" si="2">IF(B8&lt;&gt;0,B8/$B$7,0)</f>
        <v>0.94064188816587624</v>
      </c>
      <c r="E8" s="4">
        <f t="shared" ref="E8:E11" si="3">IF(B8&lt;&gt;0,ROUND(((SQRT(POWER(C8,2)-(POWER((B8/$B$7),2)*POWER($C$7,2))))/$B$7),3),0)</f>
        <v>8.9999999999999993E-3</v>
      </c>
      <c r="F8" s="4">
        <f t="shared" ref="F8:F11" si="4">IF(B8=0,0,POWER(C8,2)-(POWER((B8/$B$7),2)*POWER(C$7,2)))</f>
        <v>184172.4549988535</v>
      </c>
      <c r="G8" s="24" t="str">
        <f>IF(F8&lt;0,"W",IF(B8=0,"± 0.6%",IF((E8*100)&lt;0.01,"± 0.1%","± "&amp; TEXT((E8*100),"#,##0.0")&amp;"%")))</f>
        <v>± 0.9%</v>
      </c>
      <c r="H8" s="1">
        <f t="shared" ref="H8:H11" si="5">IF(B8&lt;&gt;0,C8/B8,0)</f>
        <v>1.2381577713160116E-2</v>
      </c>
      <c r="I8" s="10" t="str">
        <f t="shared" ref="I8:I11" si="6">IF(AND(H8&gt;0,H8&lt;=0.2),"High",IF(H8&gt;=0.667,"Low",IF(AND(H8&gt;0.2,H8&lt;0.667),"Moderate","NC")))</f>
        <v>High</v>
      </c>
    </row>
    <row r="9" spans="1:9" x14ac:dyDescent="0.2">
      <c r="A9" s="37" t="s">
        <v>365</v>
      </c>
      <c r="B9" s="46">
        <v>2691</v>
      </c>
      <c r="C9" s="47">
        <v>459</v>
      </c>
      <c r="D9" s="2">
        <f t="shared" si="2"/>
        <v>5.9358111834123747E-2</v>
      </c>
      <c r="E9" s="4">
        <f t="shared" si="3"/>
        <v>0.01</v>
      </c>
      <c r="F9" s="4">
        <f t="shared" si="4"/>
        <v>210304.24791823144</v>
      </c>
      <c r="G9" s="24" t="str">
        <f t="shared" ref="G9" si="7">IF(F9&lt;0,"W",IF(B9=0,"± 0.6%",IF((E9*100)&lt;0.01,"± 0.1%","± "&amp; TEXT((E9*100),"#,##0.0")&amp;"%")))</f>
        <v>± 1.0%</v>
      </c>
      <c r="H9" s="1">
        <f t="shared" si="5"/>
        <v>0.1705685618729097</v>
      </c>
      <c r="I9" s="10" t="str">
        <f t="shared" si="6"/>
        <v>High</v>
      </c>
    </row>
    <row r="10" spans="1:9" x14ac:dyDescent="0.2">
      <c r="A10" s="37" t="s">
        <v>346</v>
      </c>
      <c r="B10" s="48">
        <v>2.4</v>
      </c>
      <c r="C10" s="49">
        <v>1</v>
      </c>
      <c r="D10" s="23" t="s">
        <v>17</v>
      </c>
      <c r="E10" s="4">
        <f t="shared" si="3"/>
        <v>0</v>
      </c>
      <c r="F10" s="4">
        <f t="shared" si="4"/>
        <v>0.99970032483811155</v>
      </c>
      <c r="G10" s="24" t="s">
        <v>17</v>
      </c>
      <c r="H10" s="1">
        <f t="shared" si="5"/>
        <v>0.41666666666666669</v>
      </c>
      <c r="I10" s="10" t="str">
        <f t="shared" si="6"/>
        <v>Moderate</v>
      </c>
    </row>
    <row r="11" spans="1:9" x14ac:dyDescent="0.2">
      <c r="A11" s="37" t="s">
        <v>347</v>
      </c>
      <c r="B11" s="48">
        <v>2.7</v>
      </c>
      <c r="C11" s="49">
        <v>3.5</v>
      </c>
      <c r="D11" s="23" t="s">
        <v>17</v>
      </c>
      <c r="E11" s="4">
        <f t="shared" si="3"/>
        <v>0</v>
      </c>
      <c r="F11" s="4">
        <f t="shared" si="4"/>
        <v>12.249620723623234</v>
      </c>
      <c r="G11" s="24" t="s">
        <v>17</v>
      </c>
      <c r="H11" s="1">
        <f t="shared" si="5"/>
        <v>1.2962962962962963</v>
      </c>
      <c r="I11" s="10" t="str">
        <f t="shared" si="6"/>
        <v>Low</v>
      </c>
    </row>
    <row r="12" spans="1:9" x14ac:dyDescent="0.2">
      <c r="A12" s="14" t="s">
        <v>461</v>
      </c>
      <c r="B12" s="15" t="s">
        <v>559</v>
      </c>
      <c r="C12" s="15" t="s">
        <v>559</v>
      </c>
      <c r="D12" s="16"/>
      <c r="E12" s="17"/>
      <c r="F12" s="17"/>
      <c r="G12" s="17"/>
      <c r="H12" s="14"/>
      <c r="I12" s="14"/>
    </row>
    <row r="13" spans="1:9" x14ac:dyDescent="0.2">
      <c r="A13" s="37" t="s">
        <v>345</v>
      </c>
      <c r="B13" s="46">
        <v>45335</v>
      </c>
      <c r="C13" s="47">
        <v>327</v>
      </c>
      <c r="D13" s="2">
        <f t="shared" ref="D13" si="8">IF(B13&lt;&gt;0,B13/$B$7,0)</f>
        <v>1</v>
      </c>
      <c r="E13" s="4">
        <f t="shared" ref="E13" si="9">IF(B13&lt;&gt;0,ROUND(((SQRT(POWER(C13,2)-(POWER((B13/$B$7),2)*POWER($C$7,2))))/$B$7),3),0)</f>
        <v>0</v>
      </c>
      <c r="F13" s="4">
        <f t="shared" ref="F13" si="10">IF(B13=0,0,POWER(C13,2)-(POWER((B13/$B$7),2)*POWER(C$7,2)))</f>
        <v>0</v>
      </c>
      <c r="G13" s="24" t="s">
        <v>17</v>
      </c>
      <c r="H13" s="1">
        <f t="shared" ref="H13" si="11">IF(B13&lt;&gt;0,C13/B13,0)</f>
        <v>7.2129701113929634E-3</v>
      </c>
      <c r="I13" s="10" t="str">
        <f t="shared" ref="I13" si="12">IF(AND(H13&gt;0,H13&lt;=0.2),"High",IF(H13&gt;=0.667,"Low",IF(AND(H13&gt;0.2,H13&lt;0.667),"Moderate","NC")))</f>
        <v>High</v>
      </c>
    </row>
    <row r="14" spans="1:9" x14ac:dyDescent="0.2">
      <c r="A14" s="37" t="s">
        <v>366</v>
      </c>
      <c r="B14" s="46">
        <v>23201</v>
      </c>
      <c r="C14" s="47">
        <v>576</v>
      </c>
      <c r="D14" s="2">
        <f t="shared" ref="D14" si="13">IF(B14&lt;&gt;0,B14/$B$7,0)</f>
        <v>0.51176794970773132</v>
      </c>
      <c r="E14" s="4">
        <f t="shared" ref="E14" si="14">IF(B14&lt;&gt;0,ROUND(((SQRT(POWER(C14,2)-(POWER((B14/$B$7),2)*POWER($C$7,2))))/$B$7),3),0)</f>
        <v>1.2E-2</v>
      </c>
      <c r="F14" s="4">
        <f t="shared" ref="F14" si="15">IF(B14=0,0,POWER(C14,2)-(POWER((B14/$B$7),2)*POWER(C$7,2)))</f>
        <v>303770.60688159685</v>
      </c>
      <c r="G14" s="24" t="str">
        <f>IF(F14&lt;0,"W",IF(B14=0,"± 0.6%",IF((E14*100)&lt;0.01,"± 0.1%","± "&amp; TEXT((E14*100),"#,##0.0")&amp;"%")))</f>
        <v>± 1.2%</v>
      </c>
      <c r="H14" s="1">
        <f t="shared" ref="H14" si="16">IF(B14&lt;&gt;0,C14/B14,0)</f>
        <v>2.4826516098444034E-2</v>
      </c>
      <c r="I14" s="10" t="str">
        <f t="shared" ref="I14" si="17">IF(AND(H14&gt;0,H14&lt;=0.2),"High",IF(H14&gt;=0.667,"Low",IF(AND(H14&gt;0.2,H14&lt;0.667),"Moderate","NC")))</f>
        <v>High</v>
      </c>
    </row>
    <row r="15" spans="1:9" x14ac:dyDescent="0.2">
      <c r="A15" s="37" t="s">
        <v>367</v>
      </c>
      <c r="B15" s="46">
        <v>2050</v>
      </c>
      <c r="C15" s="47">
        <v>305</v>
      </c>
      <c r="D15" s="2">
        <f t="shared" ref="D15:D23" si="18">IF(B15&lt;&gt;0,B15/$B$7,0)</f>
        <v>4.5218925774787692E-2</v>
      </c>
      <c r="E15" s="4">
        <f t="shared" ref="E15:E23" si="19">IF(B15&lt;&gt;0,ROUND(((SQRT(POWER(C15,2)-(POWER((B15/$B$7),2)*POWER($C$7,2))))/$B$7),3),0)</f>
        <v>7.0000000000000001E-3</v>
      </c>
      <c r="F15" s="4">
        <f t="shared" ref="F15:F23" si="20">IF(B15=0,0,POWER(C15,2)-(POWER((B15/$B$7),2)*POWER(C$7,2)))</f>
        <v>92806.356793778468</v>
      </c>
      <c r="G15" s="24" t="str">
        <f t="shared" ref="G15:G23" si="21">IF(F15&lt;0,"W",IF(B15=0,"± 0.6%",IF((E15*100)&lt;0.01,"± 0.1%","± "&amp; TEXT((E15*100),"#,##0.0")&amp;"%")))</f>
        <v>± 0.7%</v>
      </c>
      <c r="H15" s="1">
        <f t="shared" ref="H15:H23" si="22">IF(B15&lt;&gt;0,C15/B15,0)</f>
        <v>0.14878048780487804</v>
      </c>
      <c r="I15" s="10" t="str">
        <f t="shared" ref="I15:I23" si="23">IF(AND(H15&gt;0,H15&lt;=0.2),"High",IF(H15&gt;=0.667,"Low",IF(AND(H15&gt;0.2,H15&lt;0.667),"Moderate","NC")))</f>
        <v>High</v>
      </c>
    </row>
    <row r="16" spans="1:9" x14ac:dyDescent="0.2">
      <c r="A16" s="37" t="s">
        <v>368</v>
      </c>
      <c r="B16" s="46">
        <v>993</v>
      </c>
      <c r="C16" s="47">
        <v>240</v>
      </c>
      <c r="D16" s="2">
        <f t="shared" si="18"/>
        <v>2.1903606485055696E-2</v>
      </c>
      <c r="E16" s="4">
        <f t="shared" si="19"/>
        <v>5.0000000000000001E-3</v>
      </c>
      <c r="F16" s="4">
        <f t="shared" si="20"/>
        <v>57548.698889981788</v>
      </c>
      <c r="G16" s="24" t="str">
        <f t="shared" si="21"/>
        <v>± 0.5%</v>
      </c>
      <c r="H16" s="1">
        <f t="shared" si="22"/>
        <v>0.24169184290030213</v>
      </c>
      <c r="I16" s="10" t="str">
        <f t="shared" si="23"/>
        <v>Moderate</v>
      </c>
    </row>
    <row r="17" spans="1:9" x14ac:dyDescent="0.2">
      <c r="A17" s="37" t="s">
        <v>369</v>
      </c>
      <c r="B17" s="46">
        <v>1340</v>
      </c>
      <c r="C17" s="47">
        <v>271</v>
      </c>
      <c r="D17" s="2">
        <f t="shared" si="18"/>
        <v>2.9557736847910004E-2</v>
      </c>
      <c r="E17" s="4">
        <f t="shared" si="19"/>
        <v>6.0000000000000001E-3</v>
      </c>
      <c r="F17" s="4">
        <f t="shared" si="20"/>
        <v>73347.580430436312</v>
      </c>
      <c r="G17" s="24" t="str">
        <f t="shared" si="21"/>
        <v>± 0.6%</v>
      </c>
      <c r="H17" s="1">
        <f t="shared" si="22"/>
        <v>0.20223880597014926</v>
      </c>
      <c r="I17" s="10" t="str">
        <f t="shared" si="23"/>
        <v>Moderate</v>
      </c>
    </row>
    <row r="18" spans="1:9" x14ac:dyDescent="0.2">
      <c r="A18" s="37" t="s">
        <v>370</v>
      </c>
      <c r="B18" s="46">
        <v>2523</v>
      </c>
      <c r="C18" s="47">
        <v>389</v>
      </c>
      <c r="D18" s="2">
        <f t="shared" si="18"/>
        <v>5.5652365721848458E-2</v>
      </c>
      <c r="E18" s="4">
        <f t="shared" si="19"/>
        <v>8.9999999999999993E-3</v>
      </c>
      <c r="F18" s="4">
        <f t="shared" si="20"/>
        <v>150989.82101847563</v>
      </c>
      <c r="G18" s="24" t="str">
        <f t="shared" si="21"/>
        <v>± 0.9%</v>
      </c>
      <c r="H18" s="1">
        <f t="shared" si="22"/>
        <v>0.15418152992469283</v>
      </c>
      <c r="I18" s="10" t="str">
        <f t="shared" si="23"/>
        <v>High</v>
      </c>
    </row>
    <row r="19" spans="1:9" x14ac:dyDescent="0.2">
      <c r="A19" s="37" t="s">
        <v>371</v>
      </c>
      <c r="B19" s="46">
        <v>3521</v>
      </c>
      <c r="C19" s="47">
        <v>443</v>
      </c>
      <c r="D19" s="2">
        <f t="shared" si="18"/>
        <v>7.7666262269769498E-2</v>
      </c>
      <c r="E19" s="4">
        <f t="shared" si="19"/>
        <v>0.01</v>
      </c>
      <c r="F19" s="4">
        <f t="shared" si="20"/>
        <v>195603.99910786859</v>
      </c>
      <c r="G19" s="24" t="str">
        <f t="shared" si="21"/>
        <v>± 1.0%</v>
      </c>
      <c r="H19" s="1">
        <f t="shared" si="22"/>
        <v>0.12581652939505822</v>
      </c>
      <c r="I19" s="10" t="str">
        <f t="shared" si="23"/>
        <v>High</v>
      </c>
    </row>
    <row r="20" spans="1:9" x14ac:dyDescent="0.2">
      <c r="A20" s="37" t="s">
        <v>372</v>
      </c>
      <c r="B20" s="46">
        <v>5212</v>
      </c>
      <c r="C20" s="47">
        <v>463</v>
      </c>
      <c r="D20" s="2">
        <f t="shared" si="18"/>
        <v>0.11496636153082607</v>
      </c>
      <c r="E20" s="4">
        <f t="shared" si="19"/>
        <v>0.01</v>
      </c>
      <c r="F20" s="4">
        <f t="shared" si="20"/>
        <v>212955.69114741503</v>
      </c>
      <c r="G20" s="24" t="str">
        <f t="shared" si="21"/>
        <v>± 1.0%</v>
      </c>
      <c r="H20" s="1">
        <f t="shared" si="22"/>
        <v>8.8833461243284728E-2</v>
      </c>
      <c r="I20" s="10" t="str">
        <f t="shared" si="23"/>
        <v>High</v>
      </c>
    </row>
    <row r="21" spans="1:9" x14ac:dyDescent="0.2">
      <c r="A21" s="37" t="s">
        <v>373</v>
      </c>
      <c r="B21" s="46">
        <v>6100</v>
      </c>
      <c r="C21" s="47">
        <v>453</v>
      </c>
      <c r="D21" s="2">
        <f t="shared" si="18"/>
        <v>0.13455387669570973</v>
      </c>
      <c r="E21" s="4">
        <f t="shared" si="19"/>
        <v>0.01</v>
      </c>
      <c r="F21" s="4">
        <f t="shared" si="20"/>
        <v>203273.07764342576</v>
      </c>
      <c r="G21" s="24" t="str">
        <f t="shared" si="21"/>
        <v>± 1.0%</v>
      </c>
      <c r="H21" s="1">
        <f t="shared" si="22"/>
        <v>7.4262295081967217E-2</v>
      </c>
      <c r="I21" s="10" t="str">
        <f t="shared" si="23"/>
        <v>High</v>
      </c>
    </row>
    <row r="22" spans="1:9" x14ac:dyDescent="0.2">
      <c r="A22" s="37" t="s">
        <v>374</v>
      </c>
      <c r="B22" s="46">
        <v>337</v>
      </c>
      <c r="C22" s="47">
        <v>147</v>
      </c>
      <c r="D22" s="2">
        <f t="shared" si="18"/>
        <v>7.4335502371236355E-3</v>
      </c>
      <c r="E22" s="4">
        <f t="shared" si="19"/>
        <v>3.0000000000000001E-3</v>
      </c>
      <c r="F22" s="4">
        <f t="shared" si="20"/>
        <v>21603.091352697829</v>
      </c>
      <c r="G22" s="24" t="str">
        <f t="shared" si="21"/>
        <v>± 0.3%</v>
      </c>
      <c r="H22" s="1">
        <f t="shared" si="22"/>
        <v>0.43620178041543028</v>
      </c>
      <c r="I22" s="10" t="str">
        <f t="shared" si="23"/>
        <v>Moderate</v>
      </c>
    </row>
    <row r="23" spans="1:9" x14ac:dyDescent="0.2">
      <c r="A23" s="37" t="s">
        <v>375</v>
      </c>
      <c r="B23" s="46">
        <v>58</v>
      </c>
      <c r="C23" s="47">
        <v>54</v>
      </c>
      <c r="D23" s="2">
        <f t="shared" si="18"/>
        <v>1.2793647292378956E-3</v>
      </c>
      <c r="E23" s="4">
        <f t="shared" si="19"/>
        <v>1E-3</v>
      </c>
      <c r="F23" s="4">
        <f t="shared" si="20"/>
        <v>2915.8249813811472</v>
      </c>
      <c r="G23" s="24" t="str">
        <f t="shared" si="21"/>
        <v>± 0.1%</v>
      </c>
      <c r="H23" s="1">
        <f t="shared" si="22"/>
        <v>0.93103448275862066</v>
      </c>
      <c r="I23" s="10" t="str">
        <f t="shared" si="23"/>
        <v>Low</v>
      </c>
    </row>
    <row r="24" spans="1:9" x14ac:dyDescent="0.2">
      <c r="A24" s="14" t="s">
        <v>462</v>
      </c>
      <c r="B24" s="15" t="s">
        <v>559</v>
      </c>
      <c r="C24" s="15" t="s">
        <v>559</v>
      </c>
      <c r="D24" s="20"/>
      <c r="E24" s="21"/>
      <c r="F24" s="21"/>
      <c r="G24" s="25"/>
      <c r="H24" s="18"/>
      <c r="I24" s="22"/>
    </row>
    <row r="25" spans="1:9" x14ac:dyDescent="0.2">
      <c r="A25" s="37" t="s">
        <v>345</v>
      </c>
      <c r="B25" s="46">
        <v>45335</v>
      </c>
      <c r="C25" s="47">
        <v>327</v>
      </c>
      <c r="D25" s="2">
        <f t="shared" ref="D25:D54" si="24">IF(B25&lt;&gt;0,B25/$B$7,0)</f>
        <v>1</v>
      </c>
      <c r="E25" s="4">
        <f t="shared" ref="E25:E60" si="25">IF(B25&lt;&gt;0,ROUND(((SQRT(POWER(C25,2)-(POWER((B25/$B$7),2)*POWER($C$7,2))))/$B$7),3),0)</f>
        <v>0</v>
      </c>
      <c r="F25" s="4">
        <f t="shared" ref="F25:F60" si="26">IF(B25=0,0,POWER(C25,2)-(POWER((B25/$B$7),2)*POWER(C$7,2)))</f>
        <v>0</v>
      </c>
      <c r="G25" s="24" t="s">
        <v>17</v>
      </c>
      <c r="H25" s="1">
        <f t="shared" ref="H25:H87" si="27">IF(B25&lt;&gt;0,C25/B25,0)</f>
        <v>7.2129701113929634E-3</v>
      </c>
      <c r="I25" s="10" t="str">
        <f t="shared" ref="I25:I87" si="28">IF(AND(H25&gt;0,H25&lt;=0.2),"High",IF(H25&gt;=0.667,"Low",IF(AND(H25&gt;0.2,H25&lt;0.667),"Moderate","NC")))</f>
        <v>High</v>
      </c>
    </row>
    <row r="26" spans="1:9" x14ac:dyDescent="0.2">
      <c r="A26" s="37" t="s">
        <v>376</v>
      </c>
      <c r="B26" s="46">
        <v>1639</v>
      </c>
      <c r="C26" s="47">
        <v>277</v>
      </c>
      <c r="D26" s="2">
        <f t="shared" si="24"/>
        <v>3.6153082607257088E-2</v>
      </c>
      <c r="E26" s="4">
        <f t="shared" si="25"/>
        <v>6.0000000000000001E-3</v>
      </c>
      <c r="F26" s="4">
        <f t="shared" si="26"/>
        <v>76589.238944347351</v>
      </c>
      <c r="G26" s="24" t="str">
        <f t="shared" ref="G26:G68" si="29">IF(F26&lt;0,"W",IF(B26=0,"± 0.6%",IF((E26*100)&lt;0.01,"± 0.1%","± "&amp; TEXT((E26*100),"#,##0.0")&amp;"%")))</f>
        <v>± 0.6%</v>
      </c>
      <c r="H26" s="1">
        <f t="shared" si="27"/>
        <v>0.16900549115314217</v>
      </c>
      <c r="I26" s="10" t="str">
        <f t="shared" si="28"/>
        <v>High</v>
      </c>
    </row>
    <row r="27" spans="1:9" x14ac:dyDescent="0.2">
      <c r="A27" s="37" t="s">
        <v>377</v>
      </c>
      <c r="B27" s="46">
        <v>2116</v>
      </c>
      <c r="C27" s="47">
        <v>322</v>
      </c>
      <c r="D27" s="2">
        <f t="shared" si="24"/>
        <v>4.6674754604610125E-2</v>
      </c>
      <c r="E27" s="4">
        <f t="shared" si="25"/>
        <v>7.0000000000000001E-3</v>
      </c>
      <c r="F27" s="4">
        <f t="shared" si="26"/>
        <v>103451.05167506107</v>
      </c>
      <c r="G27" s="24" t="str">
        <f t="shared" si="29"/>
        <v>± 0.7%</v>
      </c>
      <c r="H27" s="1">
        <f t="shared" si="27"/>
        <v>0.15217391304347827</v>
      </c>
      <c r="I27" s="10" t="str">
        <f t="shared" si="28"/>
        <v>High</v>
      </c>
    </row>
    <row r="28" spans="1:9" x14ac:dyDescent="0.2">
      <c r="A28" s="37" t="s">
        <v>378</v>
      </c>
      <c r="B28" s="46">
        <v>4763</v>
      </c>
      <c r="C28" s="47">
        <v>475</v>
      </c>
      <c r="D28" s="2">
        <f t="shared" si="24"/>
        <v>0.10506231388551891</v>
      </c>
      <c r="E28" s="4">
        <f t="shared" si="25"/>
        <v>0.01</v>
      </c>
      <c r="F28" s="4">
        <f t="shared" si="26"/>
        <v>224444.70809588494</v>
      </c>
      <c r="G28" s="24" t="str">
        <f t="shared" si="29"/>
        <v>± 1.0%</v>
      </c>
      <c r="H28" s="1">
        <f t="shared" si="27"/>
        <v>9.972706277556162E-2</v>
      </c>
      <c r="I28" s="10" t="str">
        <f t="shared" si="28"/>
        <v>High</v>
      </c>
    </row>
    <row r="29" spans="1:9" x14ac:dyDescent="0.2">
      <c r="A29" s="37" t="s">
        <v>379</v>
      </c>
      <c r="B29" s="46">
        <v>6083</v>
      </c>
      <c r="C29" s="47">
        <v>524</v>
      </c>
      <c r="D29" s="2">
        <f t="shared" si="24"/>
        <v>0.13417889048196757</v>
      </c>
      <c r="E29" s="4">
        <f t="shared" si="25"/>
        <v>1.2E-2</v>
      </c>
      <c r="F29" s="4">
        <f t="shared" si="26"/>
        <v>272650.85299454624</v>
      </c>
      <c r="G29" s="24" t="str">
        <f t="shared" si="29"/>
        <v>± 1.2%</v>
      </c>
      <c r="H29" s="1">
        <f t="shared" si="27"/>
        <v>8.6141706394870954E-2</v>
      </c>
      <c r="I29" s="10" t="str">
        <f t="shared" si="28"/>
        <v>High</v>
      </c>
    </row>
    <row r="30" spans="1:9" x14ac:dyDescent="0.2">
      <c r="A30" s="37" t="s">
        <v>380</v>
      </c>
      <c r="B30" s="46">
        <v>6900</v>
      </c>
      <c r="C30" s="47">
        <v>544</v>
      </c>
      <c r="D30" s="2">
        <f t="shared" si="24"/>
        <v>0.15220028675416344</v>
      </c>
      <c r="E30" s="4">
        <f t="shared" si="25"/>
        <v>1.2E-2</v>
      </c>
      <c r="F30" s="4">
        <f t="shared" si="26"/>
        <v>293458.99749001616</v>
      </c>
      <c r="G30" s="24" t="str">
        <f t="shared" si="29"/>
        <v>± 1.2%</v>
      </c>
      <c r="H30" s="1">
        <f t="shared" si="27"/>
        <v>7.8840579710144923E-2</v>
      </c>
      <c r="I30" s="10" t="str">
        <f t="shared" si="28"/>
        <v>High</v>
      </c>
    </row>
    <row r="31" spans="1:9" x14ac:dyDescent="0.2">
      <c r="A31" s="37" t="s">
        <v>381</v>
      </c>
      <c r="B31" s="46">
        <v>4823</v>
      </c>
      <c r="C31" s="47">
        <v>453</v>
      </c>
      <c r="D31" s="2">
        <f t="shared" si="24"/>
        <v>0.10638579463990294</v>
      </c>
      <c r="E31" s="4">
        <f t="shared" si="25"/>
        <v>0.01</v>
      </c>
      <c r="F31" s="4">
        <f t="shared" si="26"/>
        <v>203998.78428232388</v>
      </c>
      <c r="G31" s="24" t="str">
        <f t="shared" si="29"/>
        <v>± 1.0%</v>
      </c>
      <c r="H31" s="1">
        <f t="shared" si="27"/>
        <v>9.3924942981546758E-2</v>
      </c>
      <c r="I31" s="10" t="str">
        <f t="shared" si="28"/>
        <v>High</v>
      </c>
    </row>
    <row r="32" spans="1:9" x14ac:dyDescent="0.2">
      <c r="A32" s="37" t="s">
        <v>382</v>
      </c>
      <c r="B32" s="46">
        <v>7635</v>
      </c>
      <c r="C32" s="47">
        <v>519</v>
      </c>
      <c r="D32" s="2">
        <f t="shared" si="24"/>
        <v>0.16841292599536781</v>
      </c>
      <c r="E32" s="4">
        <f t="shared" si="25"/>
        <v>1.0999999999999999E-2</v>
      </c>
      <c r="F32" s="4">
        <f t="shared" si="26"/>
        <v>266328.18200714025</v>
      </c>
      <c r="G32" s="24" t="str">
        <f t="shared" si="29"/>
        <v>± 1.1%</v>
      </c>
      <c r="H32" s="1">
        <f t="shared" si="27"/>
        <v>6.7976424361493121E-2</v>
      </c>
      <c r="I32" s="10" t="str">
        <f t="shared" si="28"/>
        <v>High</v>
      </c>
    </row>
    <row r="33" spans="1:9" x14ac:dyDescent="0.2">
      <c r="A33" s="37" t="s">
        <v>383</v>
      </c>
      <c r="B33" s="46">
        <v>6110</v>
      </c>
      <c r="C33" s="47">
        <v>479</v>
      </c>
      <c r="D33" s="2">
        <f t="shared" si="24"/>
        <v>0.13477445682144037</v>
      </c>
      <c r="E33" s="4">
        <f t="shared" si="25"/>
        <v>1.0999999999999999E-2</v>
      </c>
      <c r="F33" s="4">
        <f t="shared" si="26"/>
        <v>227498.72515431698</v>
      </c>
      <c r="G33" s="24" t="str">
        <f t="shared" si="29"/>
        <v>± 1.1%</v>
      </c>
      <c r="H33" s="1">
        <f t="shared" si="27"/>
        <v>7.8396072013093288E-2</v>
      </c>
      <c r="I33" s="10" t="str">
        <f t="shared" si="28"/>
        <v>High</v>
      </c>
    </row>
    <row r="34" spans="1:9" x14ac:dyDescent="0.2">
      <c r="A34" s="37" t="s">
        <v>384</v>
      </c>
      <c r="B34" s="46">
        <v>5266</v>
      </c>
      <c r="C34" s="47">
        <v>431</v>
      </c>
      <c r="D34" s="2">
        <f t="shared" si="24"/>
        <v>0.1161574942097717</v>
      </c>
      <c r="E34" s="4">
        <f t="shared" si="25"/>
        <v>8.9999999999999993E-3</v>
      </c>
      <c r="F34" s="4">
        <f t="shared" si="26"/>
        <v>184318.25368166878</v>
      </c>
      <c r="G34" s="24" t="str">
        <f t="shared" si="29"/>
        <v>± 0.9%</v>
      </c>
      <c r="H34" s="1">
        <f t="shared" si="27"/>
        <v>8.1845803266236236E-2</v>
      </c>
      <c r="I34" s="10" t="str">
        <f t="shared" si="28"/>
        <v>High</v>
      </c>
    </row>
    <row r="35" spans="1:9" x14ac:dyDescent="0.2">
      <c r="A35" s="14" t="s">
        <v>463</v>
      </c>
      <c r="B35" s="15" t="s">
        <v>559</v>
      </c>
      <c r="C35" s="15" t="s">
        <v>559</v>
      </c>
      <c r="D35" s="20"/>
      <c r="E35" s="21"/>
      <c r="F35" s="21"/>
      <c r="G35" s="25"/>
      <c r="H35" s="18"/>
      <c r="I35" s="22"/>
    </row>
    <row r="36" spans="1:9" x14ac:dyDescent="0.2">
      <c r="A36" s="37" t="s">
        <v>345</v>
      </c>
      <c r="B36" s="46">
        <v>45335</v>
      </c>
      <c r="C36" s="47">
        <v>327</v>
      </c>
      <c r="D36" s="2">
        <f t="shared" si="24"/>
        <v>1</v>
      </c>
      <c r="E36" s="4">
        <f t="shared" si="25"/>
        <v>0</v>
      </c>
      <c r="F36" s="4">
        <f t="shared" si="26"/>
        <v>0</v>
      </c>
      <c r="G36" s="24" t="s">
        <v>17</v>
      </c>
      <c r="H36" s="1">
        <f t="shared" si="27"/>
        <v>7.2129701113929634E-3</v>
      </c>
      <c r="I36" s="10" t="str">
        <f t="shared" si="28"/>
        <v>High</v>
      </c>
    </row>
    <row r="37" spans="1:9" x14ac:dyDescent="0.2">
      <c r="A37" s="37" t="s">
        <v>385</v>
      </c>
      <c r="B37" s="46">
        <v>1525</v>
      </c>
      <c r="C37" s="47">
        <v>338</v>
      </c>
      <c r="D37" s="2">
        <f t="shared" si="24"/>
        <v>3.3638469173927432E-2</v>
      </c>
      <c r="E37" s="4">
        <f t="shared" si="25"/>
        <v>7.0000000000000001E-3</v>
      </c>
      <c r="F37" s="4">
        <f t="shared" si="26"/>
        <v>114123.0048527141</v>
      </c>
      <c r="G37" s="24" t="str">
        <f t="shared" si="29"/>
        <v>± 0.7%</v>
      </c>
      <c r="H37" s="1">
        <f t="shared" si="27"/>
        <v>0.22163934426229509</v>
      </c>
      <c r="I37" s="10" t="str">
        <f t="shared" si="28"/>
        <v>Moderate</v>
      </c>
    </row>
    <row r="38" spans="1:9" x14ac:dyDescent="0.2">
      <c r="A38" s="37" t="s">
        <v>386</v>
      </c>
      <c r="B38" s="46">
        <v>3664</v>
      </c>
      <c r="C38" s="47">
        <v>410</v>
      </c>
      <c r="D38" s="2">
        <f t="shared" si="24"/>
        <v>8.0820558067718096E-2</v>
      </c>
      <c r="E38" s="4">
        <f t="shared" si="25"/>
        <v>8.9999999999999993E-3</v>
      </c>
      <c r="F38" s="4">
        <f t="shared" si="26"/>
        <v>167401.54377046268</v>
      </c>
      <c r="G38" s="24" t="str">
        <f t="shared" si="29"/>
        <v>± 0.9%</v>
      </c>
      <c r="H38" s="1">
        <f t="shared" si="27"/>
        <v>0.11189956331877729</v>
      </c>
      <c r="I38" s="10" t="str">
        <f t="shared" si="28"/>
        <v>High</v>
      </c>
    </row>
    <row r="39" spans="1:9" x14ac:dyDescent="0.2">
      <c r="A39" s="37" t="s">
        <v>387</v>
      </c>
      <c r="B39" s="46">
        <v>7585</v>
      </c>
      <c r="C39" s="47">
        <v>603</v>
      </c>
      <c r="D39" s="2">
        <f t="shared" si="24"/>
        <v>0.16731002536671447</v>
      </c>
      <c r="E39" s="4">
        <f t="shared" si="25"/>
        <v>1.2999999999999999E-2</v>
      </c>
      <c r="F39" s="4">
        <f t="shared" si="26"/>
        <v>360615.77450682723</v>
      </c>
      <c r="G39" s="24" t="str">
        <f t="shared" si="29"/>
        <v>± 1.3%</v>
      </c>
      <c r="H39" s="1">
        <f t="shared" si="27"/>
        <v>7.9499011206328282E-2</v>
      </c>
      <c r="I39" s="10" t="str">
        <f t="shared" si="28"/>
        <v>High</v>
      </c>
    </row>
    <row r="40" spans="1:9" x14ac:dyDescent="0.2">
      <c r="A40" s="37" t="s">
        <v>388</v>
      </c>
      <c r="B40" s="46">
        <v>8124</v>
      </c>
      <c r="C40" s="47">
        <v>616</v>
      </c>
      <c r="D40" s="2">
        <f t="shared" si="24"/>
        <v>0.17919929414359767</v>
      </c>
      <c r="E40" s="4">
        <f t="shared" si="25"/>
        <v>1.4E-2</v>
      </c>
      <c r="F40" s="4">
        <f t="shared" si="26"/>
        <v>376022.25456817122</v>
      </c>
      <c r="G40" s="24" t="str">
        <f t="shared" si="29"/>
        <v>± 1.4%</v>
      </c>
      <c r="H40" s="1">
        <f t="shared" si="27"/>
        <v>7.5824716888232405E-2</v>
      </c>
      <c r="I40" s="10" t="str">
        <f t="shared" si="28"/>
        <v>High</v>
      </c>
    </row>
    <row r="41" spans="1:9" x14ac:dyDescent="0.2">
      <c r="A41" s="37" t="s">
        <v>389</v>
      </c>
      <c r="B41" s="46">
        <v>6743</v>
      </c>
      <c r="C41" s="47">
        <v>534</v>
      </c>
      <c r="D41" s="2">
        <f t="shared" si="24"/>
        <v>0.14873717878019191</v>
      </c>
      <c r="E41" s="4">
        <f t="shared" si="25"/>
        <v>1.2E-2</v>
      </c>
      <c r="F41" s="4">
        <f t="shared" si="26"/>
        <v>282790.43664152344</v>
      </c>
      <c r="G41" s="24" t="str">
        <f t="shared" si="29"/>
        <v>± 1.2%</v>
      </c>
      <c r="H41" s="1">
        <f t="shared" si="27"/>
        <v>7.9193237431410352E-2</v>
      </c>
      <c r="I41" s="10" t="str">
        <f t="shared" si="28"/>
        <v>High</v>
      </c>
    </row>
    <row r="42" spans="1:9" x14ac:dyDescent="0.2">
      <c r="A42" s="37" t="s">
        <v>390</v>
      </c>
      <c r="B42" s="46">
        <v>5726</v>
      </c>
      <c r="C42" s="47">
        <v>489</v>
      </c>
      <c r="D42" s="2">
        <f t="shared" si="24"/>
        <v>0.12630417999338259</v>
      </c>
      <c r="E42" s="4">
        <f t="shared" si="25"/>
        <v>1.0999999999999999E-2</v>
      </c>
      <c r="F42" s="4">
        <f t="shared" si="26"/>
        <v>237415.18883539108</v>
      </c>
      <c r="G42" s="24" t="str">
        <f t="shared" si="29"/>
        <v>± 1.1%</v>
      </c>
      <c r="H42" s="1">
        <f t="shared" si="27"/>
        <v>8.5399930143206432E-2</v>
      </c>
      <c r="I42" s="10" t="str">
        <f t="shared" si="28"/>
        <v>High</v>
      </c>
    </row>
    <row r="43" spans="1:9" x14ac:dyDescent="0.2">
      <c r="A43" s="37" t="s">
        <v>391</v>
      </c>
      <c r="B43" s="46">
        <v>4960</v>
      </c>
      <c r="C43" s="47">
        <v>453</v>
      </c>
      <c r="D43" s="2">
        <f t="shared" si="24"/>
        <v>0.10940774236241314</v>
      </c>
      <c r="E43" s="4">
        <f t="shared" si="25"/>
        <v>0.01</v>
      </c>
      <c r="F43" s="4">
        <f t="shared" si="26"/>
        <v>203929.05408633442</v>
      </c>
      <c r="G43" s="24" t="str">
        <f t="shared" si="29"/>
        <v>± 1.0%</v>
      </c>
      <c r="H43" s="1">
        <f t="shared" si="27"/>
        <v>9.1330645161290316E-2</v>
      </c>
      <c r="I43" s="10" t="str">
        <f t="shared" si="28"/>
        <v>High</v>
      </c>
    </row>
    <row r="44" spans="1:9" x14ac:dyDescent="0.2">
      <c r="A44" s="37" t="s">
        <v>392</v>
      </c>
      <c r="B44" s="46">
        <v>3063</v>
      </c>
      <c r="C44" s="47">
        <v>349</v>
      </c>
      <c r="D44" s="2">
        <f t="shared" si="24"/>
        <v>6.7563692511304729E-2</v>
      </c>
      <c r="E44" s="4">
        <f t="shared" si="25"/>
        <v>8.0000000000000002E-3</v>
      </c>
      <c r="F44" s="4">
        <f t="shared" si="26"/>
        <v>121312.8848821342</v>
      </c>
      <c r="G44" s="24" t="str">
        <f t="shared" si="29"/>
        <v>± 0.8%</v>
      </c>
      <c r="H44" s="1">
        <f t="shared" si="27"/>
        <v>0.11394058112961149</v>
      </c>
      <c r="I44" s="10" t="str">
        <f t="shared" si="28"/>
        <v>High</v>
      </c>
    </row>
    <row r="45" spans="1:9" x14ac:dyDescent="0.2">
      <c r="A45" s="37" t="s">
        <v>393</v>
      </c>
      <c r="B45" s="46">
        <v>3945</v>
      </c>
      <c r="C45" s="47">
        <v>361</v>
      </c>
      <c r="D45" s="2">
        <f t="shared" si="24"/>
        <v>8.7018859600749968E-2</v>
      </c>
      <c r="E45" s="4">
        <f t="shared" si="25"/>
        <v>8.0000000000000002E-3</v>
      </c>
      <c r="F45" s="4">
        <f t="shared" si="26"/>
        <v>129511.30346591175</v>
      </c>
      <c r="G45" s="24" t="str">
        <f t="shared" si="29"/>
        <v>± 0.8%</v>
      </c>
      <c r="H45" s="1">
        <f t="shared" si="27"/>
        <v>9.1508238276299114E-2</v>
      </c>
      <c r="I45" s="10" t="str">
        <f t="shared" si="28"/>
        <v>High</v>
      </c>
    </row>
    <row r="46" spans="1:9" x14ac:dyDescent="0.2">
      <c r="A46" s="37" t="s">
        <v>348</v>
      </c>
      <c r="B46" s="48">
        <v>5.1809523809523794</v>
      </c>
      <c r="C46" s="49">
        <v>0.1</v>
      </c>
      <c r="D46" s="23" t="s">
        <v>17</v>
      </c>
      <c r="E46" s="4">
        <f t="shared" si="25"/>
        <v>0</v>
      </c>
      <c r="F46" s="4">
        <f t="shared" si="26"/>
        <v>8.6034790137848472E-3</v>
      </c>
      <c r="G46" s="24" t="s">
        <v>17</v>
      </c>
      <c r="H46" s="1">
        <f t="shared" si="27"/>
        <v>1.9301470588235302E-2</v>
      </c>
      <c r="I46" s="10" t="str">
        <f t="shared" si="28"/>
        <v>High</v>
      </c>
    </row>
    <row r="47" spans="1:9" x14ac:dyDescent="0.2">
      <c r="A47" s="14" t="s">
        <v>464</v>
      </c>
      <c r="B47" s="15" t="s">
        <v>559</v>
      </c>
      <c r="C47" s="15" t="s">
        <v>559</v>
      </c>
      <c r="D47" s="20"/>
      <c r="E47" s="21"/>
      <c r="F47" s="21"/>
      <c r="G47" s="25"/>
      <c r="H47" s="18"/>
      <c r="I47" s="22"/>
    </row>
    <row r="48" spans="1:9" x14ac:dyDescent="0.2">
      <c r="A48" s="37" t="s">
        <v>345</v>
      </c>
      <c r="B48" s="46">
        <v>45335</v>
      </c>
      <c r="C48" s="47">
        <v>327</v>
      </c>
      <c r="D48" s="2">
        <f t="shared" si="24"/>
        <v>1</v>
      </c>
      <c r="E48" s="4">
        <f t="shared" si="25"/>
        <v>0</v>
      </c>
      <c r="F48" s="4">
        <f t="shared" si="26"/>
        <v>0</v>
      </c>
      <c r="G48" s="24" t="s">
        <v>17</v>
      </c>
      <c r="H48" s="1">
        <f t="shared" si="27"/>
        <v>7.2129701113929634E-3</v>
      </c>
      <c r="I48" s="10" t="str">
        <f t="shared" si="28"/>
        <v>High</v>
      </c>
    </row>
    <row r="49" spans="1:9" x14ac:dyDescent="0.2">
      <c r="A49" s="37" t="s">
        <v>394</v>
      </c>
      <c r="B49" s="46">
        <v>1713</v>
      </c>
      <c r="C49" s="47">
        <v>340</v>
      </c>
      <c r="D49" s="2">
        <f t="shared" si="24"/>
        <v>3.7785375537664055E-2</v>
      </c>
      <c r="E49" s="4">
        <f t="shared" si="25"/>
        <v>7.0000000000000001E-3</v>
      </c>
      <c r="F49" s="4">
        <f t="shared" si="26"/>
        <v>115447.33376647304</v>
      </c>
      <c r="G49" s="24" t="str">
        <f t="shared" si="29"/>
        <v>± 0.7%</v>
      </c>
      <c r="H49" s="1">
        <f t="shared" si="27"/>
        <v>0.19848219497956801</v>
      </c>
      <c r="I49" s="10" t="str">
        <f t="shared" si="28"/>
        <v>High</v>
      </c>
    </row>
    <row r="50" spans="1:9" x14ac:dyDescent="0.2">
      <c r="A50" s="37" t="s">
        <v>395</v>
      </c>
      <c r="B50" s="46">
        <v>10273</v>
      </c>
      <c r="C50" s="47">
        <v>622</v>
      </c>
      <c r="D50" s="2">
        <f t="shared" si="24"/>
        <v>0.22660196316311901</v>
      </c>
      <c r="E50" s="4">
        <f t="shared" si="25"/>
        <v>1.4E-2</v>
      </c>
      <c r="F50" s="4">
        <f t="shared" si="26"/>
        <v>381393.36162102578</v>
      </c>
      <c r="G50" s="24" t="str">
        <f t="shared" si="29"/>
        <v>± 1.4%</v>
      </c>
      <c r="H50" s="1">
        <f t="shared" si="27"/>
        <v>6.05470651221649E-2</v>
      </c>
      <c r="I50" s="10" t="str">
        <f t="shared" si="28"/>
        <v>High</v>
      </c>
    </row>
    <row r="51" spans="1:9" x14ac:dyDescent="0.2">
      <c r="A51" s="37" t="s">
        <v>397</v>
      </c>
      <c r="B51" s="46">
        <v>14718</v>
      </c>
      <c r="C51" s="47">
        <v>683</v>
      </c>
      <c r="D51" s="2">
        <f t="shared" si="24"/>
        <v>0.32464982905040257</v>
      </c>
      <c r="E51" s="4">
        <f t="shared" si="25"/>
        <v>1.4999999999999999E-2</v>
      </c>
      <c r="F51" s="4">
        <f t="shared" si="26"/>
        <v>455218.94949255395</v>
      </c>
      <c r="G51" s="24" t="str">
        <f t="shared" si="29"/>
        <v>± 1.5%</v>
      </c>
      <c r="H51" s="1">
        <f t="shared" si="27"/>
        <v>4.6405761652398424E-2</v>
      </c>
      <c r="I51" s="10" t="str">
        <f t="shared" si="28"/>
        <v>High</v>
      </c>
    </row>
    <row r="52" spans="1:9" x14ac:dyDescent="0.2">
      <c r="A52" s="37" t="s">
        <v>396</v>
      </c>
      <c r="B52" s="46">
        <v>11293</v>
      </c>
      <c r="C52" s="47">
        <v>593</v>
      </c>
      <c r="D52" s="2">
        <f t="shared" si="24"/>
        <v>0.24910113598764752</v>
      </c>
      <c r="E52" s="4">
        <f t="shared" si="25"/>
        <v>1.2999999999999999E-2</v>
      </c>
      <c r="F52" s="4">
        <f t="shared" si="26"/>
        <v>345013.90842100646</v>
      </c>
      <c r="G52" s="24" t="str">
        <f t="shared" si="29"/>
        <v>± 1.3%</v>
      </c>
      <c r="H52" s="1">
        <f t="shared" si="27"/>
        <v>5.2510404675462675E-2</v>
      </c>
      <c r="I52" s="10" t="str">
        <f t="shared" si="28"/>
        <v>High</v>
      </c>
    </row>
    <row r="53" spans="1:9" x14ac:dyDescent="0.2">
      <c r="A53" s="37" t="s">
        <v>398</v>
      </c>
      <c r="B53" s="46">
        <v>5766</v>
      </c>
      <c r="C53" s="47">
        <v>443</v>
      </c>
      <c r="D53" s="2">
        <f t="shared" si="24"/>
        <v>0.12718650049630528</v>
      </c>
      <c r="E53" s="4">
        <f t="shared" si="25"/>
        <v>0.01</v>
      </c>
      <c r="F53" s="4">
        <f t="shared" si="26"/>
        <v>194519.27309261035</v>
      </c>
      <c r="G53" s="24" t="str">
        <f t="shared" si="29"/>
        <v>± 1.0%</v>
      </c>
      <c r="H53" s="1">
        <f t="shared" si="27"/>
        <v>7.6829691293791191E-2</v>
      </c>
      <c r="I53" s="10" t="str">
        <f t="shared" si="28"/>
        <v>High</v>
      </c>
    </row>
    <row r="54" spans="1:9" x14ac:dyDescent="0.2">
      <c r="A54" s="37" t="s">
        <v>399</v>
      </c>
      <c r="B54" s="46">
        <v>1572</v>
      </c>
      <c r="C54" s="47">
        <v>257</v>
      </c>
      <c r="D54" s="2">
        <f t="shared" si="24"/>
        <v>3.4675195764861583E-2</v>
      </c>
      <c r="E54" s="4">
        <f t="shared" si="25"/>
        <v>6.0000000000000001E-3</v>
      </c>
      <c r="F54" s="4">
        <f t="shared" si="26"/>
        <v>65920.431863670834</v>
      </c>
      <c r="G54" s="24" t="str">
        <f t="shared" si="29"/>
        <v>± 0.6%</v>
      </c>
      <c r="H54" s="1">
        <f t="shared" si="27"/>
        <v>0.16348600508905853</v>
      </c>
      <c r="I54" s="10" t="str">
        <f t="shared" si="28"/>
        <v>High</v>
      </c>
    </row>
    <row r="55" spans="1:9" x14ac:dyDescent="0.2">
      <c r="A55" s="14" t="s">
        <v>465</v>
      </c>
      <c r="B55" s="15" t="s">
        <v>559</v>
      </c>
      <c r="C55" s="15" t="s">
        <v>559</v>
      </c>
      <c r="D55" s="20"/>
      <c r="E55" s="21"/>
      <c r="F55" s="21"/>
      <c r="G55" s="25"/>
      <c r="H55" s="18"/>
      <c r="I55" s="22"/>
    </row>
    <row r="56" spans="1:9" x14ac:dyDescent="0.2">
      <c r="A56" s="37" t="s">
        <v>349</v>
      </c>
      <c r="B56" s="46">
        <v>42644</v>
      </c>
      <c r="C56" s="47">
        <v>528</v>
      </c>
      <c r="D56" s="2">
        <f>IF(B56&lt;&gt;0,B56/$B$56,0)</f>
        <v>1</v>
      </c>
      <c r="E56" s="4">
        <f>IF(B56&lt;&gt;0,ROUND(((SQRT(POWER(C56,2)-(POWER((B56/$B$56),2)*POWER($C$56,2))))/$B$56),3),0)</f>
        <v>0</v>
      </c>
      <c r="F56" s="4">
        <f>IF(B56=0,0,POWER(C56,2)-(POWER((B56/$B$56),2)*POWER(C$56,2)))</f>
        <v>0</v>
      </c>
      <c r="G56" s="24" t="s">
        <v>17</v>
      </c>
      <c r="H56" s="1">
        <f t="shared" si="27"/>
        <v>1.2381577713160116E-2</v>
      </c>
      <c r="I56" s="10" t="str">
        <f t="shared" si="28"/>
        <v>High</v>
      </c>
    </row>
    <row r="57" spans="1:9" x14ac:dyDescent="0.2">
      <c r="A57" s="37" t="s">
        <v>400</v>
      </c>
      <c r="B57" s="46">
        <v>22180</v>
      </c>
      <c r="C57" s="47">
        <v>622</v>
      </c>
      <c r="D57" s="2">
        <f t="shared" ref="D57:D58" si="30">IF(B57&lt;&gt;0,B57/$B$56,0)</f>
        <v>0.5201200637838852</v>
      </c>
      <c r="E57" s="4">
        <f t="shared" ref="E57:E58" si="31">IF(B57&lt;&gt;0,ROUND(((SQRT(POWER(C57,2)-(POWER((B57/$B$56),2)*POWER($C$56,2))))/$B$56),3),0)</f>
        <v>1.2999999999999999E-2</v>
      </c>
      <c r="F57" s="4">
        <f t="shared" ref="F57:F58" si="32">IF(B57=0,0,POWER(C57,2)-(POWER((B57/$B$56),2)*POWER(C$56,2)))</f>
        <v>311465.99164483789</v>
      </c>
      <c r="G57" s="24" t="str">
        <f t="shared" si="29"/>
        <v>± 1.3%</v>
      </c>
      <c r="H57" s="1">
        <f t="shared" si="27"/>
        <v>2.8043282236248874E-2</v>
      </c>
      <c r="I57" s="10" t="str">
        <f t="shared" si="28"/>
        <v>High</v>
      </c>
    </row>
    <row r="58" spans="1:9" x14ac:dyDescent="0.2">
      <c r="A58" s="37" t="s">
        <v>401</v>
      </c>
      <c r="B58" s="46">
        <v>20464</v>
      </c>
      <c r="C58" s="47">
        <v>698</v>
      </c>
      <c r="D58" s="2">
        <f t="shared" si="30"/>
        <v>0.4798799362161148</v>
      </c>
      <c r="E58" s="4">
        <f t="shared" si="31"/>
        <v>1.4999999999999999E-2</v>
      </c>
      <c r="F58" s="4">
        <f t="shared" si="32"/>
        <v>423004.29536869121</v>
      </c>
      <c r="G58" s="24" t="str">
        <f t="shared" si="29"/>
        <v>± 1.5%</v>
      </c>
      <c r="H58" s="1">
        <f t="shared" si="27"/>
        <v>3.4108678655199377E-2</v>
      </c>
      <c r="I58" s="10" t="str">
        <f t="shared" si="28"/>
        <v>High</v>
      </c>
    </row>
    <row r="59" spans="1:9" ht="24" x14ac:dyDescent="0.2">
      <c r="A59" s="44" t="s">
        <v>350</v>
      </c>
      <c r="B59" s="45">
        <v>2.2999999999999998</v>
      </c>
      <c r="C59" s="50">
        <v>0.05</v>
      </c>
      <c r="D59" s="23" t="s">
        <v>17</v>
      </c>
      <c r="E59" s="4">
        <f t="shared" si="25"/>
        <v>0</v>
      </c>
      <c r="F59" s="4">
        <f t="shared" si="26"/>
        <v>2.2247774988906834E-3</v>
      </c>
      <c r="G59" s="24" t="s">
        <v>17</v>
      </c>
      <c r="H59" s="1">
        <f t="shared" si="27"/>
        <v>2.1739130434782612E-2</v>
      </c>
      <c r="I59" s="10" t="str">
        <f t="shared" si="28"/>
        <v>High</v>
      </c>
    </row>
    <row r="60" spans="1:9" ht="24" x14ac:dyDescent="0.2">
      <c r="A60" s="44" t="s">
        <v>351</v>
      </c>
      <c r="B60" s="45">
        <v>1.84</v>
      </c>
      <c r="C60" s="50">
        <v>7.0000000000000007E-2</v>
      </c>
      <c r="D60" s="23" t="s">
        <v>17</v>
      </c>
      <c r="E60" s="4">
        <f t="shared" si="25"/>
        <v>0</v>
      </c>
      <c r="F60" s="4">
        <f t="shared" si="26"/>
        <v>4.7238575992900374E-3</v>
      </c>
      <c r="G60" s="24" t="s">
        <v>17</v>
      </c>
      <c r="H60" s="1">
        <f t="shared" si="27"/>
        <v>3.8043478260869568E-2</v>
      </c>
      <c r="I60" s="10" t="str">
        <f t="shared" si="28"/>
        <v>High</v>
      </c>
    </row>
    <row r="61" spans="1:9" x14ac:dyDescent="0.2">
      <c r="A61" s="14" t="s">
        <v>466</v>
      </c>
      <c r="B61" s="15" t="s">
        <v>559</v>
      </c>
      <c r="C61" s="15" t="s">
        <v>559</v>
      </c>
      <c r="D61" s="20"/>
      <c r="E61" s="21"/>
      <c r="F61" s="21"/>
      <c r="G61" s="25"/>
      <c r="H61" s="18"/>
      <c r="I61" s="22"/>
    </row>
    <row r="62" spans="1:9" x14ac:dyDescent="0.2">
      <c r="A62" s="37" t="s">
        <v>349</v>
      </c>
      <c r="B62" s="46">
        <v>42644</v>
      </c>
      <c r="C62" s="47">
        <v>528</v>
      </c>
      <c r="D62" s="2">
        <f>IF(B62&lt;&gt;0,B62/$B$56,0)</f>
        <v>1</v>
      </c>
      <c r="E62" s="4">
        <f>IF(B62&lt;&gt;0,ROUND(((SQRT(POWER(C62,2)-(POWER((B62/$B$56),2)*POWER($C$56,2))))/$B$56),3),0)</f>
        <v>0</v>
      </c>
      <c r="F62" s="4">
        <f>IF(B62=0,0,POWER(C62,2)-(POWER((B62/$B$56),2)*POWER(C$56,2)))</f>
        <v>0</v>
      </c>
      <c r="G62" s="24" t="s">
        <v>17</v>
      </c>
      <c r="H62" s="1">
        <f t="shared" si="27"/>
        <v>1.2381577713160116E-2</v>
      </c>
      <c r="I62" s="10" t="str">
        <f t="shared" si="28"/>
        <v>High</v>
      </c>
    </row>
    <row r="63" spans="1:9" x14ac:dyDescent="0.2">
      <c r="A63" s="37" t="s">
        <v>402</v>
      </c>
      <c r="B63" s="46">
        <v>18482</v>
      </c>
      <c r="C63" s="47">
        <v>718</v>
      </c>
      <c r="D63" s="2">
        <f t="shared" ref="D63:D68" si="33">IF(B63&lt;&gt;0,B63/$B$56,0)</f>
        <v>0.43340211987618421</v>
      </c>
      <c r="E63" s="4">
        <f t="shared" ref="E63:E68" si="34">IF(B63&lt;&gt;0,ROUND(((SQRT(POWER(C63,2)-(POWER((B63/$B$56),2)*POWER($C$56,2))))/$B$56),3),0)</f>
        <v>1.6E-2</v>
      </c>
      <c r="F63" s="4">
        <f t="shared" ref="F63:F68" si="35">IF(B63=0,0,POWER(C63,2)-(POWER((B63/$B$56),2)*POWER(C$56,2)))</f>
        <v>463157.93897168833</v>
      </c>
      <c r="G63" s="24" t="str">
        <f t="shared" si="29"/>
        <v>± 1.6%</v>
      </c>
      <c r="H63" s="1">
        <f t="shared" si="27"/>
        <v>3.8848609457850881E-2</v>
      </c>
      <c r="I63" s="10" t="str">
        <f t="shared" si="28"/>
        <v>High</v>
      </c>
    </row>
    <row r="64" spans="1:9" x14ac:dyDescent="0.2">
      <c r="A64" s="37" t="s">
        <v>403</v>
      </c>
      <c r="B64" s="46">
        <v>9877</v>
      </c>
      <c r="C64" s="47">
        <v>625</v>
      </c>
      <c r="D64" s="2">
        <f t="shared" si="33"/>
        <v>0.23161523309258045</v>
      </c>
      <c r="E64" s="4">
        <f t="shared" si="34"/>
        <v>1.4E-2</v>
      </c>
      <c r="F64" s="4">
        <f t="shared" si="35"/>
        <v>375669.46053315134</v>
      </c>
      <c r="G64" s="24" t="str">
        <f t="shared" si="29"/>
        <v>± 1.4%</v>
      </c>
      <c r="H64" s="1">
        <f t="shared" si="27"/>
        <v>6.3278323377543785E-2</v>
      </c>
      <c r="I64" s="10" t="str">
        <f t="shared" si="28"/>
        <v>High</v>
      </c>
    </row>
    <row r="65" spans="1:9" x14ac:dyDescent="0.2">
      <c r="A65" s="37" t="s">
        <v>404</v>
      </c>
      <c r="B65" s="46">
        <v>7243</v>
      </c>
      <c r="C65" s="47">
        <v>491</v>
      </c>
      <c r="D65" s="2">
        <f t="shared" si="33"/>
        <v>0.16984804427352032</v>
      </c>
      <c r="E65" s="4">
        <f t="shared" si="34"/>
        <v>1.0999999999999999E-2</v>
      </c>
      <c r="F65" s="4">
        <f t="shared" si="35"/>
        <v>233038.53932331142</v>
      </c>
      <c r="G65" s="24" t="str">
        <f t="shared" si="29"/>
        <v>± 1.1%</v>
      </c>
      <c r="H65" s="1">
        <f t="shared" si="27"/>
        <v>6.7789589948916193E-2</v>
      </c>
      <c r="I65" s="10" t="str">
        <f t="shared" si="28"/>
        <v>High</v>
      </c>
    </row>
    <row r="66" spans="1:9" x14ac:dyDescent="0.2">
      <c r="A66" s="37" t="s">
        <v>405</v>
      </c>
      <c r="B66" s="46">
        <v>3048</v>
      </c>
      <c r="C66" s="47">
        <v>320</v>
      </c>
      <c r="D66" s="2">
        <f t="shared" si="33"/>
        <v>7.1475471344151581E-2</v>
      </c>
      <c r="E66" s="4">
        <f t="shared" si="34"/>
        <v>7.0000000000000001E-3</v>
      </c>
      <c r="F66" s="4">
        <f t="shared" si="35"/>
        <v>100975.76419040949</v>
      </c>
      <c r="G66" s="24" t="str">
        <f t="shared" si="29"/>
        <v>± 0.7%</v>
      </c>
      <c r="H66" s="1">
        <f t="shared" si="27"/>
        <v>0.10498687664041995</v>
      </c>
      <c r="I66" s="10" t="str">
        <f t="shared" si="28"/>
        <v>High</v>
      </c>
    </row>
    <row r="67" spans="1:9" x14ac:dyDescent="0.2">
      <c r="A67" s="37" t="s">
        <v>406</v>
      </c>
      <c r="B67" s="46">
        <v>1896</v>
      </c>
      <c r="C67" s="47">
        <v>258</v>
      </c>
      <c r="D67" s="2">
        <f t="shared" si="33"/>
        <v>4.4461119969984052E-2</v>
      </c>
      <c r="E67" s="4">
        <f t="shared" si="34"/>
        <v>6.0000000000000001E-3</v>
      </c>
      <c r="F67" s="4">
        <f t="shared" si="35"/>
        <v>66012.902245169913</v>
      </c>
      <c r="G67" s="24" t="str">
        <f t="shared" si="29"/>
        <v>± 0.6%</v>
      </c>
      <c r="H67" s="1">
        <f t="shared" si="27"/>
        <v>0.13607594936708861</v>
      </c>
      <c r="I67" s="10" t="str">
        <f t="shared" si="28"/>
        <v>High</v>
      </c>
    </row>
    <row r="68" spans="1:9" x14ac:dyDescent="0.2">
      <c r="A68" s="37" t="s">
        <v>407</v>
      </c>
      <c r="B68" s="46">
        <v>2098</v>
      </c>
      <c r="C68" s="47">
        <v>239</v>
      </c>
      <c r="D68" s="2">
        <f t="shared" si="33"/>
        <v>4.9198011443579402E-2</v>
      </c>
      <c r="E68" s="4">
        <f t="shared" si="34"/>
        <v>6.0000000000000001E-3</v>
      </c>
      <c r="F68" s="4">
        <f t="shared" si="35"/>
        <v>56446.218847904565</v>
      </c>
      <c r="G68" s="24" t="str">
        <f t="shared" si="29"/>
        <v>± 0.6%</v>
      </c>
      <c r="H68" s="1">
        <f t="shared" si="27"/>
        <v>0.11391801715919923</v>
      </c>
      <c r="I68" s="10" t="str">
        <f t="shared" si="28"/>
        <v>High</v>
      </c>
    </row>
    <row r="69" spans="1:9" x14ac:dyDescent="0.2">
      <c r="A69" s="14" t="s">
        <v>467</v>
      </c>
      <c r="B69" s="15" t="s">
        <v>559</v>
      </c>
      <c r="C69" s="15" t="s">
        <v>559</v>
      </c>
      <c r="D69" s="20"/>
      <c r="E69" s="21"/>
      <c r="F69" s="21"/>
      <c r="G69" s="25"/>
      <c r="H69" s="18"/>
      <c r="I69" s="22"/>
    </row>
    <row r="70" spans="1:9" x14ac:dyDescent="0.2">
      <c r="A70" s="37" t="s">
        <v>349</v>
      </c>
      <c r="B70" s="46">
        <v>42644</v>
      </c>
      <c r="C70" s="47">
        <v>528</v>
      </c>
      <c r="D70" s="2">
        <f t="shared" ref="D70:D95" si="36">IF(B70&lt;&gt;0,B70/$B$56,0)</f>
        <v>1</v>
      </c>
      <c r="E70" s="4">
        <f t="shared" ref="E70:E95" si="37">IF(B70&lt;&gt;0,ROUND(((SQRT(POWER(C70,2)-(POWER((B70/$B$56),2)*POWER($C$56,2))))/$B$56),3),0)</f>
        <v>0</v>
      </c>
      <c r="F70" s="4">
        <f t="shared" ref="F70:F95" si="38">IF(B70=0,0,POWER(C70,2)-(POWER((B70/$B$56),2)*POWER(C$56,2)))</f>
        <v>0</v>
      </c>
      <c r="G70" s="24" t="s">
        <v>17</v>
      </c>
      <c r="H70" s="1">
        <f t="shared" si="27"/>
        <v>1.2381577713160116E-2</v>
      </c>
      <c r="I70" s="10" t="str">
        <f t="shared" si="28"/>
        <v>High</v>
      </c>
    </row>
    <row r="71" spans="1:9" x14ac:dyDescent="0.2">
      <c r="A71" s="37" t="s">
        <v>408</v>
      </c>
      <c r="B71" s="46">
        <v>4582</v>
      </c>
      <c r="C71" s="47">
        <v>447</v>
      </c>
      <c r="D71" s="2">
        <f t="shared" si="36"/>
        <v>0.10744770659412813</v>
      </c>
      <c r="E71" s="4">
        <f t="shared" si="37"/>
        <v>0.01</v>
      </c>
      <c r="F71" s="4">
        <f t="shared" si="38"/>
        <v>196590.43602908266</v>
      </c>
      <c r="G71" s="24" t="str">
        <f t="shared" ref="G71:G95" si="39">IF(F71&lt;0,"W",IF(B71=0,"± 0.6%",IF((E71*100)&lt;0.01,"± 0.1%","± "&amp; TEXT((E71*100),"#,##0.0")&amp;"%")))</f>
        <v>± 1.0%</v>
      </c>
      <c r="H71" s="1">
        <f t="shared" si="27"/>
        <v>9.7555652553470096E-2</v>
      </c>
      <c r="I71" s="10" t="str">
        <f t="shared" si="28"/>
        <v>High</v>
      </c>
    </row>
    <row r="72" spans="1:9" x14ac:dyDescent="0.2">
      <c r="A72" s="37" t="s">
        <v>409</v>
      </c>
      <c r="B72" s="46">
        <v>18605</v>
      </c>
      <c r="C72" s="47">
        <v>737</v>
      </c>
      <c r="D72" s="2">
        <f t="shared" si="36"/>
        <v>0.43628646468436355</v>
      </c>
      <c r="E72" s="4">
        <f t="shared" si="37"/>
        <v>1.6E-2</v>
      </c>
      <c r="F72" s="4">
        <f t="shared" si="38"/>
        <v>490103.61439448991</v>
      </c>
      <c r="G72" s="24" t="str">
        <f t="shared" si="39"/>
        <v>± 1.6%</v>
      </c>
      <c r="H72" s="1">
        <f t="shared" si="27"/>
        <v>3.9613007256113948E-2</v>
      </c>
      <c r="I72" s="10" t="str">
        <f t="shared" si="28"/>
        <v>High</v>
      </c>
    </row>
    <row r="73" spans="1:9" x14ac:dyDescent="0.2">
      <c r="A73" s="37" t="s">
        <v>410</v>
      </c>
      <c r="B73" s="46">
        <v>14310</v>
      </c>
      <c r="C73" s="47">
        <v>641</v>
      </c>
      <c r="D73" s="2">
        <f t="shared" si="36"/>
        <v>0.33556889597598727</v>
      </c>
      <c r="E73" s="4">
        <f t="shared" si="37"/>
        <v>1.4E-2</v>
      </c>
      <c r="F73" s="4">
        <f t="shared" si="38"/>
        <v>379488.11397944699</v>
      </c>
      <c r="G73" s="24" t="str">
        <f t="shared" si="39"/>
        <v>± 1.4%</v>
      </c>
      <c r="H73" s="1">
        <f t="shared" si="27"/>
        <v>4.4793850454227811E-2</v>
      </c>
      <c r="I73" s="10" t="str">
        <f t="shared" si="28"/>
        <v>High</v>
      </c>
    </row>
    <row r="74" spans="1:9" x14ac:dyDescent="0.2">
      <c r="A74" s="37" t="s">
        <v>411</v>
      </c>
      <c r="B74" s="46">
        <v>5147</v>
      </c>
      <c r="C74" s="47">
        <v>445</v>
      </c>
      <c r="D74" s="2">
        <f t="shared" si="36"/>
        <v>0.12069693274552105</v>
      </c>
      <c r="E74" s="4">
        <f t="shared" si="37"/>
        <v>0.01</v>
      </c>
      <c r="F74" s="4">
        <f t="shared" si="38"/>
        <v>193963.74450271268</v>
      </c>
      <c r="G74" s="24" t="str">
        <f t="shared" si="39"/>
        <v>± 1.0%</v>
      </c>
      <c r="H74" s="1">
        <f t="shared" si="27"/>
        <v>8.6458130950068005E-2</v>
      </c>
      <c r="I74" s="10" t="str">
        <f t="shared" si="28"/>
        <v>High</v>
      </c>
    </row>
    <row r="75" spans="1:9" x14ac:dyDescent="0.2">
      <c r="A75" s="14" t="s">
        <v>468</v>
      </c>
      <c r="B75" s="15" t="s">
        <v>559</v>
      </c>
      <c r="C75" s="15" t="s">
        <v>559</v>
      </c>
      <c r="D75" s="20"/>
      <c r="E75" s="21"/>
      <c r="F75" s="21"/>
      <c r="G75" s="25"/>
      <c r="H75" s="18"/>
      <c r="I75" s="22"/>
    </row>
    <row r="76" spans="1:9" x14ac:dyDescent="0.2">
      <c r="A76" s="37" t="s">
        <v>349</v>
      </c>
      <c r="B76" s="46">
        <v>42644</v>
      </c>
      <c r="C76" s="47">
        <v>528</v>
      </c>
      <c r="D76" s="2">
        <f t="shared" si="36"/>
        <v>1</v>
      </c>
      <c r="E76" s="4">
        <f t="shared" si="37"/>
        <v>0</v>
      </c>
      <c r="F76" s="4">
        <f t="shared" si="38"/>
        <v>0</v>
      </c>
      <c r="G76" s="24" t="s">
        <v>17</v>
      </c>
      <c r="H76" s="1">
        <f t="shared" si="27"/>
        <v>1.2381577713160116E-2</v>
      </c>
      <c r="I76" s="10" t="str">
        <f t="shared" si="28"/>
        <v>High</v>
      </c>
    </row>
    <row r="77" spans="1:9" x14ac:dyDescent="0.2">
      <c r="A77" s="37" t="s">
        <v>412</v>
      </c>
      <c r="B77" s="46">
        <v>14028</v>
      </c>
      <c r="C77" s="47">
        <v>608</v>
      </c>
      <c r="D77" s="2">
        <f t="shared" si="36"/>
        <v>0.32895600787918583</v>
      </c>
      <c r="E77" s="4">
        <f t="shared" si="37"/>
        <v>1.4E-2</v>
      </c>
      <c r="F77" s="4">
        <f t="shared" si="38"/>
        <v>339496.21042547864</v>
      </c>
      <c r="G77" s="24" t="str">
        <f t="shared" si="39"/>
        <v>± 1.4%</v>
      </c>
      <c r="H77" s="1">
        <f t="shared" si="27"/>
        <v>4.3341887653264896E-2</v>
      </c>
      <c r="I77" s="10" t="str">
        <f t="shared" si="28"/>
        <v>High</v>
      </c>
    </row>
    <row r="78" spans="1:9" x14ac:dyDescent="0.2">
      <c r="A78" s="37" t="s">
        <v>413</v>
      </c>
      <c r="B78" s="46">
        <v>387</v>
      </c>
      <c r="C78" s="47">
        <v>146</v>
      </c>
      <c r="D78" s="2">
        <f t="shared" si="36"/>
        <v>9.0751336647594029E-3</v>
      </c>
      <c r="E78" s="4">
        <f t="shared" si="37"/>
        <v>3.0000000000000001E-3</v>
      </c>
      <c r="F78" s="4">
        <f t="shared" si="38"/>
        <v>21293.039893100748</v>
      </c>
      <c r="G78" s="24" t="str">
        <f t="shared" si="39"/>
        <v>± 0.3%</v>
      </c>
      <c r="H78" s="1">
        <f t="shared" si="27"/>
        <v>0.37726098191214469</v>
      </c>
      <c r="I78" s="10" t="str">
        <f t="shared" si="28"/>
        <v>Moderate</v>
      </c>
    </row>
    <row r="79" spans="1:9" x14ac:dyDescent="0.2">
      <c r="A79" s="37" t="s">
        <v>414</v>
      </c>
      <c r="B79" s="46">
        <v>22796</v>
      </c>
      <c r="C79" s="47">
        <v>706</v>
      </c>
      <c r="D79" s="2">
        <f t="shared" si="36"/>
        <v>0.53456523778257203</v>
      </c>
      <c r="E79" s="4">
        <f t="shared" si="37"/>
        <v>1.4999999999999999E-2</v>
      </c>
      <c r="F79" s="4">
        <f t="shared" si="38"/>
        <v>418770.68598727917</v>
      </c>
      <c r="G79" s="24" t="str">
        <f t="shared" si="39"/>
        <v>± 1.5%</v>
      </c>
      <c r="H79" s="1">
        <f t="shared" si="27"/>
        <v>3.0970345674679767E-2</v>
      </c>
      <c r="I79" s="10" t="str">
        <f t="shared" si="28"/>
        <v>High</v>
      </c>
    </row>
    <row r="80" spans="1:9" x14ac:dyDescent="0.2">
      <c r="A80" s="37" t="s">
        <v>415</v>
      </c>
      <c r="B80" s="46">
        <v>4881</v>
      </c>
      <c r="C80" s="47">
        <v>388</v>
      </c>
      <c r="D80" s="2">
        <f t="shared" si="36"/>
        <v>0.11445924397336085</v>
      </c>
      <c r="E80" s="4">
        <f t="shared" si="37"/>
        <v>8.9999999999999993E-3</v>
      </c>
      <c r="F80" s="4">
        <f t="shared" si="38"/>
        <v>146891.67352826669</v>
      </c>
      <c r="G80" s="24" t="str">
        <f t="shared" si="39"/>
        <v>± 0.9%</v>
      </c>
      <c r="H80" s="1">
        <f t="shared" si="27"/>
        <v>7.9491907396025407E-2</v>
      </c>
      <c r="I80" s="10" t="str">
        <f t="shared" si="28"/>
        <v>High</v>
      </c>
    </row>
    <row r="81" spans="1:9" x14ac:dyDescent="0.2">
      <c r="A81" s="37" t="s">
        <v>416</v>
      </c>
      <c r="B81" s="46">
        <v>15</v>
      </c>
      <c r="C81" s="47">
        <v>24</v>
      </c>
      <c r="D81" s="2">
        <f t="shared" si="36"/>
        <v>3.5174936685113969E-4</v>
      </c>
      <c r="E81" s="4">
        <f t="shared" si="37"/>
        <v>1E-3</v>
      </c>
      <c r="F81" s="4">
        <f t="shared" si="38"/>
        <v>575.96550671999989</v>
      </c>
      <c r="G81" s="24" t="str">
        <f t="shared" si="39"/>
        <v>± 0.1%</v>
      </c>
      <c r="H81" s="1">
        <f t="shared" si="27"/>
        <v>1.6</v>
      </c>
      <c r="I81" s="10" t="str">
        <f t="shared" si="28"/>
        <v>Low</v>
      </c>
    </row>
    <row r="82" spans="1:9" x14ac:dyDescent="0.2">
      <c r="A82" s="37" t="s">
        <v>417</v>
      </c>
      <c r="B82" s="46">
        <v>208</v>
      </c>
      <c r="C82" s="47">
        <v>95</v>
      </c>
      <c r="D82" s="2">
        <f t="shared" si="36"/>
        <v>4.8775912203358031E-3</v>
      </c>
      <c r="E82" s="4">
        <f t="shared" si="37"/>
        <v>2E-3</v>
      </c>
      <c r="F82" s="4">
        <f t="shared" si="38"/>
        <v>9018.3674788181179</v>
      </c>
      <c r="G82" s="24" t="str">
        <f t="shared" si="39"/>
        <v>± 0.2%</v>
      </c>
      <c r="H82" s="1">
        <f t="shared" si="27"/>
        <v>0.45673076923076922</v>
      </c>
      <c r="I82" s="10" t="str">
        <f t="shared" si="28"/>
        <v>Moderate</v>
      </c>
    </row>
    <row r="83" spans="1:9" x14ac:dyDescent="0.2">
      <c r="A83" s="37" t="s">
        <v>418</v>
      </c>
      <c r="B83" s="46">
        <v>14</v>
      </c>
      <c r="C83" s="47">
        <v>23</v>
      </c>
      <c r="D83" s="2">
        <f t="shared" si="36"/>
        <v>3.2829940906106366E-4</v>
      </c>
      <c r="E83" s="4">
        <f t="shared" si="37"/>
        <v>1E-3</v>
      </c>
      <c r="F83" s="4">
        <f t="shared" si="38"/>
        <v>528.9699525205333</v>
      </c>
      <c r="G83" s="24" t="str">
        <f t="shared" si="39"/>
        <v>± 0.1%</v>
      </c>
      <c r="H83" s="1">
        <f t="shared" si="27"/>
        <v>1.6428571428571428</v>
      </c>
      <c r="I83" s="10" t="str">
        <f t="shared" si="28"/>
        <v>Low</v>
      </c>
    </row>
    <row r="84" spans="1:9" x14ac:dyDescent="0.2">
      <c r="A84" s="37" t="s">
        <v>420</v>
      </c>
      <c r="B84" s="46">
        <v>156</v>
      </c>
      <c r="C84" s="47">
        <v>105</v>
      </c>
      <c r="D84" s="2">
        <f t="shared" si="36"/>
        <v>3.6581934152518526E-3</v>
      </c>
      <c r="E84" s="4">
        <f t="shared" si="37"/>
        <v>2E-3</v>
      </c>
      <c r="F84" s="4">
        <f t="shared" si="38"/>
        <v>11021.269206835192</v>
      </c>
      <c r="G84" s="24" t="str">
        <f t="shared" si="39"/>
        <v>± 0.2%</v>
      </c>
      <c r="H84" s="1">
        <f t="shared" si="27"/>
        <v>0.67307692307692313</v>
      </c>
      <c r="I84" s="10" t="str">
        <f t="shared" si="28"/>
        <v>Low</v>
      </c>
    </row>
    <row r="85" spans="1:9" x14ac:dyDescent="0.2">
      <c r="A85" s="37" t="s">
        <v>419</v>
      </c>
      <c r="B85" s="46">
        <v>159</v>
      </c>
      <c r="C85" s="47">
        <v>102</v>
      </c>
      <c r="D85" s="2">
        <f t="shared" si="36"/>
        <v>3.7285432886220806E-3</v>
      </c>
      <c r="E85" s="4">
        <f t="shared" si="37"/>
        <v>2E-3</v>
      </c>
      <c r="F85" s="4">
        <f t="shared" si="38"/>
        <v>10400.12433505919</v>
      </c>
      <c r="G85" s="24" t="str">
        <f t="shared" si="39"/>
        <v>± 0.2%</v>
      </c>
      <c r="H85" s="1">
        <f t="shared" si="27"/>
        <v>0.64150943396226412</v>
      </c>
      <c r="I85" s="10" t="str">
        <f t="shared" si="28"/>
        <v>Moderate</v>
      </c>
    </row>
    <row r="86" spans="1:9" x14ac:dyDescent="0.2">
      <c r="A86" s="14" t="s">
        <v>469</v>
      </c>
      <c r="B86" s="15" t="s">
        <v>559</v>
      </c>
      <c r="C86" s="15" t="s">
        <v>559</v>
      </c>
      <c r="D86" s="20"/>
      <c r="E86" s="21"/>
      <c r="F86" s="21"/>
      <c r="G86" s="25"/>
      <c r="H86" s="18"/>
      <c r="I86" s="22"/>
    </row>
    <row r="87" spans="1:9" x14ac:dyDescent="0.2">
      <c r="A87" s="37" t="s">
        <v>349</v>
      </c>
      <c r="B87" s="46">
        <v>42644</v>
      </c>
      <c r="C87" s="47">
        <v>528</v>
      </c>
      <c r="D87" s="2">
        <f t="shared" si="36"/>
        <v>1</v>
      </c>
      <c r="E87" s="4">
        <f t="shared" si="37"/>
        <v>0</v>
      </c>
      <c r="F87" s="4">
        <f t="shared" si="38"/>
        <v>0</v>
      </c>
      <c r="G87" s="24" t="s">
        <v>17</v>
      </c>
      <c r="H87" s="1">
        <f t="shared" si="27"/>
        <v>1.2381577713160116E-2</v>
      </c>
      <c r="I87" s="10" t="str">
        <f t="shared" si="28"/>
        <v>High</v>
      </c>
    </row>
    <row r="88" spans="1:9" x14ac:dyDescent="0.2">
      <c r="A88" s="37" t="s">
        <v>421</v>
      </c>
      <c r="B88" s="46">
        <v>327</v>
      </c>
      <c r="C88" s="47">
        <v>155</v>
      </c>
      <c r="D88" s="2">
        <f t="shared" si="36"/>
        <v>7.668136197354845E-3</v>
      </c>
      <c r="E88" s="4">
        <f t="shared" si="37"/>
        <v>4.0000000000000001E-3</v>
      </c>
      <c r="F88" s="4">
        <f t="shared" si="38"/>
        <v>24008.607413612761</v>
      </c>
      <c r="G88" s="24" t="str">
        <f t="shared" si="39"/>
        <v>± 0.4%</v>
      </c>
      <c r="H88" s="1">
        <f t="shared" ref="H88:H151" si="40">IF(B88&lt;&gt;0,C88/B88,0)</f>
        <v>0.47400611620795108</v>
      </c>
      <c r="I88" s="10" t="str">
        <f t="shared" ref="I88:I151" si="41">IF(AND(H88&gt;0,H88&lt;=0.2),"High",IF(H88&gt;=0.667,"Low",IF(AND(H88&gt;0.2,H88&lt;0.667),"Moderate","NC")))</f>
        <v>Moderate</v>
      </c>
    </row>
    <row r="89" spans="1:9" x14ac:dyDescent="0.2">
      <c r="A89" s="37" t="s">
        <v>422</v>
      </c>
      <c r="B89" s="46">
        <v>454</v>
      </c>
      <c r="C89" s="47">
        <v>180</v>
      </c>
      <c r="D89" s="2">
        <f t="shared" si="36"/>
        <v>1.0646280836694494E-2</v>
      </c>
      <c r="E89" s="4">
        <f t="shared" si="37"/>
        <v>4.0000000000000001E-3</v>
      </c>
      <c r="F89" s="4">
        <f t="shared" si="38"/>
        <v>32368.401702664461</v>
      </c>
      <c r="G89" s="24" t="str">
        <f t="shared" si="39"/>
        <v>± 0.4%</v>
      </c>
      <c r="H89" s="1">
        <f t="shared" si="40"/>
        <v>0.3964757709251101</v>
      </c>
      <c r="I89" s="10" t="str">
        <f t="shared" si="41"/>
        <v>Moderate</v>
      </c>
    </row>
    <row r="90" spans="1:9" x14ac:dyDescent="0.2">
      <c r="A90" s="37" t="s">
        <v>423</v>
      </c>
      <c r="B90" s="46">
        <v>1595</v>
      </c>
      <c r="C90" s="47">
        <v>301</v>
      </c>
      <c r="D90" s="2">
        <f t="shared" si="36"/>
        <v>3.7402682675171182E-2</v>
      </c>
      <c r="E90" s="4">
        <f t="shared" si="37"/>
        <v>7.0000000000000001E-3</v>
      </c>
      <c r="F90" s="4">
        <f t="shared" si="38"/>
        <v>90210.992148212419</v>
      </c>
      <c r="G90" s="24" t="str">
        <f t="shared" si="39"/>
        <v>± 0.7%</v>
      </c>
      <c r="H90" s="1">
        <f t="shared" si="40"/>
        <v>0.18871473354231974</v>
      </c>
      <c r="I90" s="10" t="str">
        <f t="shared" si="41"/>
        <v>High</v>
      </c>
    </row>
    <row r="91" spans="1:9" x14ac:dyDescent="0.2">
      <c r="A91" s="14" t="s">
        <v>470</v>
      </c>
      <c r="B91" s="15" t="s">
        <v>559</v>
      </c>
      <c r="C91" s="15" t="s">
        <v>559</v>
      </c>
      <c r="D91" s="20"/>
      <c r="E91" s="21"/>
      <c r="F91" s="21"/>
      <c r="G91" s="25"/>
      <c r="H91" s="18"/>
      <c r="I91" s="22"/>
    </row>
    <row r="92" spans="1:9" x14ac:dyDescent="0.2">
      <c r="A92" s="37" t="s">
        <v>349</v>
      </c>
      <c r="B92" s="46">
        <v>42644</v>
      </c>
      <c r="C92" s="47">
        <v>528</v>
      </c>
      <c r="D92" s="2">
        <f t="shared" si="36"/>
        <v>1</v>
      </c>
      <c r="E92" s="4">
        <f t="shared" si="37"/>
        <v>0</v>
      </c>
      <c r="F92" s="4">
        <f t="shared" si="38"/>
        <v>0</v>
      </c>
      <c r="G92" s="24" t="s">
        <v>17</v>
      </c>
      <c r="H92" s="1">
        <f t="shared" si="40"/>
        <v>1.2381577713160116E-2</v>
      </c>
      <c r="I92" s="10" t="str">
        <f t="shared" si="41"/>
        <v>High</v>
      </c>
    </row>
    <row r="93" spans="1:9" x14ac:dyDescent="0.2">
      <c r="A93" s="37" t="s">
        <v>424</v>
      </c>
      <c r="B93" s="46">
        <v>42030</v>
      </c>
      <c r="C93" s="47">
        <v>541</v>
      </c>
      <c r="D93" s="2">
        <f t="shared" si="36"/>
        <v>0.98560172591689332</v>
      </c>
      <c r="E93" s="4">
        <f t="shared" si="37"/>
        <v>3.0000000000000001E-3</v>
      </c>
      <c r="F93" s="4">
        <f t="shared" si="38"/>
        <v>21867.222090249998</v>
      </c>
      <c r="G93" s="24" t="str">
        <f t="shared" si="39"/>
        <v>± 0.3%</v>
      </c>
      <c r="H93" s="1">
        <f t="shared" si="40"/>
        <v>1.2871758267903878E-2</v>
      </c>
      <c r="I93" s="10" t="str">
        <f t="shared" si="41"/>
        <v>High</v>
      </c>
    </row>
    <row r="94" spans="1:9" x14ac:dyDescent="0.2">
      <c r="A94" s="37" t="s">
        <v>425</v>
      </c>
      <c r="B94" s="46">
        <v>438</v>
      </c>
      <c r="C94" s="47">
        <v>135</v>
      </c>
      <c r="D94" s="2">
        <f t="shared" si="36"/>
        <v>1.0271081512053278E-2</v>
      </c>
      <c r="E94" s="4">
        <f t="shared" si="37"/>
        <v>3.0000000000000001E-3</v>
      </c>
      <c r="F94" s="4">
        <f t="shared" si="38"/>
        <v>18195.58964974073</v>
      </c>
      <c r="G94" s="24" t="str">
        <f t="shared" si="39"/>
        <v>± 0.3%</v>
      </c>
      <c r="H94" s="1">
        <f t="shared" si="40"/>
        <v>0.30821917808219179</v>
      </c>
      <c r="I94" s="10" t="str">
        <f t="shared" si="41"/>
        <v>Moderate</v>
      </c>
    </row>
    <row r="95" spans="1:9" x14ac:dyDescent="0.2">
      <c r="A95" s="37" t="s">
        <v>426</v>
      </c>
      <c r="B95" s="46">
        <v>176</v>
      </c>
      <c r="C95" s="47">
        <v>128</v>
      </c>
      <c r="D95" s="2">
        <f t="shared" si="36"/>
        <v>4.1271925710533721E-3</v>
      </c>
      <c r="E95" s="4">
        <f t="shared" si="37"/>
        <v>3.0000000000000001E-3</v>
      </c>
      <c r="F95" s="4">
        <f t="shared" si="38"/>
        <v>16379.251271816522</v>
      </c>
      <c r="G95" s="24" t="str">
        <f t="shared" si="39"/>
        <v>± 0.3%</v>
      </c>
      <c r="H95" s="1">
        <f t="shared" si="40"/>
        <v>0.72727272727272729</v>
      </c>
      <c r="I95" s="10" t="str">
        <f t="shared" si="41"/>
        <v>Low</v>
      </c>
    </row>
    <row r="96" spans="1:9" x14ac:dyDescent="0.2">
      <c r="A96" s="14" t="s">
        <v>471</v>
      </c>
      <c r="B96" s="15" t="s">
        <v>559</v>
      </c>
      <c r="C96" s="15" t="s">
        <v>559</v>
      </c>
      <c r="D96" s="20"/>
      <c r="E96" s="21"/>
      <c r="F96" s="21"/>
      <c r="G96" s="25"/>
      <c r="H96" s="18"/>
      <c r="I96" s="22"/>
    </row>
    <row r="97" spans="1:9" x14ac:dyDescent="0.2">
      <c r="A97" s="37" t="s">
        <v>352</v>
      </c>
      <c r="B97" s="46">
        <v>22180</v>
      </c>
      <c r="C97" s="47">
        <v>622</v>
      </c>
      <c r="D97" s="2">
        <f>IF(B97&lt;&gt;0,B97/$B$97,0)</f>
        <v>1</v>
      </c>
      <c r="E97" s="4">
        <f>IF(B97&lt;&gt;0,ROUND(((SQRT(POWER(C97,2)-(POWER((B97/$B$97),2)*POWER($C$97,2))))/$B$97),3),0)</f>
        <v>0</v>
      </c>
      <c r="F97" s="4">
        <f>IF(B97=0,0,POWER(C97,2)-(POWER((B97/$B$97),2)*POWER(C$97,2)))</f>
        <v>0</v>
      </c>
      <c r="G97" s="24" t="s">
        <v>17</v>
      </c>
      <c r="H97" s="1">
        <f t="shared" si="40"/>
        <v>2.8043282236248874E-2</v>
      </c>
      <c r="I97" s="10" t="str">
        <f t="shared" si="41"/>
        <v>High</v>
      </c>
    </row>
    <row r="98" spans="1:9" x14ac:dyDescent="0.2">
      <c r="A98" s="37" t="s">
        <v>427</v>
      </c>
      <c r="B98" s="46">
        <v>381</v>
      </c>
      <c r="C98" s="47">
        <v>134</v>
      </c>
      <c r="D98" s="2">
        <f t="shared" ref="D98:D105" si="42">IF(B98&lt;&gt;0,B98/$B$97,0)</f>
        <v>1.7177637511271417E-2</v>
      </c>
      <c r="E98" s="4">
        <f t="shared" ref="E98:E105" si="43">IF(B98&lt;&gt;0,ROUND(((SQRT(POWER(C98,2)-(POWER((B98/$B$97),2)*POWER($C$97,2))))/$B$97),3),0)</f>
        <v>6.0000000000000001E-3</v>
      </c>
      <c r="F98" s="4">
        <f t="shared" ref="F98:F105" si="44">IF(B98=0,0,POWER(C98,2)-(POWER((B98/$B$97),2)*POWER(C$97,2)))</f>
        <v>17841.841662071372</v>
      </c>
      <c r="G98" s="24" t="str">
        <f t="shared" ref="G98:G151" si="45">IF(F98&lt;0,"W",IF(B98=0,"± 0.6%",IF((E98*100)&lt;0.01,"± 0.1%","± "&amp; TEXT((E98*100),"#,##0.0")&amp;"%")))</f>
        <v>± 0.6%</v>
      </c>
      <c r="H98" s="1">
        <f t="shared" si="40"/>
        <v>0.35170603674540685</v>
      </c>
      <c r="I98" s="10" t="str">
        <f t="shared" si="41"/>
        <v>Moderate</v>
      </c>
    </row>
    <row r="99" spans="1:9" x14ac:dyDescent="0.2">
      <c r="A99" s="37" t="s">
        <v>428</v>
      </c>
      <c r="B99" s="46">
        <v>16</v>
      </c>
      <c r="C99" s="47">
        <v>16</v>
      </c>
      <c r="D99" s="2">
        <f t="shared" si="42"/>
        <v>7.2137060414788096E-4</v>
      </c>
      <c r="E99" s="4">
        <f t="shared" si="43"/>
        <v>1E-3</v>
      </c>
      <c r="F99" s="4">
        <f t="shared" si="44"/>
        <v>255.79867502628304</v>
      </c>
      <c r="G99" s="24" t="str">
        <f t="shared" si="45"/>
        <v>± 0.1%</v>
      </c>
      <c r="H99" s="1">
        <f t="shared" si="40"/>
        <v>1</v>
      </c>
      <c r="I99" s="10" t="str">
        <f t="shared" si="41"/>
        <v>Low</v>
      </c>
    </row>
    <row r="100" spans="1:9" x14ac:dyDescent="0.2">
      <c r="A100" s="37" t="s">
        <v>330</v>
      </c>
      <c r="B100" s="46">
        <v>326</v>
      </c>
      <c r="C100" s="47">
        <v>122</v>
      </c>
      <c r="D100" s="2">
        <f t="shared" si="42"/>
        <v>1.4697926059513075E-2</v>
      </c>
      <c r="E100" s="4">
        <f t="shared" si="43"/>
        <v>5.0000000000000001E-3</v>
      </c>
      <c r="F100" s="4">
        <f t="shared" si="44"/>
        <v>14800.421824583029</v>
      </c>
      <c r="G100" s="24" t="str">
        <f t="shared" si="45"/>
        <v>± 0.5%</v>
      </c>
      <c r="H100" s="1">
        <f t="shared" si="40"/>
        <v>0.37423312883435583</v>
      </c>
      <c r="I100" s="10" t="str">
        <f t="shared" si="41"/>
        <v>Moderate</v>
      </c>
    </row>
    <row r="101" spans="1:9" x14ac:dyDescent="0.2">
      <c r="A101" s="37" t="s">
        <v>331</v>
      </c>
      <c r="B101" s="46">
        <v>681</v>
      </c>
      <c r="C101" s="47">
        <v>165</v>
      </c>
      <c r="D101" s="2">
        <f t="shared" si="42"/>
        <v>3.0703336339044183E-2</v>
      </c>
      <c r="E101" s="4">
        <f t="shared" si="43"/>
        <v>7.0000000000000001E-3</v>
      </c>
      <c r="F101" s="4">
        <f t="shared" si="44"/>
        <v>26860.286440875174</v>
      </c>
      <c r="G101" s="24" t="str">
        <f t="shared" si="45"/>
        <v>± 0.7%</v>
      </c>
      <c r="H101" s="1">
        <f t="shared" si="40"/>
        <v>0.24229074889867841</v>
      </c>
      <c r="I101" s="10" t="str">
        <f t="shared" si="41"/>
        <v>Moderate</v>
      </c>
    </row>
    <row r="102" spans="1:9" x14ac:dyDescent="0.2">
      <c r="A102" s="37" t="s">
        <v>429</v>
      </c>
      <c r="B102" s="46">
        <v>2524</v>
      </c>
      <c r="C102" s="47">
        <v>303</v>
      </c>
      <c r="D102" s="2">
        <f t="shared" si="42"/>
        <v>0.11379621280432822</v>
      </c>
      <c r="E102" s="4">
        <f t="shared" si="43"/>
        <v>1.2999999999999999E-2</v>
      </c>
      <c r="F102" s="4">
        <f t="shared" si="44"/>
        <v>86799.015446242367</v>
      </c>
      <c r="G102" s="24" t="str">
        <f t="shared" si="45"/>
        <v>± 1.3%</v>
      </c>
      <c r="H102" s="1">
        <f t="shared" si="40"/>
        <v>0.12004754358161648</v>
      </c>
      <c r="I102" s="10" t="str">
        <f t="shared" si="41"/>
        <v>High</v>
      </c>
    </row>
    <row r="103" spans="1:9" x14ac:dyDescent="0.2">
      <c r="A103" s="37" t="s">
        <v>430</v>
      </c>
      <c r="B103" s="46">
        <v>12165</v>
      </c>
      <c r="C103" s="47">
        <v>563</v>
      </c>
      <c r="D103" s="2">
        <f t="shared" si="42"/>
        <v>0.54846708746618578</v>
      </c>
      <c r="E103" s="4">
        <f t="shared" si="43"/>
        <v>0.02</v>
      </c>
      <c r="F103" s="4">
        <f t="shared" si="44"/>
        <v>200588.04615792097</v>
      </c>
      <c r="G103" s="24" t="str">
        <f t="shared" si="45"/>
        <v>± 2.0%</v>
      </c>
      <c r="H103" s="1">
        <f t="shared" si="40"/>
        <v>4.6280312371557747E-2</v>
      </c>
      <c r="I103" s="10" t="str">
        <f t="shared" si="41"/>
        <v>High</v>
      </c>
    </row>
    <row r="104" spans="1:9" x14ac:dyDescent="0.2">
      <c r="A104" s="37" t="s">
        <v>431</v>
      </c>
      <c r="B104" s="46">
        <v>5375</v>
      </c>
      <c r="C104" s="47">
        <v>392</v>
      </c>
      <c r="D104" s="2">
        <f t="shared" si="42"/>
        <v>0.24233543733092877</v>
      </c>
      <c r="E104" s="4">
        <f t="shared" si="43"/>
        <v>1.6E-2</v>
      </c>
      <c r="F104" s="4">
        <f t="shared" si="44"/>
        <v>130943.67062971946</v>
      </c>
      <c r="G104" s="24" t="str">
        <f t="shared" si="45"/>
        <v>± 1.6%</v>
      </c>
      <c r="H104" s="1">
        <f t="shared" si="40"/>
        <v>7.2930232558139532E-2</v>
      </c>
      <c r="I104" s="10" t="str">
        <f t="shared" si="41"/>
        <v>High</v>
      </c>
    </row>
    <row r="105" spans="1:9" x14ac:dyDescent="0.2">
      <c r="A105" s="37" t="s">
        <v>432</v>
      </c>
      <c r="B105" s="46">
        <v>712</v>
      </c>
      <c r="C105" s="47">
        <v>149</v>
      </c>
      <c r="D105" s="2">
        <f t="shared" si="42"/>
        <v>3.2100991884580703E-2</v>
      </c>
      <c r="E105" s="4">
        <f t="shared" si="43"/>
        <v>7.0000000000000001E-3</v>
      </c>
      <c r="F105" s="4">
        <f t="shared" si="44"/>
        <v>21802.326220796971</v>
      </c>
      <c r="G105" s="24" t="str">
        <f t="shared" si="45"/>
        <v>± 0.7%</v>
      </c>
      <c r="H105" s="1">
        <f t="shared" si="40"/>
        <v>0.20926966292134833</v>
      </c>
      <c r="I105" s="10" t="str">
        <f t="shared" si="41"/>
        <v>Moderate</v>
      </c>
    </row>
    <row r="106" spans="1:9" x14ac:dyDescent="0.2">
      <c r="A106" s="37" t="s">
        <v>353</v>
      </c>
      <c r="B106" s="46">
        <v>423161.90476190473</v>
      </c>
      <c r="C106" s="47">
        <v>8024</v>
      </c>
      <c r="D106" s="23" t="s">
        <v>17</v>
      </c>
      <c r="E106" s="4">
        <f t="shared" ref="E106:E127" si="46">IF(B106&lt;&gt;0,ROUND(((SQRT(POWER(C106,2)-(POWER((B106/$B$7),2)*POWER($C$7,2))))/$B$7),3),0)</f>
        <v>0.16400000000000001</v>
      </c>
      <c r="F106" s="4">
        <f t="shared" ref="F106:F127" si="47">IF(B106=0,0,POWER(C106,2)-(POWER((B106/$B$7),2)*POWER(C$7,2)))</f>
        <v>55068320.473612443</v>
      </c>
      <c r="G106" s="24" t="s">
        <v>17</v>
      </c>
      <c r="H106" s="1">
        <f t="shared" si="40"/>
        <v>1.8962009362621535E-2</v>
      </c>
      <c r="I106" s="10" t="str">
        <f t="shared" si="41"/>
        <v>High</v>
      </c>
    </row>
    <row r="107" spans="1:9" x14ac:dyDescent="0.2">
      <c r="A107" s="14" t="s">
        <v>472</v>
      </c>
      <c r="B107" s="15" t="s">
        <v>559</v>
      </c>
      <c r="C107" s="15" t="s">
        <v>559</v>
      </c>
      <c r="D107" s="20"/>
      <c r="E107" s="21"/>
      <c r="F107" s="21"/>
      <c r="G107" s="25"/>
      <c r="H107" s="18"/>
      <c r="I107" s="22"/>
    </row>
    <row r="108" spans="1:9" x14ac:dyDescent="0.2">
      <c r="A108" s="37" t="s">
        <v>352</v>
      </c>
      <c r="B108" s="46">
        <v>22180</v>
      </c>
      <c r="C108" s="47">
        <v>622</v>
      </c>
      <c r="D108" s="2">
        <f>IF(B108&lt;&gt;0,B108/$B$97,0)</f>
        <v>1</v>
      </c>
      <c r="E108" s="4">
        <f>IF(B108&lt;&gt;0,ROUND(((SQRT(POWER(C108,2)-(POWER((B108/$B$97),2)*POWER($C$97,2))))/$B$97),3),0)</f>
        <v>0</v>
      </c>
      <c r="F108" s="4">
        <f>IF(B108=0,0,POWER(C108,2)-(POWER((B108/$B$97),2)*POWER(C$97,2)))</f>
        <v>0</v>
      </c>
      <c r="G108" s="24" t="s">
        <v>17</v>
      </c>
      <c r="H108" s="1">
        <f t="shared" si="40"/>
        <v>2.8043282236248874E-2</v>
      </c>
      <c r="I108" s="10" t="str">
        <f t="shared" si="41"/>
        <v>High</v>
      </c>
    </row>
    <row r="109" spans="1:9" x14ac:dyDescent="0.2">
      <c r="A109" s="37" t="s">
        <v>433</v>
      </c>
      <c r="B109" s="46">
        <v>16179</v>
      </c>
      <c r="C109" s="47">
        <v>619</v>
      </c>
      <c r="D109" s="2">
        <f t="shared" ref="D109:D110" si="48">IF(B109&lt;&gt;0,B109/$B$97,0)</f>
        <v>0.72944093778178543</v>
      </c>
      <c r="E109" s="4">
        <f t="shared" ref="E109:E110" si="49">IF(B109&lt;&gt;0,ROUND(((SQRT(POWER(C109,2)-(POWER((B109/$B$97),2)*POWER($C$97,2))))/$B$97),3),0)</f>
        <v>1.9E-2</v>
      </c>
      <c r="F109" s="4">
        <f t="shared" ref="F109:F110" si="50">IF(B109=0,0,POWER(C109,2)-(POWER((B109/$B$97),2)*POWER(C$97,2)))</f>
        <v>177306.18213094599</v>
      </c>
      <c r="G109" s="24" t="str">
        <f t="shared" si="45"/>
        <v>± 1.9%</v>
      </c>
      <c r="H109" s="1">
        <f t="shared" si="40"/>
        <v>3.8259472155262993E-2</v>
      </c>
      <c r="I109" s="10" t="str">
        <f t="shared" si="41"/>
        <v>High</v>
      </c>
    </row>
    <row r="110" spans="1:9" x14ac:dyDescent="0.2">
      <c r="A110" s="37" t="s">
        <v>434</v>
      </c>
      <c r="B110" s="46">
        <v>6001</v>
      </c>
      <c r="C110" s="47">
        <v>404</v>
      </c>
      <c r="D110" s="2">
        <f t="shared" si="48"/>
        <v>0.27055906221821463</v>
      </c>
      <c r="E110" s="4">
        <f t="shared" si="49"/>
        <v>1.7000000000000001E-2</v>
      </c>
      <c r="F110" s="4">
        <f t="shared" si="50"/>
        <v>134895.23767648253</v>
      </c>
      <c r="G110" s="24" t="str">
        <f t="shared" si="45"/>
        <v>± 1.7%</v>
      </c>
      <c r="H110" s="1">
        <f t="shared" si="40"/>
        <v>6.7322112981169802E-2</v>
      </c>
      <c r="I110" s="10" t="str">
        <f t="shared" si="41"/>
        <v>High</v>
      </c>
    </row>
    <row r="111" spans="1:9" x14ac:dyDescent="0.2">
      <c r="A111" s="14" t="s">
        <v>473</v>
      </c>
      <c r="B111" s="15" t="s">
        <v>559</v>
      </c>
      <c r="C111" s="15" t="s">
        <v>559</v>
      </c>
      <c r="D111" s="20"/>
      <c r="E111" s="21"/>
      <c r="F111" s="21"/>
      <c r="G111" s="25"/>
      <c r="H111" s="18"/>
      <c r="I111" s="22"/>
    </row>
    <row r="112" spans="1:9" x14ac:dyDescent="0.2">
      <c r="A112" s="37" t="s">
        <v>354</v>
      </c>
      <c r="B112" s="46">
        <v>16179</v>
      </c>
      <c r="C112" s="47">
        <v>619</v>
      </c>
      <c r="D112" s="2">
        <f>IF(B112&lt;&gt;0,B112/$B$112,0)</f>
        <v>1</v>
      </c>
      <c r="E112" s="4">
        <f>IF(B112&lt;&gt;0,ROUND(((SQRT(POWER(C112,2)-(POWER((B112/$B$112),2)*POWER($C$112,2))))/$B$112),3),0)</f>
        <v>0</v>
      </c>
      <c r="F112" s="4">
        <f>IF(B112=0,0,POWER(C112,2)-(POWER((B112/$B$112),2)*POWER(C$112,2)))</f>
        <v>0</v>
      </c>
      <c r="G112" s="24" t="s">
        <v>17</v>
      </c>
      <c r="H112" s="1">
        <f t="shared" si="40"/>
        <v>3.8259472155262993E-2</v>
      </c>
      <c r="I112" s="10" t="str">
        <f t="shared" si="41"/>
        <v>High</v>
      </c>
    </row>
    <row r="113" spans="1:9" x14ac:dyDescent="0.2">
      <c r="A113" s="37" t="s">
        <v>435</v>
      </c>
      <c r="B113" s="46">
        <v>21</v>
      </c>
      <c r="C113" s="47">
        <v>23</v>
      </c>
      <c r="D113" s="2">
        <f t="shared" ref="D113:D119" si="51">IF(B113&lt;&gt;0,B113/$B$112,0)</f>
        <v>1.297978861487113E-3</v>
      </c>
      <c r="E113" s="4">
        <f t="shared" ref="E113:E119" si="52">IF(B113&lt;&gt;0,ROUND(((SQRT(POWER(C113,2)-(POWER((B113/$B$112),2)*POWER($C$112,2))))/$B$112),3),0)</f>
        <v>1E-3</v>
      </c>
      <c r="F113" s="4">
        <f t="shared" ref="F113:F119" si="53">IF(B113=0,0,POWER(C113,2)-(POWER((B113/$B$112),2)*POWER(C$112,2)))</f>
        <v>528.35446984056671</v>
      </c>
      <c r="G113" s="24" t="str">
        <f t="shared" si="45"/>
        <v>± 0.1%</v>
      </c>
      <c r="H113" s="1">
        <f t="shared" si="40"/>
        <v>1.0952380952380953</v>
      </c>
      <c r="I113" s="10" t="str">
        <f t="shared" si="41"/>
        <v>Low</v>
      </c>
    </row>
    <row r="114" spans="1:9" x14ac:dyDescent="0.2">
      <c r="A114" s="37" t="s">
        <v>436</v>
      </c>
      <c r="B114" s="46">
        <v>53</v>
      </c>
      <c r="C114" s="47">
        <v>41</v>
      </c>
      <c r="D114" s="2">
        <f t="shared" si="51"/>
        <v>3.2758514123246182E-3</v>
      </c>
      <c r="E114" s="4">
        <f t="shared" si="52"/>
        <v>3.0000000000000001E-3</v>
      </c>
      <c r="F114" s="4">
        <f t="shared" si="53"/>
        <v>1676.8882217282355</v>
      </c>
      <c r="G114" s="24" t="str">
        <f t="shared" si="45"/>
        <v>± 0.3%</v>
      </c>
      <c r="H114" s="1">
        <f t="shared" si="40"/>
        <v>0.77358490566037741</v>
      </c>
      <c r="I114" s="10" t="str">
        <f t="shared" si="41"/>
        <v>Low</v>
      </c>
    </row>
    <row r="115" spans="1:9" x14ac:dyDescent="0.2">
      <c r="A115" s="37" t="s">
        <v>437</v>
      </c>
      <c r="B115" s="46">
        <v>279</v>
      </c>
      <c r="C115" s="47">
        <v>113</v>
      </c>
      <c r="D115" s="2">
        <f t="shared" si="51"/>
        <v>1.72445763026145E-2</v>
      </c>
      <c r="E115" s="4">
        <f t="shared" si="52"/>
        <v>7.0000000000000001E-3</v>
      </c>
      <c r="F115" s="4">
        <f t="shared" si="53"/>
        <v>12655.057339817577</v>
      </c>
      <c r="G115" s="24" t="str">
        <f t="shared" si="45"/>
        <v>± 0.7%</v>
      </c>
      <c r="H115" s="1">
        <f t="shared" si="40"/>
        <v>0.4050179211469534</v>
      </c>
      <c r="I115" s="10" t="str">
        <f t="shared" si="41"/>
        <v>Moderate</v>
      </c>
    </row>
    <row r="116" spans="1:9" x14ac:dyDescent="0.2">
      <c r="A116" s="37" t="s">
        <v>438</v>
      </c>
      <c r="B116" s="46">
        <v>691</v>
      </c>
      <c r="C116" s="47">
        <v>169</v>
      </c>
      <c r="D116" s="2">
        <f t="shared" si="51"/>
        <v>4.2709685394647381E-2</v>
      </c>
      <c r="E116" s="4">
        <f t="shared" si="52"/>
        <v>0.01</v>
      </c>
      <c r="F116" s="4">
        <f t="shared" si="53"/>
        <v>27862.069419373296</v>
      </c>
      <c r="G116" s="24" t="str">
        <f t="shared" si="45"/>
        <v>± 1.0%</v>
      </c>
      <c r="H116" s="1">
        <f t="shared" si="40"/>
        <v>0.24457308248914617</v>
      </c>
      <c r="I116" s="10" t="str">
        <f t="shared" si="41"/>
        <v>Moderate</v>
      </c>
    </row>
    <row r="117" spans="1:9" x14ac:dyDescent="0.2">
      <c r="A117" s="37" t="s">
        <v>439</v>
      </c>
      <c r="B117" s="46">
        <v>2690</v>
      </c>
      <c r="C117" s="47">
        <v>320</v>
      </c>
      <c r="D117" s="2">
        <f t="shared" si="51"/>
        <v>0.1662649113047778</v>
      </c>
      <c r="E117" s="4">
        <f t="shared" si="52"/>
        <v>1.9E-2</v>
      </c>
      <c r="F117" s="4">
        <f t="shared" si="53"/>
        <v>91807.889372618185</v>
      </c>
      <c r="G117" s="24" t="str">
        <f t="shared" si="45"/>
        <v>± 1.9%</v>
      </c>
      <c r="H117" s="1">
        <f t="shared" si="40"/>
        <v>0.11895910780669144</v>
      </c>
      <c r="I117" s="10" t="str">
        <f t="shared" si="41"/>
        <v>High</v>
      </c>
    </row>
    <row r="118" spans="1:9" x14ac:dyDescent="0.2">
      <c r="A118" s="37" t="s">
        <v>440</v>
      </c>
      <c r="B118" s="46">
        <v>3876</v>
      </c>
      <c r="C118" s="47">
        <v>400</v>
      </c>
      <c r="D118" s="2">
        <f t="shared" si="51"/>
        <v>0.23956981272019284</v>
      </c>
      <c r="E118" s="4">
        <f t="shared" si="52"/>
        <v>2.3E-2</v>
      </c>
      <c r="F118" s="4">
        <f t="shared" si="53"/>
        <v>138008.97436619824</v>
      </c>
      <c r="G118" s="24" t="str">
        <f t="shared" si="45"/>
        <v>± 2.3%</v>
      </c>
      <c r="H118" s="1">
        <f t="shared" si="40"/>
        <v>0.10319917440660474</v>
      </c>
      <c r="I118" s="10" t="str">
        <f t="shared" si="41"/>
        <v>High</v>
      </c>
    </row>
    <row r="119" spans="1:9" x14ac:dyDescent="0.2">
      <c r="A119" s="37" t="s">
        <v>441</v>
      </c>
      <c r="B119" s="46">
        <v>8569</v>
      </c>
      <c r="C119" s="47">
        <v>512</v>
      </c>
      <c r="D119" s="2">
        <f t="shared" si="51"/>
        <v>0.52963718400395576</v>
      </c>
      <c r="E119" s="4">
        <f t="shared" si="52"/>
        <v>2.4E-2</v>
      </c>
      <c r="F119" s="4">
        <f t="shared" si="53"/>
        <v>154661.38261868243</v>
      </c>
      <c r="G119" s="24" t="str">
        <f t="shared" si="45"/>
        <v>± 2.4%</v>
      </c>
      <c r="H119" s="1">
        <f t="shared" si="40"/>
        <v>5.9750262574396078E-2</v>
      </c>
      <c r="I119" s="10" t="str">
        <f t="shared" si="41"/>
        <v>High</v>
      </c>
    </row>
    <row r="120" spans="1:9" x14ac:dyDescent="0.2">
      <c r="A120" s="37" t="s">
        <v>355</v>
      </c>
      <c r="B120" s="46">
        <v>2090.6666666666665</v>
      </c>
      <c r="C120" s="47">
        <v>52</v>
      </c>
      <c r="D120" s="23" t="s">
        <v>17</v>
      </c>
      <c r="E120" s="4">
        <f t="shared" si="46"/>
        <v>1E-3</v>
      </c>
      <c r="F120" s="4">
        <f t="shared" si="47"/>
        <v>2476.5961280176789</v>
      </c>
      <c r="G120" s="24" t="s">
        <v>17</v>
      </c>
      <c r="H120" s="1">
        <f t="shared" si="40"/>
        <v>2.487244897959184E-2</v>
      </c>
      <c r="I120" s="10" t="str">
        <f t="shared" si="41"/>
        <v>High</v>
      </c>
    </row>
    <row r="121" spans="1:9" x14ac:dyDescent="0.2">
      <c r="A121" s="37" t="s">
        <v>356</v>
      </c>
      <c r="B121" s="46">
        <v>6001</v>
      </c>
      <c r="C121" s="47">
        <v>404</v>
      </c>
      <c r="D121" s="2">
        <f>IF(B121&lt;&gt;0,B121/$B$121,0)</f>
        <v>1</v>
      </c>
      <c r="E121" s="4">
        <f>IF(B121&lt;&gt;0,ROUND(((SQRT(POWER(C121,2)-(POWER((B121/$B$121),2)*POWER($C$121,2))))/$B$121),3),0)</f>
        <v>0</v>
      </c>
      <c r="F121" s="4">
        <f>IF(B121=0,0,POWER(C121,2)-(POWER((B121/$B$121),2)*POWER(C$121,2)))</f>
        <v>0</v>
      </c>
      <c r="G121" s="24" t="s">
        <v>17</v>
      </c>
      <c r="H121" s="1">
        <f t="shared" si="40"/>
        <v>6.7322112981169802E-2</v>
      </c>
      <c r="I121" s="10" t="str">
        <f t="shared" si="41"/>
        <v>High</v>
      </c>
    </row>
    <row r="122" spans="1:9" x14ac:dyDescent="0.2">
      <c r="A122" s="37" t="s">
        <v>442</v>
      </c>
      <c r="B122" s="46">
        <v>28</v>
      </c>
      <c r="C122" s="47">
        <v>34</v>
      </c>
      <c r="D122" s="2">
        <f t="shared" ref="D122:D126" si="54">IF(B122&lt;&gt;0,B122/$B$121,0)</f>
        <v>4.665889018496917E-3</v>
      </c>
      <c r="E122" s="4">
        <f t="shared" ref="E122:E126" si="55">IF(B122&lt;&gt;0,ROUND(((SQRT(POWER(C122,2)-(POWER((B122/$B$121),2)*POWER($C$121,2))))/$B$121),3),0)</f>
        <v>6.0000000000000001E-3</v>
      </c>
      <c r="F122" s="4">
        <f t="shared" ref="F122:F126" si="56">IF(B122=0,0,POWER(C122,2)-(POWER((B122/$B$121),2)*POWER(C$121,2)))</f>
        <v>1152.4467027533406</v>
      </c>
      <c r="G122" s="24" t="str">
        <f t="shared" si="45"/>
        <v>± 0.6%</v>
      </c>
      <c r="H122" s="1">
        <f t="shared" si="40"/>
        <v>1.2142857142857142</v>
      </c>
      <c r="I122" s="10" t="str">
        <f t="shared" si="41"/>
        <v>Low</v>
      </c>
    </row>
    <row r="123" spans="1:9" x14ac:dyDescent="0.2">
      <c r="A123" s="37" t="s">
        <v>443</v>
      </c>
      <c r="B123" s="46">
        <v>148</v>
      </c>
      <c r="C123" s="47">
        <v>72</v>
      </c>
      <c r="D123" s="2">
        <f t="shared" si="54"/>
        <v>2.4662556240626562E-2</v>
      </c>
      <c r="E123" s="4">
        <f t="shared" si="55"/>
        <v>1.2E-2</v>
      </c>
      <c r="F123" s="4">
        <f t="shared" si="56"/>
        <v>5084.7252259045536</v>
      </c>
      <c r="G123" s="24" t="str">
        <f t="shared" si="45"/>
        <v>± 1.2%</v>
      </c>
      <c r="H123" s="1">
        <f t="shared" si="40"/>
        <v>0.48648648648648651</v>
      </c>
      <c r="I123" s="10" t="str">
        <f t="shared" si="41"/>
        <v>Moderate</v>
      </c>
    </row>
    <row r="124" spans="1:9" x14ac:dyDescent="0.2">
      <c r="A124" s="37" t="s">
        <v>444</v>
      </c>
      <c r="B124" s="46">
        <v>291</v>
      </c>
      <c r="C124" s="47">
        <v>120</v>
      </c>
      <c r="D124" s="2">
        <f t="shared" si="54"/>
        <v>4.8491918013664391E-2</v>
      </c>
      <c r="E124" s="4">
        <f t="shared" si="55"/>
        <v>0.02</v>
      </c>
      <c r="F124" s="4">
        <f t="shared" si="56"/>
        <v>14016.203106958705</v>
      </c>
      <c r="G124" s="24" t="str">
        <f t="shared" si="45"/>
        <v>± 2.0%</v>
      </c>
      <c r="H124" s="1">
        <f t="shared" si="40"/>
        <v>0.41237113402061853</v>
      </c>
      <c r="I124" s="10" t="str">
        <f t="shared" si="41"/>
        <v>Moderate</v>
      </c>
    </row>
    <row r="125" spans="1:9" x14ac:dyDescent="0.2">
      <c r="A125" s="37" t="s">
        <v>445</v>
      </c>
      <c r="B125" s="46">
        <v>506</v>
      </c>
      <c r="C125" s="47">
        <v>145</v>
      </c>
      <c r="D125" s="2">
        <f t="shared" si="54"/>
        <v>8.4319280119980008E-2</v>
      </c>
      <c r="E125" s="4">
        <f t="shared" si="55"/>
        <v>2.3E-2</v>
      </c>
      <c r="F125" s="4">
        <f t="shared" si="56"/>
        <v>19864.576512951891</v>
      </c>
      <c r="G125" s="24" t="str">
        <f t="shared" si="45"/>
        <v>± 2.3%</v>
      </c>
      <c r="H125" s="1">
        <f t="shared" si="40"/>
        <v>0.2865612648221344</v>
      </c>
      <c r="I125" s="10" t="str">
        <f t="shared" si="41"/>
        <v>Moderate</v>
      </c>
    </row>
    <row r="126" spans="1:9" x14ac:dyDescent="0.2">
      <c r="A126" s="37" t="s">
        <v>446</v>
      </c>
      <c r="B126" s="46">
        <v>5028</v>
      </c>
      <c r="C126" s="47">
        <v>380</v>
      </c>
      <c r="D126" s="2">
        <f t="shared" si="54"/>
        <v>0.83786035660723213</v>
      </c>
      <c r="E126" s="4">
        <f t="shared" si="55"/>
        <v>2.9000000000000001E-2</v>
      </c>
      <c r="F126" s="4">
        <f t="shared" si="56"/>
        <v>29820.739565568714</v>
      </c>
      <c r="G126" s="24" t="str">
        <f t="shared" si="45"/>
        <v>± 2.9%</v>
      </c>
      <c r="H126" s="1">
        <f t="shared" si="40"/>
        <v>7.5576770087509945E-2</v>
      </c>
      <c r="I126" s="10" t="str">
        <f t="shared" si="41"/>
        <v>High</v>
      </c>
    </row>
    <row r="127" spans="1:9" x14ac:dyDescent="0.2">
      <c r="A127" s="37" t="s">
        <v>355</v>
      </c>
      <c r="B127" s="46">
        <v>603.80952380952385</v>
      </c>
      <c r="C127" s="47">
        <v>40</v>
      </c>
      <c r="D127" s="23" t="s">
        <v>17</v>
      </c>
      <c r="E127" s="4">
        <f t="shared" si="46"/>
        <v>1E-3</v>
      </c>
      <c r="F127" s="4">
        <f t="shared" si="47"/>
        <v>1581.0317099124438</v>
      </c>
      <c r="G127" s="24" t="s">
        <v>17</v>
      </c>
      <c r="H127" s="1">
        <f t="shared" si="40"/>
        <v>6.6246056782334375E-2</v>
      </c>
      <c r="I127" s="10" t="str">
        <f t="shared" si="41"/>
        <v>High</v>
      </c>
    </row>
    <row r="128" spans="1:9" x14ac:dyDescent="0.2">
      <c r="A128" s="14" t="s">
        <v>474</v>
      </c>
      <c r="B128" s="15" t="s">
        <v>559</v>
      </c>
      <c r="C128" s="15" t="s">
        <v>559</v>
      </c>
      <c r="D128" s="20"/>
      <c r="E128" s="21"/>
      <c r="F128" s="21"/>
      <c r="G128" s="25"/>
      <c r="H128" s="18"/>
      <c r="I128" s="22"/>
    </row>
    <row r="129" spans="1:9" ht="36" x14ac:dyDescent="0.2">
      <c r="A129" s="44" t="s">
        <v>357</v>
      </c>
      <c r="B129" s="46">
        <v>16142</v>
      </c>
      <c r="C129" s="47">
        <v>617</v>
      </c>
      <c r="D129" s="2">
        <f>IF(B129&lt;&gt;0,B129/$B$129,0)</f>
        <v>1</v>
      </c>
      <c r="E129" s="4">
        <f>IF(B129&lt;&gt;0,ROUND(((SQRT(POWER(C129,2)-(POWER((B129/$B$129),2)*POWER($C$129,2))))/$B$129),3),0)</f>
        <v>0</v>
      </c>
      <c r="F129" s="4">
        <f>IF(B129=0,0,POWER(C129,2)-(POWER((B129/$B$129),2)*POWER(C$129,2)))</f>
        <v>0</v>
      </c>
      <c r="G129" s="24" t="s">
        <v>17</v>
      </c>
      <c r="H129" s="1">
        <f t="shared" si="40"/>
        <v>3.8223268492132326E-2</v>
      </c>
      <c r="I129" s="10" t="str">
        <f t="shared" si="41"/>
        <v>High</v>
      </c>
    </row>
    <row r="130" spans="1:9" x14ac:dyDescent="0.2">
      <c r="A130" s="37" t="s">
        <v>447</v>
      </c>
      <c r="B130" s="46">
        <v>4411</v>
      </c>
      <c r="C130" s="47">
        <v>378</v>
      </c>
      <c r="D130" s="2">
        <f t="shared" ref="D130:D134" si="57">IF(B130&lt;&gt;0,B130/$B$129,0)</f>
        <v>0.27326229711312106</v>
      </c>
      <c r="E130" s="4">
        <f t="shared" ref="E130:E134" si="58">IF(B130&lt;&gt;0,ROUND(((SQRT(POWER(C130,2)-(POWER((B130/$B$129),2)*POWER($C$129,2))))/$B$129),3),0)</f>
        <v>2.1000000000000001E-2</v>
      </c>
      <c r="F130" s="4">
        <f t="shared" ref="F130:F134" si="59">IF(B130=0,0,POWER(C130,2)-(POWER((B130/$B$129),2)*POWER(C$129,2)))</f>
        <v>114457.08324805171</v>
      </c>
      <c r="G130" s="24" t="str">
        <f t="shared" si="45"/>
        <v>± 2.1%</v>
      </c>
      <c r="H130" s="1">
        <f t="shared" si="40"/>
        <v>8.5694853774654273E-2</v>
      </c>
      <c r="I130" s="10" t="str">
        <f t="shared" si="41"/>
        <v>High</v>
      </c>
    </row>
    <row r="131" spans="1:9" x14ac:dyDescent="0.2">
      <c r="A131" s="37" t="s">
        <v>448</v>
      </c>
      <c r="B131" s="46">
        <v>2645</v>
      </c>
      <c r="C131" s="47">
        <v>312</v>
      </c>
      <c r="D131" s="2">
        <f t="shared" si="57"/>
        <v>0.16385825796059969</v>
      </c>
      <c r="E131" s="4">
        <f t="shared" si="58"/>
        <v>1.7999999999999999E-2</v>
      </c>
      <c r="F131" s="4">
        <f t="shared" si="59"/>
        <v>87122.679768009082</v>
      </c>
      <c r="G131" s="24" t="str">
        <f t="shared" si="45"/>
        <v>± 1.8%</v>
      </c>
      <c r="H131" s="1">
        <f t="shared" si="40"/>
        <v>0.11795841209829867</v>
      </c>
      <c r="I131" s="10" t="str">
        <f t="shared" si="41"/>
        <v>High</v>
      </c>
    </row>
    <row r="132" spans="1:9" x14ac:dyDescent="0.2">
      <c r="A132" s="37" t="s">
        <v>449</v>
      </c>
      <c r="B132" s="46">
        <v>2330</v>
      </c>
      <c r="C132" s="47">
        <v>306</v>
      </c>
      <c r="D132" s="2">
        <f t="shared" si="57"/>
        <v>0.14434394746623713</v>
      </c>
      <c r="E132" s="4">
        <f t="shared" si="58"/>
        <v>1.7999999999999999E-2</v>
      </c>
      <c r="F132" s="4">
        <f t="shared" si="59"/>
        <v>85704.277999656158</v>
      </c>
      <c r="G132" s="24" t="str">
        <f t="shared" si="45"/>
        <v>± 1.8%</v>
      </c>
      <c r="H132" s="1">
        <f t="shared" si="40"/>
        <v>0.1313304721030043</v>
      </c>
      <c r="I132" s="10" t="str">
        <f t="shared" si="41"/>
        <v>High</v>
      </c>
    </row>
    <row r="133" spans="1:9" x14ac:dyDescent="0.2">
      <c r="A133" s="37" t="s">
        <v>450</v>
      </c>
      <c r="B133" s="46">
        <v>1807</v>
      </c>
      <c r="C133" s="47">
        <v>276</v>
      </c>
      <c r="D133" s="2">
        <f t="shared" si="57"/>
        <v>0.11194399702639078</v>
      </c>
      <c r="E133" s="4">
        <f t="shared" si="58"/>
        <v>1.7000000000000001E-2</v>
      </c>
      <c r="F133" s="4">
        <f t="shared" si="59"/>
        <v>71405.411606421054</v>
      </c>
      <c r="G133" s="24" t="str">
        <f t="shared" si="45"/>
        <v>± 1.7%</v>
      </c>
      <c r="H133" s="1">
        <f t="shared" si="40"/>
        <v>0.15273934698395131</v>
      </c>
      <c r="I133" s="10" t="str">
        <f t="shared" si="41"/>
        <v>High</v>
      </c>
    </row>
    <row r="134" spans="1:9" x14ac:dyDescent="0.2">
      <c r="A134" s="37" t="s">
        <v>451</v>
      </c>
      <c r="B134" s="46">
        <v>4949</v>
      </c>
      <c r="C134" s="47">
        <v>440</v>
      </c>
      <c r="D134" s="2">
        <f t="shared" si="57"/>
        <v>0.30659150043365135</v>
      </c>
      <c r="E134" s="4">
        <f t="shared" si="58"/>
        <v>2.5000000000000001E-2</v>
      </c>
      <c r="F134" s="4">
        <f t="shared" si="59"/>
        <v>157815.86284563292</v>
      </c>
      <c r="G134" s="24" t="str">
        <f t="shared" si="45"/>
        <v>± 2.5%</v>
      </c>
      <c r="H134" s="1">
        <f t="shared" si="40"/>
        <v>8.8906849868660334E-2</v>
      </c>
      <c r="I134" s="10" t="str">
        <f t="shared" si="41"/>
        <v>High</v>
      </c>
    </row>
    <row r="135" spans="1:9" x14ac:dyDescent="0.2">
      <c r="A135" s="37" t="s">
        <v>358</v>
      </c>
      <c r="B135" s="46">
        <v>37</v>
      </c>
      <c r="C135" s="47">
        <v>32</v>
      </c>
      <c r="D135" s="2">
        <f>IF(B135&lt;&gt;0,B135/$B$135,0)</f>
        <v>1</v>
      </c>
      <c r="E135" s="4">
        <f>IF(B135&lt;&gt;0,ROUND(((SQRT(POWER(C135,2)-(POWER((B135/$B$135),2)*POWER($C$135,2))))/$B$135),3),0)</f>
        <v>0</v>
      </c>
      <c r="F135" s="4">
        <f>IF(B135=0,0,POWER(C135,2)-(POWER((B135/$B$135),2)*POWER(C$135,2)))</f>
        <v>0</v>
      </c>
      <c r="G135" s="24" t="s">
        <v>17</v>
      </c>
      <c r="H135" s="1">
        <f t="shared" si="40"/>
        <v>0.86486486486486491</v>
      </c>
      <c r="I135" s="10" t="str">
        <f t="shared" si="41"/>
        <v>Low</v>
      </c>
    </row>
    <row r="136" spans="1:9" ht="36" x14ac:dyDescent="0.2">
      <c r="A136" s="44" t="s">
        <v>359</v>
      </c>
      <c r="B136" s="46">
        <v>5969</v>
      </c>
      <c r="C136" s="47">
        <v>403</v>
      </c>
      <c r="D136" s="2">
        <f>IF(B136&lt;&gt;0,B136/$B$136,0)</f>
        <v>1</v>
      </c>
      <c r="E136" s="4">
        <f>IF(B136&lt;&gt;0,ROUND(((SQRT(POWER(C136,2)-(POWER((B136/$B$136),2)*POWER($C$136,2))))/$B$136),3),0)</f>
        <v>0</v>
      </c>
      <c r="F136" s="4">
        <f>IF(B136=0,0,POWER(C136,2)-(POWER((B136/$B$136),2)*POWER(C$136,2)))</f>
        <v>0</v>
      </c>
      <c r="G136" s="24" t="s">
        <v>17</v>
      </c>
      <c r="H136" s="1">
        <f t="shared" si="40"/>
        <v>6.7515496733121128E-2</v>
      </c>
      <c r="I136" s="10" t="str">
        <f t="shared" si="41"/>
        <v>High</v>
      </c>
    </row>
    <row r="137" spans="1:9" x14ac:dyDescent="0.2">
      <c r="A137" s="37" t="s">
        <v>452</v>
      </c>
      <c r="B137" s="46">
        <v>2161</v>
      </c>
      <c r="C137" s="47">
        <v>269</v>
      </c>
      <c r="D137" s="2">
        <f t="shared" ref="D137:D143" si="60">IF(B137&lt;&gt;0,B137/$B$136,0)</f>
        <v>0.36203719215949071</v>
      </c>
      <c r="E137" s="4">
        <f t="shared" ref="E137:E143" si="61">IF(B137&lt;&gt;0,ROUND(((SQRT(POWER(C137,2)-(POWER((B137/$B$136),2)*POWER($C$136,2))))/$B$136),3),0)</f>
        <v>3.7999999999999999E-2</v>
      </c>
      <c r="F137" s="4">
        <f t="shared" ref="F137:F144" si="62">IF(B137=0,0,POWER(C137,2)-(POWER((B137/$B$136),2)*POWER(C$136,2)))</f>
        <v>51073.901572150811</v>
      </c>
      <c r="G137" s="24" t="str">
        <f t="shared" si="45"/>
        <v>± 3.8%</v>
      </c>
      <c r="H137" s="1">
        <f t="shared" si="40"/>
        <v>0.12447940768162888</v>
      </c>
      <c r="I137" s="10" t="str">
        <f t="shared" si="41"/>
        <v>High</v>
      </c>
    </row>
    <row r="138" spans="1:9" x14ac:dyDescent="0.2">
      <c r="A138" s="37" t="s">
        <v>453</v>
      </c>
      <c r="B138" s="46">
        <v>1236</v>
      </c>
      <c r="C138" s="47">
        <v>211</v>
      </c>
      <c r="D138" s="2">
        <f t="shared" si="60"/>
        <v>0.20706986094823254</v>
      </c>
      <c r="E138" s="4">
        <f t="shared" si="61"/>
        <v>3.2000000000000001E-2</v>
      </c>
      <c r="F138" s="4">
        <f t="shared" si="62"/>
        <v>37557.238703003437</v>
      </c>
      <c r="G138" s="24" t="str">
        <f t="shared" si="45"/>
        <v>± 3.2%</v>
      </c>
      <c r="H138" s="1">
        <f t="shared" si="40"/>
        <v>0.17071197411003236</v>
      </c>
      <c r="I138" s="10" t="str">
        <f t="shared" si="41"/>
        <v>High</v>
      </c>
    </row>
    <row r="139" spans="1:9" x14ac:dyDescent="0.2">
      <c r="A139" s="37" t="s">
        <v>454</v>
      </c>
      <c r="B139" s="46">
        <v>751</v>
      </c>
      <c r="C139" s="47">
        <v>170</v>
      </c>
      <c r="D139" s="2">
        <f t="shared" si="60"/>
        <v>0.12581671971854583</v>
      </c>
      <c r="E139" s="4">
        <f t="shared" si="61"/>
        <v>2.7E-2</v>
      </c>
      <c r="F139" s="4">
        <f t="shared" si="62"/>
        <v>26329.090384953968</v>
      </c>
      <c r="G139" s="24" t="str">
        <f t="shared" si="45"/>
        <v>± 2.7%</v>
      </c>
      <c r="H139" s="1">
        <f t="shared" si="40"/>
        <v>0.22636484687083888</v>
      </c>
      <c r="I139" s="10" t="str">
        <f t="shared" si="41"/>
        <v>Moderate</v>
      </c>
    </row>
    <row r="140" spans="1:9" x14ac:dyDescent="0.2">
      <c r="A140" s="37" t="s">
        <v>448</v>
      </c>
      <c r="B140" s="46">
        <v>462</v>
      </c>
      <c r="C140" s="47">
        <v>125</v>
      </c>
      <c r="D140" s="2">
        <f t="shared" si="60"/>
        <v>7.7399899480650028E-2</v>
      </c>
      <c r="E140" s="4">
        <f t="shared" si="61"/>
        <v>0.02</v>
      </c>
      <c r="F140" s="4">
        <f t="shared" si="62"/>
        <v>14652.049186306611</v>
      </c>
      <c r="G140" s="24" t="str">
        <f t="shared" si="45"/>
        <v>± 2.0%</v>
      </c>
      <c r="H140" s="1">
        <f t="shared" si="40"/>
        <v>0.27056277056277056</v>
      </c>
      <c r="I140" s="10" t="str">
        <f t="shared" si="41"/>
        <v>Moderate</v>
      </c>
    </row>
    <row r="141" spans="1:9" x14ac:dyDescent="0.2">
      <c r="A141" s="37" t="s">
        <v>449</v>
      </c>
      <c r="B141" s="46">
        <v>255</v>
      </c>
      <c r="C141" s="47">
        <v>88</v>
      </c>
      <c r="D141" s="2">
        <f t="shared" si="60"/>
        <v>4.2720723739319816E-2</v>
      </c>
      <c r="E141" s="4">
        <f t="shared" si="61"/>
        <v>1.4E-2</v>
      </c>
      <c r="F141" s="4">
        <f t="shared" si="62"/>
        <v>7447.5937919997159</v>
      </c>
      <c r="G141" s="24" t="str">
        <f t="shared" si="45"/>
        <v>± 1.4%</v>
      </c>
      <c r="H141" s="1">
        <f t="shared" si="40"/>
        <v>0.34509803921568627</v>
      </c>
      <c r="I141" s="10" t="str">
        <f t="shared" si="41"/>
        <v>Moderate</v>
      </c>
    </row>
    <row r="142" spans="1:9" x14ac:dyDescent="0.2">
      <c r="A142" s="37" t="s">
        <v>450</v>
      </c>
      <c r="B142" s="46">
        <v>187</v>
      </c>
      <c r="C142" s="47">
        <v>90</v>
      </c>
      <c r="D142" s="2">
        <f t="shared" si="60"/>
        <v>3.1328530742167869E-2</v>
      </c>
      <c r="E142" s="4">
        <f t="shared" si="61"/>
        <v>1.4999999999999999E-2</v>
      </c>
      <c r="F142" s="4">
        <f t="shared" si="62"/>
        <v>7940.5993281420697</v>
      </c>
      <c r="G142" s="24" t="str">
        <f t="shared" si="45"/>
        <v>± 1.5%</v>
      </c>
      <c r="H142" s="1">
        <f t="shared" si="40"/>
        <v>0.48128342245989303</v>
      </c>
      <c r="I142" s="10" t="str">
        <f t="shared" si="41"/>
        <v>Moderate</v>
      </c>
    </row>
    <row r="143" spans="1:9" x14ac:dyDescent="0.2">
      <c r="A143" s="37" t="s">
        <v>451</v>
      </c>
      <c r="B143" s="46">
        <v>917</v>
      </c>
      <c r="C143" s="47">
        <v>203</v>
      </c>
      <c r="D143" s="2">
        <f t="shared" si="60"/>
        <v>0.15362707321159322</v>
      </c>
      <c r="E143" s="4">
        <f t="shared" si="61"/>
        <v>3.2000000000000001E-2</v>
      </c>
      <c r="F143" s="4">
        <f t="shared" si="62"/>
        <v>37375.940102435212</v>
      </c>
      <c r="G143" s="24" t="str">
        <f t="shared" si="45"/>
        <v>± 3.2%</v>
      </c>
      <c r="H143" s="1">
        <f t="shared" si="40"/>
        <v>0.22137404580152673</v>
      </c>
      <c r="I143" s="10" t="str">
        <f t="shared" si="41"/>
        <v>Moderate</v>
      </c>
    </row>
    <row r="144" spans="1:9" x14ac:dyDescent="0.2">
      <c r="A144" s="37" t="s">
        <v>358</v>
      </c>
      <c r="B144" s="46">
        <v>32</v>
      </c>
      <c r="C144" s="47">
        <v>46</v>
      </c>
      <c r="D144" s="2">
        <f>IF(B144&lt;&gt;0,B144/$B$144,0)</f>
        <v>1</v>
      </c>
      <c r="E144" s="4">
        <f>IF(B144&lt;&gt;0,ROUND(((SQRT(POWER(C144,2)-(POWER((B144/$B$144),2)*POWER($C$144,2))))/$B$144),3),0)</f>
        <v>0</v>
      </c>
      <c r="F144" s="4">
        <f t="shared" si="62"/>
        <v>2111.3322574857011</v>
      </c>
      <c r="G144" s="24" t="s">
        <v>17</v>
      </c>
      <c r="H144" s="1">
        <f t="shared" si="40"/>
        <v>1.4375</v>
      </c>
      <c r="I144" s="10" t="str">
        <f t="shared" si="41"/>
        <v>Low</v>
      </c>
    </row>
    <row r="145" spans="1:9" x14ac:dyDescent="0.2">
      <c r="A145" s="14" t="s">
        <v>475</v>
      </c>
      <c r="B145" s="15" t="s">
        <v>559</v>
      </c>
      <c r="C145" s="15" t="s">
        <v>559</v>
      </c>
      <c r="D145" s="20"/>
      <c r="E145" s="21"/>
      <c r="F145" s="21"/>
      <c r="G145" s="25"/>
      <c r="H145" s="18"/>
      <c r="I145" s="22"/>
    </row>
    <row r="146" spans="1:9" x14ac:dyDescent="0.2">
      <c r="A146" s="37" t="s">
        <v>360</v>
      </c>
      <c r="B146" s="46">
        <v>20008</v>
      </c>
      <c r="C146" s="47">
        <v>694</v>
      </c>
      <c r="D146" s="2">
        <f>IF(B146&lt;&gt;0,B146/$B$146,0)</f>
        <v>1</v>
      </c>
      <c r="E146" s="4">
        <f>IF(B146&lt;&gt;0,ROUND(((SQRT(POWER(C146,2)-(POWER((B146/$B$146),2)*POWER($C$146,2))))/$B$146),3),0)</f>
        <v>0</v>
      </c>
      <c r="F146" s="4">
        <f>IF(B146=0,0,POWER(C146,2)-(POWER((B146/$B$146),2)*POWER(C$146,2)))</f>
        <v>0</v>
      </c>
      <c r="G146" s="24" t="s">
        <v>17</v>
      </c>
      <c r="H146" s="1">
        <f t="shared" si="40"/>
        <v>3.4686125549780088E-2</v>
      </c>
      <c r="I146" s="10" t="str">
        <f t="shared" si="41"/>
        <v>High</v>
      </c>
    </row>
    <row r="147" spans="1:9" x14ac:dyDescent="0.2">
      <c r="A147" s="37" t="s">
        <v>455</v>
      </c>
      <c r="B147" s="46">
        <v>439</v>
      </c>
      <c r="C147" s="47">
        <v>159</v>
      </c>
      <c r="D147" s="2">
        <f t="shared" ref="D147:D153" si="63">IF(B147&lt;&gt;0,B147/$B$146,0)</f>
        <v>2.1941223510595763E-2</v>
      </c>
      <c r="E147" s="4">
        <f t="shared" ref="E147:E154" si="64">IF(B147&lt;&gt;0,ROUND(((SQRT(POWER(C147,2)-(POWER((B147/$B$146),2)*POWER($C$146,2))))/$B$146),3),0)</f>
        <v>8.0000000000000002E-3</v>
      </c>
      <c r="F147" s="4">
        <f t="shared" ref="F147:F154" si="65">IF(B147=0,0,POWER(C147,2)-(POWER((B147/$B$146),2)*POWER(C$146,2)))</f>
        <v>25049.132102526841</v>
      </c>
      <c r="G147" s="24" t="str">
        <f t="shared" si="45"/>
        <v>± 0.8%</v>
      </c>
      <c r="H147" s="1">
        <f t="shared" si="40"/>
        <v>0.36218678815489752</v>
      </c>
      <c r="I147" s="10" t="str">
        <f t="shared" si="41"/>
        <v>Moderate</v>
      </c>
    </row>
    <row r="148" spans="1:9" x14ac:dyDescent="0.2">
      <c r="A148" s="37" t="s">
        <v>444</v>
      </c>
      <c r="B148" s="46">
        <v>445</v>
      </c>
      <c r="C148" s="47">
        <v>140</v>
      </c>
      <c r="D148" s="2">
        <f t="shared" si="63"/>
        <v>2.2241103558576569E-2</v>
      </c>
      <c r="E148" s="4">
        <f t="shared" si="64"/>
        <v>7.0000000000000001E-3</v>
      </c>
      <c r="F148" s="4">
        <f t="shared" si="65"/>
        <v>19361.750715297647</v>
      </c>
      <c r="G148" s="24" t="str">
        <f t="shared" si="45"/>
        <v>± 0.7%</v>
      </c>
      <c r="H148" s="1">
        <f t="shared" si="40"/>
        <v>0.3146067415730337</v>
      </c>
      <c r="I148" s="10" t="str">
        <f t="shared" si="41"/>
        <v>Moderate</v>
      </c>
    </row>
    <row r="149" spans="1:9" x14ac:dyDescent="0.2">
      <c r="A149" s="37" t="s">
        <v>436</v>
      </c>
      <c r="B149" s="46">
        <v>956</v>
      </c>
      <c r="C149" s="47">
        <v>224</v>
      </c>
      <c r="D149" s="2">
        <f t="shared" si="63"/>
        <v>4.7780887644942024E-2</v>
      </c>
      <c r="E149" s="4">
        <f t="shared" si="64"/>
        <v>1.0999999999999999E-2</v>
      </c>
      <c r="F149" s="4">
        <f t="shared" si="65"/>
        <v>49076.418642778794</v>
      </c>
      <c r="G149" s="24" t="str">
        <f t="shared" si="45"/>
        <v>± 1.1%</v>
      </c>
      <c r="H149" s="1">
        <f t="shared" si="40"/>
        <v>0.23430962343096234</v>
      </c>
      <c r="I149" s="10" t="str">
        <f t="shared" si="41"/>
        <v>Moderate</v>
      </c>
    </row>
    <row r="150" spans="1:9" x14ac:dyDescent="0.2">
      <c r="A150" s="37" t="s">
        <v>456</v>
      </c>
      <c r="B150" s="46">
        <v>3241</v>
      </c>
      <c r="C150" s="47">
        <v>453</v>
      </c>
      <c r="D150" s="2">
        <f t="shared" si="63"/>
        <v>0.16198520591763294</v>
      </c>
      <c r="E150" s="4">
        <f t="shared" si="64"/>
        <v>2.1999999999999999E-2</v>
      </c>
      <c r="F150" s="4">
        <f t="shared" si="65"/>
        <v>192571.25332808701</v>
      </c>
      <c r="G150" s="24" t="str">
        <f t="shared" si="45"/>
        <v>± 2.2%</v>
      </c>
      <c r="H150" s="1">
        <f t="shared" si="40"/>
        <v>0.13977167540882443</v>
      </c>
      <c r="I150" s="10" t="str">
        <f t="shared" si="41"/>
        <v>High</v>
      </c>
    </row>
    <row r="151" spans="1:9" x14ac:dyDescent="0.2">
      <c r="A151" s="37" t="s">
        <v>457</v>
      </c>
      <c r="B151" s="46">
        <v>6904</v>
      </c>
      <c r="C151" s="47">
        <v>561</v>
      </c>
      <c r="D151" s="2">
        <f t="shared" si="63"/>
        <v>0.34506197520991605</v>
      </c>
      <c r="E151" s="4">
        <f t="shared" si="64"/>
        <v>2.5000000000000001E-2</v>
      </c>
      <c r="F151" s="4">
        <f t="shared" si="65"/>
        <v>257373.67710045131</v>
      </c>
      <c r="G151" s="24" t="str">
        <f t="shared" si="45"/>
        <v>± 2.5%</v>
      </c>
      <c r="H151" s="1">
        <f t="shared" si="40"/>
        <v>8.1257242178447278E-2</v>
      </c>
      <c r="I151" s="10" t="str">
        <f t="shared" si="41"/>
        <v>High</v>
      </c>
    </row>
    <row r="152" spans="1:9" x14ac:dyDescent="0.2">
      <c r="A152" s="37" t="s">
        <v>439</v>
      </c>
      <c r="B152" s="46">
        <v>5237</v>
      </c>
      <c r="C152" s="47">
        <v>486</v>
      </c>
      <c r="D152" s="2">
        <f t="shared" si="63"/>
        <v>0.26174530187924833</v>
      </c>
      <c r="E152" s="4">
        <f t="shared" si="64"/>
        <v>2.3E-2</v>
      </c>
      <c r="F152" s="4">
        <f t="shared" si="65"/>
        <v>203198.82718658837</v>
      </c>
      <c r="G152" s="24" t="str">
        <f t="shared" ref="G152:G163" si="66">IF(F152&lt;0,"W",IF(B152=0,"± 0.6%",IF((E152*100)&lt;0.01,"± 0.1%","± "&amp; TEXT((E152*100),"#,##0.0")&amp;"%")))</f>
        <v>± 2.3%</v>
      </c>
      <c r="H152" s="1">
        <f t="shared" ref="H152:H164" si="67">IF(B152&lt;&gt;0,C152/B152,0)</f>
        <v>9.2801222073706321E-2</v>
      </c>
      <c r="I152" s="10" t="str">
        <f t="shared" ref="I152:I164" si="68">IF(AND(H152&gt;0,H152&lt;=0.2),"High",IF(H152&gt;=0.667,"Low",IF(AND(H152&gt;0.2,H152&lt;0.667),"Moderate","NC")))</f>
        <v>High</v>
      </c>
    </row>
    <row r="153" spans="1:9" x14ac:dyDescent="0.2">
      <c r="A153" s="37" t="s">
        <v>458</v>
      </c>
      <c r="B153" s="46">
        <v>2786</v>
      </c>
      <c r="C153" s="47">
        <v>376</v>
      </c>
      <c r="D153" s="2">
        <f t="shared" si="63"/>
        <v>0.13924430227908838</v>
      </c>
      <c r="E153" s="4">
        <f t="shared" si="64"/>
        <v>1.7999999999999999E-2</v>
      </c>
      <c r="F153" s="4">
        <f t="shared" si="65"/>
        <v>132037.57129147541</v>
      </c>
      <c r="G153" s="24" t="str">
        <f t="shared" si="66"/>
        <v>± 1.8%</v>
      </c>
      <c r="H153" s="1">
        <f t="shared" si="67"/>
        <v>0.13496051687006461</v>
      </c>
      <c r="I153" s="10" t="str">
        <f t="shared" si="68"/>
        <v>High</v>
      </c>
    </row>
    <row r="154" spans="1:9" x14ac:dyDescent="0.2">
      <c r="A154" s="37" t="s">
        <v>361</v>
      </c>
      <c r="B154" s="46">
        <v>1014.5714285714286</v>
      </c>
      <c r="C154" s="47">
        <v>63</v>
      </c>
      <c r="D154" s="23" t="s">
        <v>17</v>
      </c>
      <c r="E154" s="4">
        <f t="shared" si="64"/>
        <v>3.0000000000000001E-3</v>
      </c>
      <c r="F154" s="4">
        <f t="shared" si="65"/>
        <v>2730.5546713048211</v>
      </c>
      <c r="G154" s="24" t="s">
        <v>17</v>
      </c>
      <c r="H154" s="1">
        <f t="shared" si="67"/>
        <v>6.2095184455083073E-2</v>
      </c>
      <c r="I154" s="10" t="str">
        <f t="shared" si="68"/>
        <v>High</v>
      </c>
    </row>
    <row r="155" spans="1:9" x14ac:dyDescent="0.2">
      <c r="A155" s="37" t="s">
        <v>362</v>
      </c>
      <c r="B155" s="46">
        <v>456</v>
      </c>
      <c r="C155" s="47">
        <v>175</v>
      </c>
      <c r="D155" s="2">
        <f>IF(B155&lt;&gt;0,B155/$B$155,0)</f>
        <v>1</v>
      </c>
      <c r="E155" s="4">
        <f>IF(B155&lt;&gt;0,ROUND(((SQRT(POWER(C155,2)-(POWER((B155/$B$155),2)*POWER($C$155,2))))/$B$155),3),0)</f>
        <v>0</v>
      </c>
      <c r="F155" s="4">
        <f>IF(B155=0,0,POWER(C155,2)-(POWER((B155/$B$155),2)*POWER(C$155,2)))</f>
        <v>0</v>
      </c>
      <c r="G155" s="24" t="s">
        <v>17</v>
      </c>
      <c r="H155" s="1">
        <f t="shared" si="67"/>
        <v>0.38377192982456143</v>
      </c>
      <c r="I155" s="10" t="str">
        <f t="shared" si="68"/>
        <v>Moderate</v>
      </c>
    </row>
    <row r="156" spans="1:9" x14ac:dyDescent="0.2">
      <c r="A156" s="14" t="s">
        <v>476</v>
      </c>
      <c r="B156" s="15" t="s">
        <v>559</v>
      </c>
      <c r="C156" s="15" t="s">
        <v>559</v>
      </c>
      <c r="D156" s="20"/>
      <c r="E156" s="21"/>
      <c r="F156" s="21"/>
      <c r="G156" s="25"/>
      <c r="H156" s="18"/>
      <c r="I156" s="22"/>
    </row>
    <row r="157" spans="1:9" ht="24" x14ac:dyDescent="0.2">
      <c r="A157" s="44" t="s">
        <v>363</v>
      </c>
      <c r="B157" s="46">
        <v>19584</v>
      </c>
      <c r="C157" s="47">
        <v>706</v>
      </c>
      <c r="D157" s="2">
        <f>IF(B157&lt;&gt;0,B157/$B$157,0)</f>
        <v>1</v>
      </c>
      <c r="E157" s="4">
        <f>IF(B157&lt;&gt;0,ROUND(((SQRT(POWER(C157,2)-(POWER((B157/$B$157),2)*POWER($C$157,2))))/$B$157),3),0)</f>
        <v>0</v>
      </c>
      <c r="F157" s="4">
        <f>IF(B157=0,0,POWER(C157,2)-(POWER((B157/$B$157),2)*POWER(C$157,2)))</f>
        <v>0</v>
      </c>
      <c r="G157" s="24" t="s">
        <v>17</v>
      </c>
      <c r="H157" s="1">
        <f t="shared" si="67"/>
        <v>3.6049836601307186E-2</v>
      </c>
      <c r="I157" s="10" t="str">
        <f t="shared" si="68"/>
        <v>High</v>
      </c>
    </row>
    <row r="158" spans="1:9" x14ac:dyDescent="0.2">
      <c r="A158" s="37" t="s">
        <v>459</v>
      </c>
      <c r="B158" s="46">
        <v>2163</v>
      </c>
      <c r="C158" s="47">
        <v>325</v>
      </c>
      <c r="D158" s="2">
        <f t="shared" ref="D158:D163" si="69">IF(B158&lt;&gt;0,B158/$B$157,0)</f>
        <v>0.11044730392156862</v>
      </c>
      <c r="E158" s="4">
        <f t="shared" ref="E158:E163" si="70">IF(B158&lt;&gt;0,ROUND(((SQRT(POWER(C158,2)-(POWER((B158/$B$157),2)*POWER($C$157,2))))/$B$157),3),0)</f>
        <v>1.6E-2</v>
      </c>
      <c r="F158" s="4">
        <f t="shared" ref="F158:F163" si="71">IF(B158=0,0,POWER(C158,2)-(POWER((B158/$B$157),2)*POWER(C$157,2)))</f>
        <v>99544.775149488021</v>
      </c>
      <c r="G158" s="24" t="str">
        <f t="shared" si="66"/>
        <v>± 1.6%</v>
      </c>
      <c r="H158" s="1">
        <f t="shared" si="67"/>
        <v>0.15025427646786871</v>
      </c>
      <c r="I158" s="10" t="str">
        <f t="shared" si="68"/>
        <v>High</v>
      </c>
    </row>
    <row r="159" spans="1:9" x14ac:dyDescent="0.2">
      <c r="A159" s="37" t="s">
        <v>454</v>
      </c>
      <c r="B159" s="46">
        <v>2379</v>
      </c>
      <c r="C159" s="47">
        <v>348</v>
      </c>
      <c r="D159" s="2">
        <f t="shared" si="69"/>
        <v>0.12147671568627451</v>
      </c>
      <c r="E159" s="4">
        <f t="shared" si="70"/>
        <v>1.7000000000000001E-2</v>
      </c>
      <c r="F159" s="4">
        <f t="shared" si="71"/>
        <v>113748.78308363595</v>
      </c>
      <c r="G159" s="24" t="str">
        <f t="shared" si="66"/>
        <v>± 1.7%</v>
      </c>
      <c r="H159" s="1">
        <f t="shared" si="67"/>
        <v>0.14627994955863807</v>
      </c>
      <c r="I159" s="10" t="str">
        <f t="shared" si="68"/>
        <v>High</v>
      </c>
    </row>
    <row r="160" spans="1:9" x14ac:dyDescent="0.2">
      <c r="A160" s="37" t="s">
        <v>448</v>
      </c>
      <c r="B160" s="46">
        <v>2814</v>
      </c>
      <c r="C160" s="47">
        <v>383</v>
      </c>
      <c r="D160" s="2">
        <f t="shared" si="69"/>
        <v>0.14368872549019607</v>
      </c>
      <c r="E160" s="4">
        <f t="shared" si="70"/>
        <v>1.9E-2</v>
      </c>
      <c r="F160" s="4">
        <f t="shared" si="71"/>
        <v>136398.06613104034</v>
      </c>
      <c r="G160" s="24" t="str">
        <f t="shared" si="66"/>
        <v>± 1.9%</v>
      </c>
      <c r="H160" s="1">
        <f t="shared" si="67"/>
        <v>0.13610518834399432</v>
      </c>
      <c r="I160" s="10" t="str">
        <f t="shared" si="68"/>
        <v>High</v>
      </c>
    </row>
    <row r="161" spans="1:9" x14ac:dyDescent="0.2">
      <c r="A161" s="37" t="s">
        <v>449</v>
      </c>
      <c r="B161" s="46">
        <v>2564</v>
      </c>
      <c r="C161" s="47">
        <v>345</v>
      </c>
      <c r="D161" s="2">
        <f t="shared" si="69"/>
        <v>0.13092320261437909</v>
      </c>
      <c r="E161" s="4">
        <f t="shared" si="70"/>
        <v>1.7000000000000001E-2</v>
      </c>
      <c r="F161" s="4">
        <f t="shared" si="71"/>
        <v>110481.36585271022</v>
      </c>
      <c r="G161" s="24" t="str">
        <f t="shared" si="66"/>
        <v>± 1.7%</v>
      </c>
      <c r="H161" s="1">
        <f t="shared" si="67"/>
        <v>0.13455538221528862</v>
      </c>
      <c r="I161" s="10" t="str">
        <f t="shared" si="68"/>
        <v>High</v>
      </c>
    </row>
    <row r="162" spans="1:9" x14ac:dyDescent="0.2">
      <c r="A162" s="37" t="s">
        <v>450</v>
      </c>
      <c r="B162" s="46">
        <v>1833</v>
      </c>
      <c r="C162" s="47">
        <v>310</v>
      </c>
      <c r="D162" s="2">
        <f t="shared" si="69"/>
        <v>9.3596813725490197E-2</v>
      </c>
      <c r="E162" s="4">
        <f t="shared" si="70"/>
        <v>1.4999999999999999E-2</v>
      </c>
      <c r="F162" s="4">
        <f t="shared" si="71"/>
        <v>91733.519438793825</v>
      </c>
      <c r="G162" s="24" t="str">
        <f t="shared" si="66"/>
        <v>± 1.5%</v>
      </c>
      <c r="H162" s="1">
        <f t="shared" si="67"/>
        <v>0.16912165848336061</v>
      </c>
      <c r="I162" s="10" t="str">
        <f t="shared" si="68"/>
        <v>High</v>
      </c>
    </row>
    <row r="163" spans="1:9" x14ac:dyDescent="0.2">
      <c r="A163" s="37" t="s">
        <v>451</v>
      </c>
      <c r="B163" s="46">
        <v>7831</v>
      </c>
      <c r="C163" s="47">
        <v>592</v>
      </c>
      <c r="D163" s="2">
        <f t="shared" si="69"/>
        <v>0.3998672385620915</v>
      </c>
      <c r="E163" s="4">
        <f t="shared" si="70"/>
        <v>2.7E-2</v>
      </c>
      <c r="F163" s="4">
        <f t="shared" si="71"/>
        <v>270767.16967881902</v>
      </c>
      <c r="G163" s="24" t="str">
        <f t="shared" si="66"/>
        <v>± 2.7%</v>
      </c>
      <c r="H163" s="1">
        <f t="shared" si="67"/>
        <v>7.5596986336355504E-2</v>
      </c>
      <c r="I163" s="10" t="str">
        <f t="shared" si="68"/>
        <v>High</v>
      </c>
    </row>
    <row r="164" spans="1:9" x14ac:dyDescent="0.2">
      <c r="A164" s="37" t="s">
        <v>358</v>
      </c>
      <c r="B164" s="46">
        <v>880</v>
      </c>
      <c r="C164" s="47">
        <v>247</v>
      </c>
      <c r="D164" s="2">
        <f>IF(B164&lt;&gt;0,B164/$B$164,0)</f>
        <v>1</v>
      </c>
      <c r="E164" s="4">
        <f>IF(B164&lt;&gt;0,ROUND(((SQRT(POWER(C164,2)-(POWER((B164/$B$164),2)*POWER($C$164,2))))/$B$164),3),0)</f>
        <v>0</v>
      </c>
      <c r="F164" s="4">
        <f>IF(B164=0,0,POWER(C164,2)-(POWER((B164/$B$164),2)*POWER(C$164,2)))</f>
        <v>0</v>
      </c>
      <c r="G164" s="24" t="s">
        <v>17</v>
      </c>
      <c r="H164" s="1">
        <f t="shared" si="67"/>
        <v>0.2806818181818182</v>
      </c>
      <c r="I164" s="10" t="str">
        <f t="shared" si="68"/>
        <v>Moderate</v>
      </c>
    </row>
  </sheetData>
  <mergeCells count="1">
    <mergeCell ref="A4:I4"/>
  </mergeCells>
  <conditionalFormatting sqref="I7:I11 I13:I164">
    <cfRule type="containsText" dxfId="8" priority="12" operator="containsText" text="High">
      <formula>NOT(ISERROR(SEARCH("High",I7)))</formula>
    </cfRule>
    <cfRule type="containsText" dxfId="7" priority="13" operator="containsText" text="Medium">
      <formula>NOT(ISERROR(SEARCH("Medium",I7)))</formula>
    </cfRule>
    <cfRule type="containsText" dxfId="6" priority="14" operator="containsText" text="Low">
      <formula>NOT(ISERROR(SEARCH("Low",I7)))</formula>
    </cfRule>
  </conditionalFormatting>
  <conditionalFormatting sqref="I7:I11 I13:I164">
    <cfRule type="cellIs" priority="8" operator="equal">
      <formula>"no data"</formula>
    </cfRule>
    <cfRule type="containsText" dxfId="5" priority="9" operator="containsText" text="High">
      <formula>NOT(ISERROR(SEARCH("High",I7)))</formula>
    </cfRule>
    <cfRule type="containsText" dxfId="4" priority="10" operator="containsText" text="Moderate">
      <formula>NOT(ISERROR(SEARCH("Moderate",I7)))</formula>
    </cfRule>
    <cfRule type="containsText" dxfId="3" priority="11" operator="containsText" text="Low">
      <formula>NOT(ISERROR(SEARCH("Low",I7)))</formula>
    </cfRule>
  </conditionalFormatting>
  <pageMargins left="0.5" right="0.5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4" sqref="A4:I4"/>
    </sheetView>
  </sheetViews>
  <sheetFormatPr defaultColWidth="8.85546875" defaultRowHeight="12" x14ac:dyDescent="0.2"/>
  <cols>
    <col min="1" max="1" width="39.28515625" style="1" customWidth="1"/>
    <col min="2" max="2" width="11" style="8" customWidth="1"/>
    <col min="3" max="3" width="10.140625" style="8" customWidth="1"/>
    <col min="4" max="4" width="8.5703125" style="2" customWidth="1"/>
    <col min="5" max="6" width="18.42578125" style="4" hidden="1" customWidth="1"/>
    <col min="7" max="7" width="9.5703125" style="3" customWidth="1"/>
    <col min="8" max="8" width="9.28515625" style="1" hidden="1" customWidth="1"/>
    <col min="9" max="9" width="9.7109375" style="1" bestFit="1" customWidth="1"/>
    <col min="10" max="16384" width="8.85546875" style="1"/>
  </cols>
  <sheetData>
    <row r="1" spans="1:9" ht="15.75" x14ac:dyDescent="0.25">
      <c r="A1" s="13" t="s">
        <v>4</v>
      </c>
    </row>
    <row r="2" spans="1:9" ht="12.75" x14ac:dyDescent="0.2">
      <c r="A2" s="11" t="s">
        <v>5</v>
      </c>
    </row>
    <row r="3" spans="1:9" x14ac:dyDescent="0.2">
      <c r="B3" s="1"/>
    </row>
    <row r="4" spans="1:9" ht="20.25" x14ac:dyDescent="0.3">
      <c r="A4" s="55" t="s">
        <v>560</v>
      </c>
      <c r="B4" s="56"/>
      <c r="C4" s="56"/>
      <c r="D4" s="56"/>
      <c r="E4" s="56"/>
      <c r="F4" s="56"/>
      <c r="G4" s="56"/>
      <c r="H4" s="56"/>
      <c r="I4" s="56"/>
    </row>
    <row r="5" spans="1:9" s="5" customFormat="1" ht="36" x14ac:dyDescent="0.2">
      <c r="A5" s="5" t="s">
        <v>6</v>
      </c>
      <c r="B5" s="9" t="s">
        <v>0</v>
      </c>
      <c r="C5" s="9" t="s">
        <v>37</v>
      </c>
      <c r="D5" s="6" t="s">
        <v>1</v>
      </c>
      <c r="E5" s="7"/>
      <c r="F5" s="7"/>
      <c r="G5" s="7" t="s">
        <v>36</v>
      </c>
      <c r="I5" s="5" t="s">
        <v>35</v>
      </c>
    </row>
    <row r="6" spans="1:9" s="5" customFormat="1" x14ac:dyDescent="0.2">
      <c r="A6" s="14" t="s">
        <v>11</v>
      </c>
      <c r="B6" s="15"/>
      <c r="C6" s="15"/>
      <c r="D6" s="16"/>
      <c r="E6" s="17"/>
      <c r="F6" s="17"/>
      <c r="G6" s="17"/>
      <c r="H6" s="14"/>
      <c r="I6" s="14"/>
    </row>
    <row r="7" spans="1:9" x14ac:dyDescent="0.2">
      <c r="A7" s="1" t="s">
        <v>8</v>
      </c>
      <c r="B7" s="8">
        <v>89709</v>
      </c>
      <c r="C7" s="30">
        <v>1733</v>
      </c>
      <c r="D7" s="2">
        <f>IF(B7&lt;&gt;0,B7/$B$7,0)</f>
        <v>1</v>
      </c>
      <c r="E7" s="4">
        <f t="shared" ref="E7:E26" si="0">IF(B7&lt;&gt;0,ROUND(((SQRT(POWER(C7,2)-(POWER((B7/$B$7),2)*POWER($C$7,2))))/$B$7),3),0)</f>
        <v>0</v>
      </c>
      <c r="F7" s="4">
        <f t="shared" ref="F7:F26" si="1">IF(B7=0,0,POWER(C7,2)-(POWER((B7/$B$7),2)*POWER(C$7,2)))</f>
        <v>0</v>
      </c>
      <c r="G7" s="24" t="s">
        <v>17</v>
      </c>
      <c r="H7" s="1">
        <f t="shared" ref="H7:H33" si="2">IF(B7&lt;&gt;0,C7/B7,0)</f>
        <v>1.9318017144322196E-2</v>
      </c>
      <c r="I7" s="10" t="str">
        <f t="shared" ref="I7:I70" si="3">IF(AND(H7&gt;0,H7&lt;=0.2),"High",IF(H7&gt;=0.667,"Low",IF(AND(H7&gt;0.2,H7&lt;0.667),"Moderate","NC")))</f>
        <v>High</v>
      </c>
    </row>
    <row r="8" spans="1:9" x14ac:dyDescent="0.2">
      <c r="A8" s="1" t="s">
        <v>18</v>
      </c>
      <c r="B8" s="8">
        <v>44091</v>
      </c>
      <c r="C8" s="30">
        <v>1248</v>
      </c>
      <c r="D8" s="2">
        <f t="shared" ref="D8:D71" si="4">IF(B8&lt;&gt;0,B8/$B$7,0)</f>
        <v>0.49148914824599538</v>
      </c>
      <c r="E8" s="4">
        <f t="shared" si="0"/>
        <v>0.01</v>
      </c>
      <c r="F8" s="4">
        <f t="shared" si="1"/>
        <v>832024.75542330544</v>
      </c>
      <c r="G8" s="24" t="str">
        <f>IF(F8&lt;0,"W",IF(B8=0,"± 0.6%",IF((E8*100)&lt;0.01,"± 0.1%","± "&amp; TEXT((E8*100),"#,##0.0")&amp;"%")))</f>
        <v>± 1.0%</v>
      </c>
      <c r="H8" s="1">
        <f t="shared" si="2"/>
        <v>2.8305096278152003E-2</v>
      </c>
      <c r="I8" s="10" t="str">
        <f t="shared" si="3"/>
        <v>High</v>
      </c>
    </row>
    <row r="9" spans="1:9" x14ac:dyDescent="0.2">
      <c r="A9" s="1" t="s">
        <v>19</v>
      </c>
      <c r="B9" s="8">
        <v>45618</v>
      </c>
      <c r="C9" s="30">
        <v>1202</v>
      </c>
      <c r="D9" s="2">
        <f t="shared" si="4"/>
        <v>0.50851085175400457</v>
      </c>
      <c r="E9" s="4">
        <f t="shared" si="0"/>
        <v>8.9999999999999993E-3</v>
      </c>
      <c r="F9" s="4">
        <f t="shared" si="1"/>
        <v>668203.66051643994</v>
      </c>
      <c r="G9" s="24" t="str">
        <f t="shared" ref="G9:G72" si="5">IF(F9&lt;0,"W",IF(B9=0,"± 0.6%",IF((E9*100)&lt;0.01,"± 0.1%","± "&amp; TEXT((E9*100),"#,##0.0")&amp;"%")))</f>
        <v>± 0.9%</v>
      </c>
      <c r="H9" s="1">
        <f t="shared" si="2"/>
        <v>2.6349248103818668E-2</v>
      </c>
      <c r="I9" s="10" t="str">
        <f t="shared" si="3"/>
        <v>High</v>
      </c>
    </row>
    <row r="10" spans="1:9" x14ac:dyDescent="0.2">
      <c r="A10" s="1" t="s">
        <v>20</v>
      </c>
      <c r="B10" s="8">
        <v>4276</v>
      </c>
      <c r="C10" s="30">
        <v>478</v>
      </c>
      <c r="D10" s="2">
        <f t="shared" si="4"/>
        <v>4.766522868385558E-2</v>
      </c>
      <c r="E10" s="4">
        <f t="shared" si="0"/>
        <v>5.0000000000000001E-3</v>
      </c>
      <c r="F10" s="4">
        <f t="shared" si="1"/>
        <v>221660.60540097742</v>
      </c>
      <c r="G10" s="24" t="str">
        <f t="shared" si="5"/>
        <v>± 0.5%</v>
      </c>
      <c r="H10" s="1">
        <f t="shared" si="2"/>
        <v>0.11178671655753041</v>
      </c>
      <c r="I10" s="10" t="str">
        <f t="shared" si="3"/>
        <v>High</v>
      </c>
    </row>
    <row r="11" spans="1:9" x14ac:dyDescent="0.2">
      <c r="A11" s="1" t="s">
        <v>21</v>
      </c>
      <c r="B11" s="8">
        <v>4193</v>
      </c>
      <c r="C11" s="30">
        <v>463</v>
      </c>
      <c r="D11" s="2">
        <f t="shared" si="4"/>
        <v>4.6740014937185791E-2</v>
      </c>
      <c r="E11" s="4">
        <f t="shared" si="0"/>
        <v>5.0000000000000001E-3</v>
      </c>
      <c r="F11" s="4">
        <f t="shared" si="1"/>
        <v>207807.92776624602</v>
      </c>
      <c r="G11" s="24" t="str">
        <f t="shared" si="5"/>
        <v>± 0.5%</v>
      </c>
      <c r="H11" s="1">
        <f t="shared" si="2"/>
        <v>0.11042213212497019</v>
      </c>
      <c r="I11" s="10" t="str">
        <f t="shared" si="3"/>
        <v>High</v>
      </c>
    </row>
    <row r="12" spans="1:9" x14ac:dyDescent="0.2">
      <c r="A12" s="1" t="s">
        <v>22</v>
      </c>
      <c r="B12" s="8">
        <v>3298</v>
      </c>
      <c r="C12" s="30">
        <v>388</v>
      </c>
      <c r="D12" s="2">
        <f t="shared" si="4"/>
        <v>3.6763312488156147E-2</v>
      </c>
      <c r="E12" s="4">
        <f t="shared" si="0"/>
        <v>4.0000000000000001E-3</v>
      </c>
      <c r="F12" s="4">
        <f t="shared" si="1"/>
        <v>146484.9313458683</v>
      </c>
      <c r="G12" s="24" t="str">
        <f t="shared" si="5"/>
        <v>± 0.4%</v>
      </c>
      <c r="H12" s="1">
        <f t="shared" si="2"/>
        <v>0.11764705882352941</v>
      </c>
      <c r="I12" s="10" t="str">
        <f t="shared" si="3"/>
        <v>High</v>
      </c>
    </row>
    <row r="13" spans="1:9" x14ac:dyDescent="0.2">
      <c r="A13" s="1" t="s">
        <v>23</v>
      </c>
      <c r="B13" s="8">
        <v>4093</v>
      </c>
      <c r="C13" s="30">
        <v>500</v>
      </c>
      <c r="D13" s="2">
        <f t="shared" si="4"/>
        <v>4.562529957975231E-2</v>
      </c>
      <c r="E13" s="4">
        <f t="shared" si="0"/>
        <v>6.0000000000000001E-3</v>
      </c>
      <c r="F13" s="4">
        <f t="shared" si="1"/>
        <v>243748.14950884739</v>
      </c>
      <c r="G13" s="24" t="str">
        <f t="shared" si="5"/>
        <v>± 0.6%</v>
      </c>
      <c r="H13" s="1">
        <f t="shared" si="2"/>
        <v>0.1221597849987784</v>
      </c>
      <c r="I13" s="10" t="str">
        <f t="shared" si="3"/>
        <v>High</v>
      </c>
    </row>
    <row r="14" spans="1:9" x14ac:dyDescent="0.2">
      <c r="A14" s="1" t="s">
        <v>24</v>
      </c>
      <c r="B14" s="8">
        <v>6306</v>
      </c>
      <c r="C14" s="30">
        <v>639</v>
      </c>
      <c r="D14" s="2">
        <f t="shared" si="4"/>
        <v>7.0293950439755212E-2</v>
      </c>
      <c r="E14" s="4">
        <f t="shared" si="0"/>
        <v>7.0000000000000001E-3</v>
      </c>
      <c r="F14" s="4">
        <f t="shared" si="1"/>
        <v>393481.02985810809</v>
      </c>
      <c r="G14" s="24" t="str">
        <f t="shared" si="5"/>
        <v>± 0.7%</v>
      </c>
      <c r="H14" s="1">
        <f t="shared" si="2"/>
        <v>0.10133206470028544</v>
      </c>
      <c r="I14" s="10" t="str">
        <f t="shared" si="3"/>
        <v>High</v>
      </c>
    </row>
    <row r="15" spans="1:9" x14ac:dyDescent="0.2">
      <c r="A15" s="1" t="s">
        <v>25</v>
      </c>
      <c r="B15" s="8">
        <v>18322</v>
      </c>
      <c r="C15" s="30">
        <v>1047</v>
      </c>
      <c r="D15" s="2">
        <f t="shared" si="4"/>
        <v>0.2042381477889621</v>
      </c>
      <c r="E15" s="4">
        <f t="shared" si="0"/>
        <v>1.0999999999999999E-2</v>
      </c>
      <c r="F15" s="4">
        <f t="shared" si="1"/>
        <v>970932.14217929286</v>
      </c>
      <c r="G15" s="24" t="str">
        <f t="shared" si="5"/>
        <v>± 1.1%</v>
      </c>
      <c r="H15" s="1">
        <f t="shared" si="2"/>
        <v>5.7144416548411743E-2</v>
      </c>
      <c r="I15" s="10" t="str">
        <f t="shared" si="3"/>
        <v>High</v>
      </c>
    </row>
    <row r="16" spans="1:9" x14ac:dyDescent="0.2">
      <c r="A16" s="1" t="s">
        <v>26</v>
      </c>
      <c r="B16" s="8">
        <v>13065</v>
      </c>
      <c r="C16" s="30">
        <v>754</v>
      </c>
      <c r="D16" s="2">
        <f t="shared" si="4"/>
        <v>0.14563756144868409</v>
      </c>
      <c r="E16" s="4">
        <f t="shared" si="0"/>
        <v>8.0000000000000002E-3</v>
      </c>
      <c r="F16" s="4">
        <f t="shared" si="1"/>
        <v>504815.34141142905</v>
      </c>
      <c r="G16" s="24" t="str">
        <f t="shared" si="5"/>
        <v>± 0.8%</v>
      </c>
      <c r="H16" s="1">
        <f t="shared" si="2"/>
        <v>5.7711442786069649E-2</v>
      </c>
      <c r="I16" s="10" t="str">
        <f t="shared" si="3"/>
        <v>High</v>
      </c>
    </row>
    <row r="17" spans="1:9" x14ac:dyDescent="0.2">
      <c r="A17" s="1" t="s">
        <v>27</v>
      </c>
      <c r="B17" s="8">
        <v>13195</v>
      </c>
      <c r="C17" s="30">
        <v>737</v>
      </c>
      <c r="D17" s="2">
        <f t="shared" si="4"/>
        <v>0.1470866914133476</v>
      </c>
      <c r="E17" s="4">
        <f t="shared" si="0"/>
        <v>8.0000000000000002E-3</v>
      </c>
      <c r="F17" s="4">
        <f t="shared" si="1"/>
        <v>478194.35977385659</v>
      </c>
      <c r="G17" s="24" t="str">
        <f t="shared" si="5"/>
        <v>± 0.8%</v>
      </c>
      <c r="H17" s="1">
        <f t="shared" si="2"/>
        <v>5.5854490337248958E-2</v>
      </c>
      <c r="I17" s="10" t="str">
        <f t="shared" si="3"/>
        <v>High</v>
      </c>
    </row>
    <row r="18" spans="1:9" x14ac:dyDescent="0.2">
      <c r="A18" s="1" t="s">
        <v>28</v>
      </c>
      <c r="B18" s="8">
        <v>6833</v>
      </c>
      <c r="C18" s="30">
        <v>573</v>
      </c>
      <c r="D18" s="2">
        <f t="shared" si="4"/>
        <v>7.6168500373429648E-2</v>
      </c>
      <c r="E18" s="4">
        <f t="shared" si="0"/>
        <v>6.0000000000000001E-3</v>
      </c>
      <c r="F18" s="4">
        <f t="shared" si="1"/>
        <v>310904.99705715134</v>
      </c>
      <c r="G18" s="24" t="str">
        <f t="shared" si="5"/>
        <v>± 0.6%</v>
      </c>
      <c r="H18" s="1">
        <f t="shared" si="2"/>
        <v>8.3857749158495531E-2</v>
      </c>
      <c r="I18" s="10" t="str">
        <f t="shared" si="3"/>
        <v>High</v>
      </c>
    </row>
    <row r="19" spans="1:9" x14ac:dyDescent="0.2">
      <c r="A19" s="1" t="s">
        <v>29</v>
      </c>
      <c r="B19" s="8">
        <v>4253</v>
      </c>
      <c r="C19" s="30">
        <v>424</v>
      </c>
      <c r="D19" s="2">
        <f t="shared" si="4"/>
        <v>4.7408844151645875E-2</v>
      </c>
      <c r="E19" s="4">
        <f t="shared" si="0"/>
        <v>5.0000000000000001E-3</v>
      </c>
      <c r="F19" s="4">
        <f t="shared" si="1"/>
        <v>173025.81213713589</v>
      </c>
      <c r="G19" s="24" t="str">
        <f t="shared" si="5"/>
        <v>± 0.5%</v>
      </c>
      <c r="H19" s="1">
        <f t="shared" si="2"/>
        <v>9.9694333411709385E-2</v>
      </c>
      <c r="I19" s="10" t="str">
        <f t="shared" si="3"/>
        <v>High</v>
      </c>
    </row>
    <row r="20" spans="1:9" x14ac:dyDescent="0.2">
      <c r="A20" s="1" t="s">
        <v>30</v>
      </c>
      <c r="B20" s="8">
        <v>5106</v>
      </c>
      <c r="C20" s="30">
        <v>444</v>
      </c>
      <c r="D20" s="2">
        <f t="shared" si="4"/>
        <v>5.6917366150553456E-2</v>
      </c>
      <c r="E20" s="4">
        <f t="shared" si="0"/>
        <v>5.0000000000000001E-3</v>
      </c>
      <c r="F20" s="4">
        <f t="shared" si="1"/>
        <v>187406.58529122436</v>
      </c>
      <c r="G20" s="24" t="str">
        <f t="shared" si="5"/>
        <v>± 0.5%</v>
      </c>
      <c r="H20" s="1">
        <f t="shared" si="2"/>
        <v>8.6956521739130432E-2</v>
      </c>
      <c r="I20" s="10" t="str">
        <f t="shared" si="3"/>
        <v>High</v>
      </c>
    </row>
    <row r="21" spans="1:9" x14ac:dyDescent="0.2">
      <c r="A21" s="1" t="s">
        <v>31</v>
      </c>
      <c r="B21" s="8">
        <v>4136</v>
      </c>
      <c r="C21" s="30">
        <v>401</v>
      </c>
      <c r="D21" s="2">
        <f t="shared" si="4"/>
        <v>4.610462718344871E-2</v>
      </c>
      <c r="E21" s="4">
        <f t="shared" si="0"/>
        <v>4.0000000000000001E-3</v>
      </c>
      <c r="F21" s="4">
        <f t="shared" si="1"/>
        <v>154417.09883789124</v>
      </c>
      <c r="G21" s="24" t="str">
        <f t="shared" si="5"/>
        <v>± 0.4%</v>
      </c>
      <c r="H21" s="1">
        <f t="shared" si="2"/>
        <v>9.6953578336557059E-2</v>
      </c>
      <c r="I21" s="10" t="str">
        <f t="shared" si="3"/>
        <v>High</v>
      </c>
    </row>
    <row r="22" spans="1:9" x14ac:dyDescent="0.2">
      <c r="A22" s="1" t="s">
        <v>32</v>
      </c>
      <c r="B22" s="8">
        <v>2633</v>
      </c>
      <c r="C22" s="30">
        <v>323</v>
      </c>
      <c r="D22" s="2">
        <f t="shared" si="4"/>
        <v>2.935045536122351E-2</v>
      </c>
      <c r="E22" s="4">
        <f t="shared" si="0"/>
        <v>4.0000000000000001E-3</v>
      </c>
      <c r="F22" s="4">
        <f t="shared" si="1"/>
        <v>101741.8190037493</v>
      </c>
      <c r="G22" s="24" t="str">
        <f t="shared" si="5"/>
        <v>± 0.4%</v>
      </c>
      <c r="H22" s="1">
        <f t="shared" si="2"/>
        <v>0.1226737561716673</v>
      </c>
      <c r="I22" s="10" t="str">
        <f t="shared" si="3"/>
        <v>High</v>
      </c>
    </row>
    <row r="23" spans="1:9" x14ac:dyDescent="0.2">
      <c r="A23" s="1" t="s">
        <v>16</v>
      </c>
      <c r="B23" s="12">
        <v>38.876190476190466</v>
      </c>
      <c r="C23" s="33">
        <v>0.6</v>
      </c>
      <c r="D23" s="23" t="s">
        <v>17</v>
      </c>
      <c r="E23" s="4" t="e">
        <f t="shared" si="0"/>
        <v>#NUM!</v>
      </c>
      <c r="F23" s="4">
        <f t="shared" si="1"/>
        <v>-0.20401739313484213</v>
      </c>
      <c r="G23" s="24" t="s">
        <v>17</v>
      </c>
      <c r="H23" s="1">
        <f t="shared" si="2"/>
        <v>1.5433610975012252E-2</v>
      </c>
      <c r="I23" s="10" t="str">
        <f t="shared" si="3"/>
        <v>High</v>
      </c>
    </row>
    <row r="24" spans="1:9" x14ac:dyDescent="0.2">
      <c r="A24" s="1" t="s">
        <v>33</v>
      </c>
      <c r="B24" s="12">
        <v>38.080952380952375</v>
      </c>
      <c r="C24" s="33">
        <v>0.8</v>
      </c>
      <c r="D24" s="23" t="s">
        <v>17</v>
      </c>
      <c r="E24" s="4">
        <f t="shared" si="0"/>
        <v>0</v>
      </c>
      <c r="F24" s="4">
        <f t="shared" si="1"/>
        <v>9.8821297737453295E-2</v>
      </c>
      <c r="G24" s="24" t="s">
        <v>17</v>
      </c>
      <c r="H24" s="1">
        <f t="shared" si="2"/>
        <v>2.1007877954232843E-2</v>
      </c>
      <c r="I24" s="10" t="str">
        <f t="shared" si="3"/>
        <v>High</v>
      </c>
    </row>
    <row r="25" spans="1:9" x14ac:dyDescent="0.2">
      <c r="A25" s="1" t="s">
        <v>34</v>
      </c>
      <c r="B25" s="12">
        <v>39.838095238095235</v>
      </c>
      <c r="C25" s="33">
        <v>1</v>
      </c>
      <c r="D25" s="23" t="s">
        <v>17</v>
      </c>
      <c r="E25" s="4">
        <f t="shared" si="0"/>
        <v>0</v>
      </c>
      <c r="F25" s="4">
        <f t="shared" si="1"/>
        <v>0.40772660387427773</v>
      </c>
      <c r="G25" s="24" t="s">
        <v>17</v>
      </c>
      <c r="H25" s="1">
        <f t="shared" si="2"/>
        <v>2.5101601721252691E-2</v>
      </c>
      <c r="I25" s="10" t="str">
        <f t="shared" si="3"/>
        <v>High</v>
      </c>
    </row>
    <row r="26" spans="1:9" x14ac:dyDescent="0.2">
      <c r="A26" s="1" t="s">
        <v>9</v>
      </c>
      <c r="B26" s="8">
        <v>75546</v>
      </c>
      <c r="C26" s="30">
        <v>1431</v>
      </c>
      <c r="D26" s="2">
        <f t="shared" si="4"/>
        <v>0.84212286392669633</v>
      </c>
      <c r="E26" s="4" t="e">
        <f t="shared" si="0"/>
        <v>#NUM!</v>
      </c>
      <c r="F26" s="4">
        <f t="shared" si="1"/>
        <v>-82084.216993434355</v>
      </c>
      <c r="G26" s="24" t="str">
        <f t="shared" si="5"/>
        <v>W</v>
      </c>
      <c r="H26" s="1">
        <f t="shared" si="2"/>
        <v>1.8942101501072194E-2</v>
      </c>
      <c r="I26" s="10" t="str">
        <f t="shared" si="3"/>
        <v>High</v>
      </c>
    </row>
    <row r="27" spans="1:9" x14ac:dyDescent="0.2">
      <c r="A27" s="1" t="s">
        <v>18</v>
      </c>
      <c r="B27" s="8">
        <v>36984</v>
      </c>
      <c r="C27" s="30">
        <v>1091</v>
      </c>
      <c r="D27" s="2">
        <f>IF(B27&lt;&gt;0,B27/$B$26,0)</f>
        <v>0.48955603208641091</v>
      </c>
      <c r="E27" s="4">
        <f>IF(B27&lt;&gt;0,ROUND(((SQRT(POWER(C27,2)-(POWER((B27/$B$26),2)*POWER($C$26,2))))/$B$26),3),0)</f>
        <v>1.0999999999999999E-2</v>
      </c>
      <c r="F27" s="4">
        <f>IF(B27=0,0,POWER(C27,2)-(POWER((B27/$B$26),2)*POWER(C$26,2)))</f>
        <v>699504.13764605683</v>
      </c>
      <c r="G27" s="24" t="str">
        <f t="shared" si="5"/>
        <v>± 1.1%</v>
      </c>
      <c r="H27" s="1">
        <f t="shared" si="2"/>
        <v>2.9499242915855504E-2</v>
      </c>
      <c r="I27" s="10" t="str">
        <f t="shared" si="3"/>
        <v>High</v>
      </c>
    </row>
    <row r="28" spans="1:9" x14ac:dyDescent="0.2">
      <c r="A28" s="1" t="s">
        <v>19</v>
      </c>
      <c r="B28" s="8">
        <v>38562</v>
      </c>
      <c r="C28" s="30">
        <v>948</v>
      </c>
      <c r="D28" s="2">
        <f>IF(B28&lt;&gt;0,B28/$B$26,0)</f>
        <v>0.51044396791358904</v>
      </c>
      <c r="E28" s="4">
        <f>IF(B28&lt;&gt;0,ROUND(((SQRT(POWER(C28,2)-(POWER((B28/$B$26),2)*POWER($C$26,2))))/$B$26),3),0)</f>
        <v>8.0000000000000002E-3</v>
      </c>
      <c r="F28" s="4">
        <f>IF(B28=0,0,POWER(C28,2)-(POWER((B28/$B$26),2)*POWER(C$26,2)))</f>
        <v>365153.63728865876</v>
      </c>
      <c r="G28" s="24" t="str">
        <f t="shared" si="5"/>
        <v>± 0.8%</v>
      </c>
      <c r="H28" s="1">
        <f t="shared" si="2"/>
        <v>2.4583787147969504E-2</v>
      </c>
      <c r="I28" s="10" t="str">
        <f t="shared" si="3"/>
        <v>High</v>
      </c>
    </row>
    <row r="29" spans="1:9" x14ac:dyDescent="0.2">
      <c r="A29" s="1" t="s">
        <v>2</v>
      </c>
      <c r="B29" s="8">
        <v>72892</v>
      </c>
      <c r="C29" s="30">
        <v>1393</v>
      </c>
      <c r="D29" s="2">
        <f t="shared" si="4"/>
        <v>0.81253831834041179</v>
      </c>
      <c r="E29" s="4" t="e">
        <f t="shared" ref="E29" si="6">IF(B29&lt;&gt;0,ROUND(((SQRT(POWER(C29,2)-(POWER((B29/$B$7),2)*POWER($C$7,2))))/$B$7),3),0)</f>
        <v>#NUM!</v>
      </c>
      <c r="F29" s="4">
        <f t="shared" ref="F29" si="7">IF(B29=0,0,POWER(C29,2)-(POWER((B29/$B$7),2)*POWER(C$7,2)))</f>
        <v>-42378.015022632666</v>
      </c>
      <c r="G29" s="24" t="str">
        <f t="shared" si="5"/>
        <v>W</v>
      </c>
      <c r="H29" s="1">
        <f t="shared" si="2"/>
        <v>1.9110464797234265E-2</v>
      </c>
      <c r="I29" s="10" t="str">
        <f t="shared" si="3"/>
        <v>High</v>
      </c>
    </row>
    <row r="30" spans="1:9" x14ac:dyDescent="0.2">
      <c r="A30" s="1" t="s">
        <v>3</v>
      </c>
      <c r="B30" s="8">
        <v>14066</v>
      </c>
      <c r="C30" s="30">
        <v>576</v>
      </c>
      <c r="D30" s="2">
        <f t="shared" si="4"/>
        <v>0.15679586217659322</v>
      </c>
      <c r="E30" s="4">
        <f t="shared" ref="E30:E31" si="8">IF(B30&lt;&gt;0,ROUND(((SQRT(POWER(C30,2)-(POWER((B30/$B$7),2)*POWER($C$7,2))))/$B$7),3),0)</f>
        <v>6.0000000000000001E-3</v>
      </c>
      <c r="F30" s="4">
        <f t="shared" ref="F30:F31" si="9">IF(B30=0,0,POWER(C30,2)-(POWER((B30/$B$7),2)*POWER(C$7,2)))</f>
        <v>257940.31293735688</v>
      </c>
      <c r="G30" s="24" t="str">
        <f t="shared" si="5"/>
        <v>± 0.6%</v>
      </c>
      <c r="H30" s="1">
        <f t="shared" si="2"/>
        <v>4.0949808047774774E-2</v>
      </c>
      <c r="I30" s="10" t="str">
        <f t="shared" si="3"/>
        <v>High</v>
      </c>
    </row>
    <row r="31" spans="1:9" x14ac:dyDescent="0.2">
      <c r="A31" s="1" t="s">
        <v>10</v>
      </c>
      <c r="B31" s="8">
        <v>11875</v>
      </c>
      <c r="C31" s="30">
        <v>517</v>
      </c>
      <c r="D31" s="2">
        <f t="shared" si="4"/>
        <v>0.13237244869522569</v>
      </c>
      <c r="E31" s="4">
        <f t="shared" si="8"/>
        <v>5.0000000000000001E-3</v>
      </c>
      <c r="F31" s="4">
        <f t="shared" si="9"/>
        <v>214663.97309133367</v>
      </c>
      <c r="G31" s="24" t="str">
        <f t="shared" si="5"/>
        <v>± 0.5%</v>
      </c>
      <c r="H31" s="1">
        <f t="shared" si="2"/>
        <v>4.3536842105263159E-2</v>
      </c>
      <c r="I31" s="10" t="str">
        <f t="shared" si="3"/>
        <v>High</v>
      </c>
    </row>
    <row r="32" spans="1:9" x14ac:dyDescent="0.2">
      <c r="A32" s="1" t="s">
        <v>18</v>
      </c>
      <c r="B32" s="8">
        <v>4625</v>
      </c>
      <c r="C32" s="30">
        <v>349</v>
      </c>
      <c r="D32" s="2">
        <f>IF(B32&lt;&gt;0,B32/$B$31,0)</f>
        <v>0.38947368421052631</v>
      </c>
      <c r="E32" s="4">
        <f>IF(B32&lt;&gt;0,ROUND(((SQRT(POWER(C32,2)-(POWER((B32/$B$31),2)*POWER($C$31,2))))/$B$31),3),0)</f>
        <v>2.4E-2</v>
      </c>
      <c r="F32" s="4">
        <f>IF(B32=0,0,POWER(C32,2)-(POWER((B32/$B$31),2)*POWER(C$31,2)))</f>
        <v>81255.998227146818</v>
      </c>
      <c r="G32" s="24" t="str">
        <f t="shared" si="5"/>
        <v>± 2.4%</v>
      </c>
      <c r="H32" s="1">
        <f t="shared" si="2"/>
        <v>7.5459459459459463E-2</v>
      </c>
      <c r="I32" s="10" t="str">
        <f t="shared" si="3"/>
        <v>High</v>
      </c>
    </row>
    <row r="33" spans="1:9" x14ac:dyDescent="0.2">
      <c r="A33" s="1" t="s">
        <v>19</v>
      </c>
      <c r="B33" s="8">
        <v>7250</v>
      </c>
      <c r="C33" s="30">
        <v>410</v>
      </c>
      <c r="D33" s="2">
        <f>IF(B33&lt;&gt;0,B33/$B$31,0)</f>
        <v>0.61052631578947369</v>
      </c>
      <c r="E33" s="4">
        <f>IF(B33&lt;&gt;0,ROUND(((SQRT(POWER(C33,2)-(POWER((B33/$B$31),2)*POWER($C$31,2))))/$B$31),3),0)</f>
        <v>2.1999999999999999E-2</v>
      </c>
      <c r="F33" s="4">
        <f>IF(B33=0,0,POWER(C33,2)-(POWER((B33/$B$31),2)*POWER(C$31,2)))</f>
        <v>68470.061385041539</v>
      </c>
      <c r="G33" s="24" t="str">
        <f t="shared" si="5"/>
        <v>± 2.2%</v>
      </c>
      <c r="H33" s="1">
        <f t="shared" si="2"/>
        <v>5.6551724137931032E-2</v>
      </c>
      <c r="I33" s="10" t="str">
        <f t="shared" si="3"/>
        <v>High</v>
      </c>
    </row>
    <row r="34" spans="1:9" x14ac:dyDescent="0.2">
      <c r="A34" s="14" t="s">
        <v>12</v>
      </c>
      <c r="B34" s="19" t="s">
        <v>559</v>
      </c>
      <c r="C34" s="31" t="s">
        <v>559</v>
      </c>
      <c r="D34" s="20"/>
      <c r="E34" s="21"/>
      <c r="F34" s="21"/>
      <c r="G34" s="25"/>
      <c r="H34" s="18"/>
      <c r="I34" s="22"/>
    </row>
    <row r="35" spans="1:9" x14ac:dyDescent="0.2">
      <c r="A35" s="1" t="s">
        <v>8</v>
      </c>
      <c r="B35" s="8">
        <v>89709</v>
      </c>
      <c r="C35" s="30">
        <v>1733</v>
      </c>
      <c r="D35" s="2">
        <f t="shared" si="4"/>
        <v>1</v>
      </c>
      <c r="E35" s="4">
        <f t="shared" ref="E35:E95" si="10">IF(B35&lt;&gt;0,ROUND(((SQRT(POWER(C35,2)-(POWER((B35/$B$7),2)*POWER($C$7,2))))/$B$7),3),0)</f>
        <v>0</v>
      </c>
      <c r="F35" s="4">
        <f t="shared" ref="F35:F95" si="11">IF(B35=0,0,POWER(C35,2)-(POWER((B35/$B$7),2)*POWER(C$7,2)))</f>
        <v>0</v>
      </c>
      <c r="G35" s="24" t="s">
        <v>17</v>
      </c>
      <c r="H35" s="1">
        <f t="shared" ref="H35:H68" si="12">IF(B35&lt;&gt;0,C35/B35,0)</f>
        <v>1.9318017144322196E-2</v>
      </c>
      <c r="I35" s="10" t="str">
        <f t="shared" si="3"/>
        <v>High</v>
      </c>
    </row>
    <row r="36" spans="1:9" x14ac:dyDescent="0.2">
      <c r="A36" s="1" t="s">
        <v>38</v>
      </c>
      <c r="B36" s="8">
        <v>85186</v>
      </c>
      <c r="C36" s="30">
        <v>1738</v>
      </c>
      <c r="D36" s="2">
        <f t="shared" si="4"/>
        <v>0.94958142438328375</v>
      </c>
      <c r="E36" s="4">
        <f t="shared" si="10"/>
        <v>6.0000000000000001E-3</v>
      </c>
      <c r="F36" s="4">
        <f t="shared" si="11"/>
        <v>312563.64804327721</v>
      </c>
      <c r="G36" s="24" t="str">
        <f t="shared" si="5"/>
        <v>± 0.6%</v>
      </c>
      <c r="H36" s="1">
        <f t="shared" si="12"/>
        <v>2.0402413542131338E-2</v>
      </c>
      <c r="I36" s="10" t="str">
        <f t="shared" si="3"/>
        <v>High</v>
      </c>
    </row>
    <row r="37" spans="1:9" x14ac:dyDescent="0.2">
      <c r="A37" s="1" t="s">
        <v>39</v>
      </c>
      <c r="B37" s="8">
        <v>4523</v>
      </c>
      <c r="C37" s="30">
        <v>589</v>
      </c>
      <c r="D37" s="2">
        <f t="shared" si="4"/>
        <v>5.0418575616716269E-2</v>
      </c>
      <c r="E37" s="4">
        <f t="shared" si="10"/>
        <v>6.0000000000000001E-3</v>
      </c>
      <c r="F37" s="4">
        <f t="shared" si="11"/>
        <v>339286.54095257301</v>
      </c>
      <c r="G37" s="24" t="str">
        <f t="shared" si="5"/>
        <v>± 0.6%</v>
      </c>
      <c r="H37" s="1">
        <f t="shared" si="12"/>
        <v>0.13022330311739996</v>
      </c>
      <c r="I37" s="10" t="str">
        <f t="shared" si="3"/>
        <v>High</v>
      </c>
    </row>
    <row r="38" spans="1:9" x14ac:dyDescent="0.2">
      <c r="A38" s="1" t="s">
        <v>40</v>
      </c>
      <c r="B38" s="8">
        <v>85186</v>
      </c>
      <c r="C38" s="30">
        <v>1738</v>
      </c>
      <c r="D38" s="2">
        <f t="shared" si="4"/>
        <v>0.94958142438328375</v>
      </c>
      <c r="E38" s="4">
        <f t="shared" si="10"/>
        <v>6.0000000000000001E-3</v>
      </c>
      <c r="F38" s="4">
        <f t="shared" si="11"/>
        <v>312563.64804327721</v>
      </c>
      <c r="G38" s="24" t="str">
        <f t="shared" si="5"/>
        <v>± 0.6%</v>
      </c>
      <c r="H38" s="1">
        <f t="shared" si="12"/>
        <v>2.0402413542131338E-2</v>
      </c>
      <c r="I38" s="10" t="str">
        <f t="shared" si="3"/>
        <v>High</v>
      </c>
    </row>
    <row r="39" spans="1:9" x14ac:dyDescent="0.2">
      <c r="A39" s="1" t="s">
        <v>41</v>
      </c>
      <c r="B39" s="8">
        <v>64526</v>
      </c>
      <c r="C39" s="30">
        <v>1708</v>
      </c>
      <c r="D39" s="2">
        <f t="shared" si="4"/>
        <v>0.71928123153752688</v>
      </c>
      <c r="E39" s="4">
        <f t="shared" si="10"/>
        <v>1.2999999999999999E-2</v>
      </c>
      <c r="F39" s="4">
        <f t="shared" si="11"/>
        <v>1363465.9147768272</v>
      </c>
      <c r="G39" s="24" t="str">
        <f t="shared" si="5"/>
        <v>± 1.3%</v>
      </c>
      <c r="H39" s="1">
        <f t="shared" si="12"/>
        <v>2.6469950097635062E-2</v>
      </c>
      <c r="I39" s="10" t="str">
        <f t="shared" si="3"/>
        <v>High</v>
      </c>
    </row>
    <row r="40" spans="1:9" x14ac:dyDescent="0.2">
      <c r="A40" s="1" t="s">
        <v>42</v>
      </c>
      <c r="B40" s="8">
        <v>5390</v>
      </c>
      <c r="C40" s="30">
        <v>1058</v>
      </c>
      <c r="D40" s="2">
        <f t="shared" si="4"/>
        <v>6.0083157765664537E-2</v>
      </c>
      <c r="E40" s="4">
        <f t="shared" si="10"/>
        <v>1.2E-2</v>
      </c>
      <c r="F40" s="4">
        <f t="shared" si="11"/>
        <v>1108522.1692152678</v>
      </c>
      <c r="G40" s="24" t="str">
        <f t="shared" si="5"/>
        <v>± 1.2%</v>
      </c>
      <c r="H40" s="1">
        <f t="shared" si="12"/>
        <v>0.19628942486085343</v>
      </c>
      <c r="I40" s="10" t="str">
        <f t="shared" si="3"/>
        <v>High</v>
      </c>
    </row>
    <row r="41" spans="1:9" x14ac:dyDescent="0.2">
      <c r="A41" s="1" t="s">
        <v>43</v>
      </c>
      <c r="B41" s="8">
        <v>970</v>
      </c>
      <c r="C41" s="30">
        <v>321</v>
      </c>
      <c r="D41" s="2">
        <f t="shared" si="4"/>
        <v>1.0812738967104749E-2</v>
      </c>
      <c r="E41" s="4">
        <f t="shared" si="10"/>
        <v>4.0000000000000001E-3</v>
      </c>
      <c r="F41" s="4">
        <f t="shared" si="11"/>
        <v>102689.86949358722</v>
      </c>
      <c r="G41" s="24" t="str">
        <f t="shared" si="5"/>
        <v>± 0.4%</v>
      </c>
      <c r="H41" s="1">
        <f t="shared" si="12"/>
        <v>0.33092783505154638</v>
      </c>
      <c r="I41" s="10" t="str">
        <f t="shared" si="3"/>
        <v>Moderate</v>
      </c>
    </row>
    <row r="42" spans="1:9" x14ac:dyDescent="0.2">
      <c r="A42" s="1" t="s">
        <v>44</v>
      </c>
      <c r="B42" s="8">
        <v>37</v>
      </c>
      <c r="C42" s="30">
        <v>34</v>
      </c>
      <c r="D42" s="2">
        <f t="shared" si="4"/>
        <v>4.1244468225038735E-4</v>
      </c>
      <c r="E42" s="4">
        <f t="shared" si="10"/>
        <v>0</v>
      </c>
      <c r="F42" s="4">
        <f t="shared" si="11"/>
        <v>1155.4891086584344</v>
      </c>
      <c r="G42" s="24" t="str">
        <f t="shared" si="5"/>
        <v>± 0.1%</v>
      </c>
      <c r="H42" s="1">
        <f t="shared" si="12"/>
        <v>0.91891891891891897</v>
      </c>
      <c r="I42" s="10" t="str">
        <f t="shared" si="3"/>
        <v>Low</v>
      </c>
    </row>
    <row r="43" spans="1:9" x14ac:dyDescent="0.2">
      <c r="A43" s="1" t="s">
        <v>45</v>
      </c>
      <c r="B43" s="8">
        <v>75</v>
      </c>
      <c r="C43" s="30">
        <v>103</v>
      </c>
      <c r="D43" s="2">
        <f t="shared" si="4"/>
        <v>8.3603651807510947E-4</v>
      </c>
      <c r="E43" s="4">
        <f t="shared" si="10"/>
        <v>1E-3</v>
      </c>
      <c r="F43" s="4">
        <f t="shared" si="11"/>
        <v>10606.900829951566</v>
      </c>
      <c r="G43" s="24" t="str">
        <f t="shared" si="5"/>
        <v>± 0.1%</v>
      </c>
      <c r="H43" s="1">
        <f t="shared" si="12"/>
        <v>1.3733333333333333</v>
      </c>
      <c r="I43" s="10" t="str">
        <f t="shared" si="3"/>
        <v>Low</v>
      </c>
    </row>
    <row r="44" spans="1:9" x14ac:dyDescent="0.2">
      <c r="A44" s="1" t="s">
        <v>46</v>
      </c>
      <c r="B44" s="8">
        <v>60</v>
      </c>
      <c r="C44" s="30">
        <v>51</v>
      </c>
      <c r="D44" s="2">
        <f t="shared" si="4"/>
        <v>6.6882921446008762E-4</v>
      </c>
      <c r="E44" s="4">
        <f t="shared" si="10"/>
        <v>1E-3</v>
      </c>
      <c r="F44" s="4">
        <f t="shared" si="11"/>
        <v>2599.6565311690019</v>
      </c>
      <c r="G44" s="24" t="str">
        <f t="shared" si="5"/>
        <v>± 0.1%</v>
      </c>
      <c r="H44" s="1">
        <f t="shared" si="12"/>
        <v>0.85</v>
      </c>
      <c r="I44" s="10" t="str">
        <f t="shared" si="3"/>
        <v>Low</v>
      </c>
    </row>
    <row r="45" spans="1:9" x14ac:dyDescent="0.2">
      <c r="A45" s="1" t="s">
        <v>47</v>
      </c>
      <c r="B45" s="8">
        <v>10</v>
      </c>
      <c r="C45" s="30">
        <v>18</v>
      </c>
      <c r="D45" s="2">
        <f t="shared" si="4"/>
        <v>1.1147153574334794E-4</v>
      </c>
      <c r="E45" s="4">
        <f t="shared" si="10"/>
        <v>0</v>
      </c>
      <c r="F45" s="4">
        <f t="shared" si="11"/>
        <v>323.96268142136114</v>
      </c>
      <c r="G45" s="24" t="str">
        <f t="shared" si="5"/>
        <v>± 0.1%</v>
      </c>
      <c r="H45" s="1">
        <f t="shared" si="12"/>
        <v>1.8</v>
      </c>
      <c r="I45" s="10" t="str">
        <f t="shared" si="3"/>
        <v>Low</v>
      </c>
    </row>
    <row r="46" spans="1:9" x14ac:dyDescent="0.2">
      <c r="A46" s="1" t="s">
        <v>48</v>
      </c>
      <c r="B46" s="8">
        <v>149</v>
      </c>
      <c r="C46" s="30">
        <v>126</v>
      </c>
      <c r="D46" s="2">
        <f t="shared" si="4"/>
        <v>1.6609258825758843E-3</v>
      </c>
      <c r="E46" s="4">
        <f t="shared" si="10"/>
        <v>1E-3</v>
      </c>
      <c r="F46" s="4">
        <f t="shared" si="11"/>
        <v>15867.714902356392</v>
      </c>
      <c r="G46" s="24" t="str">
        <f t="shared" si="5"/>
        <v>± 0.1%</v>
      </c>
      <c r="H46" s="1">
        <f t="shared" si="12"/>
        <v>0.84563758389261745</v>
      </c>
      <c r="I46" s="10" t="str">
        <f t="shared" si="3"/>
        <v>Low</v>
      </c>
    </row>
    <row r="47" spans="1:9" x14ac:dyDescent="0.2">
      <c r="A47" s="1" t="s">
        <v>49</v>
      </c>
      <c r="B47" s="8">
        <v>0</v>
      </c>
      <c r="C47" s="30">
        <v>0</v>
      </c>
      <c r="D47" s="2">
        <f t="shared" si="4"/>
        <v>0</v>
      </c>
      <c r="E47" s="4">
        <f t="shared" si="10"/>
        <v>0</v>
      </c>
      <c r="F47" s="4">
        <f t="shared" si="11"/>
        <v>0</v>
      </c>
      <c r="G47" s="24" t="str">
        <f t="shared" si="5"/>
        <v>± 0.6%</v>
      </c>
      <c r="H47" s="1">
        <f t="shared" si="12"/>
        <v>0</v>
      </c>
      <c r="I47" s="10" t="str">
        <f t="shared" si="3"/>
        <v>NC</v>
      </c>
    </row>
    <row r="48" spans="1:9" x14ac:dyDescent="0.2">
      <c r="A48" s="1" t="s">
        <v>50</v>
      </c>
      <c r="B48" s="8">
        <v>20</v>
      </c>
      <c r="C48" s="30">
        <v>36</v>
      </c>
      <c r="D48" s="2">
        <f t="shared" si="4"/>
        <v>2.2294307148669587E-4</v>
      </c>
      <c r="E48" s="4">
        <f t="shared" si="10"/>
        <v>0</v>
      </c>
      <c r="F48" s="4">
        <f t="shared" si="11"/>
        <v>1295.8507256854446</v>
      </c>
      <c r="G48" s="24" t="str">
        <f t="shared" si="5"/>
        <v>± 0.1%</v>
      </c>
      <c r="H48" s="1">
        <f t="shared" si="12"/>
        <v>1.8</v>
      </c>
      <c r="I48" s="10" t="str">
        <f t="shared" si="3"/>
        <v>Low</v>
      </c>
    </row>
    <row r="49" spans="1:9" x14ac:dyDescent="0.2">
      <c r="A49" s="1" t="s">
        <v>51</v>
      </c>
      <c r="B49" s="8">
        <v>0</v>
      </c>
      <c r="C49" s="30">
        <v>0</v>
      </c>
      <c r="D49" s="2">
        <f t="shared" si="4"/>
        <v>0</v>
      </c>
      <c r="E49" s="4">
        <f t="shared" si="10"/>
        <v>0</v>
      </c>
      <c r="F49" s="4">
        <f t="shared" si="11"/>
        <v>0</v>
      </c>
      <c r="G49" s="24" t="str">
        <f t="shared" si="5"/>
        <v>± 0.6%</v>
      </c>
      <c r="H49" s="1">
        <f t="shared" si="12"/>
        <v>0</v>
      </c>
      <c r="I49" s="10" t="str">
        <f t="shared" si="3"/>
        <v>NC</v>
      </c>
    </row>
    <row r="50" spans="1:9" x14ac:dyDescent="0.2">
      <c r="A50" s="1" t="s">
        <v>52</v>
      </c>
      <c r="B50" s="8">
        <v>11607</v>
      </c>
      <c r="C50" s="30">
        <v>878</v>
      </c>
      <c r="D50" s="2">
        <f t="shared" si="4"/>
        <v>0.12938501153730395</v>
      </c>
      <c r="E50" s="4">
        <f t="shared" si="10"/>
        <v>8.9999999999999993E-3</v>
      </c>
      <c r="F50" s="4">
        <f t="shared" si="11"/>
        <v>720607.4969257738</v>
      </c>
      <c r="G50" s="24" t="str">
        <f t="shared" si="5"/>
        <v>± 0.9%</v>
      </c>
      <c r="H50" s="1">
        <f t="shared" si="12"/>
        <v>7.5644007926251394E-2</v>
      </c>
      <c r="I50" s="10" t="str">
        <f t="shared" si="3"/>
        <v>High</v>
      </c>
    </row>
    <row r="51" spans="1:9" x14ac:dyDescent="0.2">
      <c r="A51" s="1" t="s">
        <v>53</v>
      </c>
      <c r="B51" s="8">
        <v>858</v>
      </c>
      <c r="C51" s="30">
        <v>295</v>
      </c>
      <c r="D51" s="2">
        <f t="shared" si="4"/>
        <v>9.5642577667792526E-3</v>
      </c>
      <c r="E51" s="4">
        <f t="shared" si="10"/>
        <v>3.0000000000000001E-3</v>
      </c>
      <c r="F51" s="4">
        <f t="shared" si="11"/>
        <v>86750.27405874923</v>
      </c>
      <c r="G51" s="24" t="str">
        <f t="shared" si="5"/>
        <v>± 0.3%</v>
      </c>
      <c r="H51" s="1">
        <f t="shared" si="12"/>
        <v>0.34382284382284384</v>
      </c>
      <c r="I51" s="10" t="str">
        <f t="shared" si="3"/>
        <v>Moderate</v>
      </c>
    </row>
    <row r="52" spans="1:9" x14ac:dyDescent="0.2">
      <c r="A52" s="1" t="s">
        <v>54</v>
      </c>
      <c r="B52" s="8">
        <v>4506</v>
      </c>
      <c r="C52" s="30">
        <v>662</v>
      </c>
      <c r="D52" s="2">
        <f t="shared" si="4"/>
        <v>5.0229074005952577E-2</v>
      </c>
      <c r="E52" s="4">
        <f t="shared" si="10"/>
        <v>7.0000000000000001E-3</v>
      </c>
      <c r="F52" s="4">
        <f t="shared" si="11"/>
        <v>430666.8223584831</v>
      </c>
      <c r="G52" s="24" t="str">
        <f t="shared" si="5"/>
        <v>± 0.7%</v>
      </c>
      <c r="H52" s="1">
        <f t="shared" si="12"/>
        <v>0.14691522414558367</v>
      </c>
      <c r="I52" s="10" t="str">
        <f t="shared" si="3"/>
        <v>High</v>
      </c>
    </row>
    <row r="53" spans="1:9" x14ac:dyDescent="0.2">
      <c r="A53" s="1" t="s">
        <v>55</v>
      </c>
      <c r="B53" s="8">
        <v>2211</v>
      </c>
      <c r="C53" s="30">
        <v>492</v>
      </c>
      <c r="D53" s="2">
        <f t="shared" si="4"/>
        <v>2.4646356552854229E-2</v>
      </c>
      <c r="E53" s="4">
        <f t="shared" si="10"/>
        <v>5.0000000000000001E-3</v>
      </c>
      <c r="F53" s="4">
        <f t="shared" si="11"/>
        <v>240239.67344633915</v>
      </c>
      <c r="G53" s="24" t="str">
        <f t="shared" si="5"/>
        <v>± 0.5%</v>
      </c>
      <c r="H53" s="1">
        <f t="shared" si="12"/>
        <v>0.2225237449118046</v>
      </c>
      <c r="I53" s="10" t="str">
        <f t="shared" si="3"/>
        <v>Moderate</v>
      </c>
    </row>
    <row r="54" spans="1:9" x14ac:dyDescent="0.2">
      <c r="A54" s="1" t="s">
        <v>56</v>
      </c>
      <c r="B54" s="8">
        <v>971</v>
      </c>
      <c r="C54" s="30">
        <v>254</v>
      </c>
      <c r="D54" s="2">
        <f t="shared" si="4"/>
        <v>1.0823886120679084E-2</v>
      </c>
      <c r="E54" s="4">
        <f t="shared" si="10"/>
        <v>3.0000000000000001E-3</v>
      </c>
      <c r="F54" s="4">
        <f t="shared" si="11"/>
        <v>64164.145139975844</v>
      </c>
      <c r="G54" s="24" t="str">
        <f t="shared" si="5"/>
        <v>± 0.3%</v>
      </c>
      <c r="H54" s="1">
        <f t="shared" si="12"/>
        <v>0.26158599382080328</v>
      </c>
      <c r="I54" s="10" t="str">
        <f t="shared" si="3"/>
        <v>Moderate</v>
      </c>
    </row>
    <row r="55" spans="1:9" x14ac:dyDescent="0.2">
      <c r="A55" s="1" t="s">
        <v>57</v>
      </c>
      <c r="B55" s="8">
        <v>921</v>
      </c>
      <c r="C55" s="30">
        <v>276</v>
      </c>
      <c r="D55" s="2">
        <f t="shared" si="4"/>
        <v>1.0266528441962346E-2</v>
      </c>
      <c r="E55" s="4">
        <f t="shared" si="10"/>
        <v>3.0000000000000001E-3</v>
      </c>
      <c r="F55" s="4">
        <f t="shared" si="11"/>
        <v>75859.448515368174</v>
      </c>
      <c r="G55" s="24" t="str">
        <f t="shared" si="5"/>
        <v>± 0.3%</v>
      </c>
      <c r="H55" s="1">
        <f t="shared" si="12"/>
        <v>0.29967426710097722</v>
      </c>
      <c r="I55" s="10" t="str">
        <f t="shared" si="3"/>
        <v>Moderate</v>
      </c>
    </row>
    <row r="56" spans="1:9" x14ac:dyDescent="0.2">
      <c r="A56" s="1" t="s">
        <v>58</v>
      </c>
      <c r="B56" s="8">
        <v>1036</v>
      </c>
      <c r="C56" s="30">
        <v>329</v>
      </c>
      <c r="D56" s="2">
        <f t="shared" si="4"/>
        <v>1.1548451103010846E-2</v>
      </c>
      <c r="E56" s="4">
        <f t="shared" si="10"/>
        <v>4.0000000000000001E-3</v>
      </c>
      <c r="F56" s="4">
        <f t="shared" si="11"/>
        <v>107840.46118821256</v>
      </c>
      <c r="G56" s="24" t="str">
        <f t="shared" si="5"/>
        <v>± 0.4%</v>
      </c>
      <c r="H56" s="1">
        <f t="shared" si="12"/>
        <v>0.31756756756756754</v>
      </c>
      <c r="I56" s="10" t="str">
        <f t="shared" si="3"/>
        <v>Moderate</v>
      </c>
    </row>
    <row r="57" spans="1:9" x14ac:dyDescent="0.2">
      <c r="A57" s="1" t="s">
        <v>59</v>
      </c>
      <c r="B57" s="8">
        <v>1104</v>
      </c>
      <c r="C57" s="30">
        <v>332</v>
      </c>
      <c r="D57" s="2">
        <f t="shared" si="4"/>
        <v>1.2306457546065613E-2</v>
      </c>
      <c r="E57" s="4">
        <f t="shared" si="10"/>
        <v>4.0000000000000001E-3</v>
      </c>
      <c r="F57" s="4">
        <f t="shared" si="11"/>
        <v>109769.15519257732</v>
      </c>
      <c r="G57" s="24" t="str">
        <f t="shared" si="5"/>
        <v>± 0.4%</v>
      </c>
      <c r="H57" s="1">
        <f t="shared" si="12"/>
        <v>0.30072463768115942</v>
      </c>
      <c r="I57" s="10" t="str">
        <f t="shared" si="3"/>
        <v>Moderate</v>
      </c>
    </row>
    <row r="58" spans="1:9" x14ac:dyDescent="0.2">
      <c r="A58" s="1" t="s">
        <v>60</v>
      </c>
      <c r="B58" s="8">
        <v>643</v>
      </c>
      <c r="C58" s="30">
        <v>310</v>
      </c>
      <c r="D58" s="2">
        <f t="shared" si="4"/>
        <v>7.1676197482972723E-3</v>
      </c>
      <c r="E58" s="4">
        <f t="shared" si="10"/>
        <v>3.0000000000000001E-3</v>
      </c>
      <c r="F58" s="4">
        <f t="shared" si="11"/>
        <v>95945.706709803533</v>
      </c>
      <c r="G58" s="24" t="str">
        <f t="shared" si="5"/>
        <v>± 0.3%</v>
      </c>
      <c r="H58" s="1">
        <f t="shared" si="12"/>
        <v>0.48211508553654742</v>
      </c>
      <c r="I58" s="10" t="str">
        <f t="shared" si="3"/>
        <v>Moderate</v>
      </c>
    </row>
    <row r="59" spans="1:9" x14ac:dyDescent="0.2">
      <c r="A59" s="1" t="s">
        <v>61</v>
      </c>
      <c r="B59" s="8">
        <v>96</v>
      </c>
      <c r="C59" s="30">
        <v>83</v>
      </c>
      <c r="D59" s="2">
        <f t="shared" si="4"/>
        <v>1.0701267431361401E-3</v>
      </c>
      <c r="E59" s="4">
        <f t="shared" si="10"/>
        <v>1E-3</v>
      </c>
      <c r="F59" s="4">
        <f t="shared" si="11"/>
        <v>6885.5607197926456</v>
      </c>
      <c r="G59" s="24" t="str">
        <f t="shared" si="5"/>
        <v>± 0.1%</v>
      </c>
      <c r="H59" s="1">
        <f t="shared" si="12"/>
        <v>0.86458333333333337</v>
      </c>
      <c r="I59" s="10" t="str">
        <f t="shared" si="3"/>
        <v>Low</v>
      </c>
    </row>
    <row r="60" spans="1:9" x14ac:dyDescent="0.2">
      <c r="A60" s="1" t="s">
        <v>62</v>
      </c>
      <c r="B60" s="8">
        <v>63</v>
      </c>
      <c r="C60" s="30">
        <v>86</v>
      </c>
      <c r="D60" s="2">
        <f t="shared" si="4"/>
        <v>7.0227067518309201E-4</v>
      </c>
      <c r="E60" s="4">
        <f t="shared" si="10"/>
        <v>1E-3</v>
      </c>
      <c r="F60" s="4">
        <f t="shared" si="11"/>
        <v>7394.5188256138244</v>
      </c>
      <c r="G60" s="24" t="str">
        <f t="shared" si="5"/>
        <v>± 0.1%</v>
      </c>
      <c r="H60" s="1">
        <f t="shared" si="12"/>
        <v>1.3650793650793651</v>
      </c>
      <c r="I60" s="10" t="str">
        <f t="shared" si="3"/>
        <v>Low</v>
      </c>
    </row>
    <row r="61" spans="1:9" x14ac:dyDescent="0.2">
      <c r="A61" s="1" t="s">
        <v>63</v>
      </c>
      <c r="B61" s="8">
        <v>354</v>
      </c>
      <c r="C61" s="30">
        <v>262</v>
      </c>
      <c r="D61" s="2">
        <f t="shared" si="4"/>
        <v>3.9460923653145174E-3</v>
      </c>
      <c r="E61" s="4">
        <f t="shared" si="10"/>
        <v>3.0000000000000001E-3</v>
      </c>
      <c r="F61" s="4">
        <f t="shared" si="11"/>
        <v>68597.233849992961</v>
      </c>
      <c r="G61" s="24" t="str">
        <f t="shared" si="5"/>
        <v>± 0.3%</v>
      </c>
      <c r="H61" s="1">
        <f t="shared" si="12"/>
        <v>0.74011299435028244</v>
      </c>
      <c r="I61" s="10" t="str">
        <f t="shared" si="3"/>
        <v>Low</v>
      </c>
    </row>
    <row r="62" spans="1:9" x14ac:dyDescent="0.2">
      <c r="A62" s="1" t="s">
        <v>64</v>
      </c>
      <c r="B62" s="8">
        <v>130</v>
      </c>
      <c r="C62" s="30">
        <v>124</v>
      </c>
      <c r="D62" s="2">
        <f t="shared" si="4"/>
        <v>1.4491299646635231E-3</v>
      </c>
      <c r="E62" s="4">
        <f t="shared" si="10"/>
        <v>1E-3</v>
      </c>
      <c r="F62" s="4">
        <f t="shared" si="11"/>
        <v>15369.693160210038</v>
      </c>
      <c r="G62" s="24" t="str">
        <f t="shared" si="5"/>
        <v>± 0.1%</v>
      </c>
      <c r="H62" s="1">
        <f t="shared" si="12"/>
        <v>0.9538461538461539</v>
      </c>
      <c r="I62" s="10" t="str">
        <f t="shared" si="3"/>
        <v>Low</v>
      </c>
    </row>
    <row r="63" spans="1:9" x14ac:dyDescent="0.2">
      <c r="A63" s="1" t="s">
        <v>65</v>
      </c>
      <c r="B63" s="8">
        <v>2050</v>
      </c>
      <c r="C63" s="30">
        <v>561</v>
      </c>
      <c r="D63" s="2">
        <f t="shared" si="4"/>
        <v>2.2851664827386327E-2</v>
      </c>
      <c r="E63" s="4">
        <f t="shared" si="10"/>
        <v>6.0000000000000001E-3</v>
      </c>
      <c r="F63" s="4">
        <f t="shared" si="11"/>
        <v>313152.68673270306</v>
      </c>
      <c r="G63" s="24" t="str">
        <f t="shared" si="5"/>
        <v>± 0.6%</v>
      </c>
      <c r="H63" s="1">
        <f t="shared" si="12"/>
        <v>0.27365853658536587</v>
      </c>
      <c r="I63" s="10" t="str">
        <f t="shared" si="3"/>
        <v>Moderate</v>
      </c>
    </row>
    <row r="64" spans="1:9" x14ac:dyDescent="0.2">
      <c r="A64" s="1" t="s">
        <v>66</v>
      </c>
      <c r="B64" s="8">
        <v>4523</v>
      </c>
      <c r="C64" s="30">
        <v>589</v>
      </c>
      <c r="D64" s="2">
        <f t="shared" si="4"/>
        <v>5.0418575616716269E-2</v>
      </c>
      <c r="E64" s="4">
        <f t="shared" si="10"/>
        <v>6.0000000000000001E-3</v>
      </c>
      <c r="F64" s="4">
        <f t="shared" si="11"/>
        <v>339286.54095257301</v>
      </c>
      <c r="G64" s="24" t="str">
        <f t="shared" si="5"/>
        <v>± 0.6%</v>
      </c>
      <c r="H64" s="1">
        <f t="shared" si="12"/>
        <v>0.13022330311739996</v>
      </c>
      <c r="I64" s="10" t="str">
        <f t="shared" si="3"/>
        <v>High</v>
      </c>
    </row>
    <row r="65" spans="1:9" x14ac:dyDescent="0.2">
      <c r="A65" s="1" t="s">
        <v>67</v>
      </c>
      <c r="B65" s="8">
        <v>674</v>
      </c>
      <c r="C65" s="30">
        <v>278</v>
      </c>
      <c r="D65" s="2">
        <f t="shared" si="4"/>
        <v>7.5131815091016513E-3</v>
      </c>
      <c r="E65" s="4">
        <f t="shared" si="10"/>
        <v>3.0000000000000001E-3</v>
      </c>
      <c r="F65" s="4">
        <f t="shared" si="11"/>
        <v>77114.47065370265</v>
      </c>
      <c r="G65" s="24" t="str">
        <f t="shared" si="5"/>
        <v>± 0.3%</v>
      </c>
      <c r="H65" s="1">
        <f t="shared" si="12"/>
        <v>0.41246290801186941</v>
      </c>
      <c r="I65" s="10" t="str">
        <f t="shared" si="3"/>
        <v>Moderate</v>
      </c>
    </row>
    <row r="66" spans="1:9" x14ac:dyDescent="0.2">
      <c r="A66" s="1" t="s">
        <v>68</v>
      </c>
      <c r="B66" s="8">
        <v>833</v>
      </c>
      <c r="C66" s="30">
        <v>228</v>
      </c>
      <c r="D66" s="2">
        <f t="shared" si="4"/>
        <v>9.2855789274208823E-3</v>
      </c>
      <c r="E66" s="4">
        <f t="shared" si="10"/>
        <v>3.0000000000000001E-3</v>
      </c>
      <c r="F66" s="4">
        <f t="shared" si="11"/>
        <v>51725.050487868793</v>
      </c>
      <c r="G66" s="24" t="str">
        <f t="shared" si="5"/>
        <v>± 0.3%</v>
      </c>
      <c r="H66" s="1">
        <f t="shared" si="12"/>
        <v>0.27370948379351739</v>
      </c>
      <c r="I66" s="10" t="str">
        <f t="shared" si="3"/>
        <v>Moderate</v>
      </c>
    </row>
    <row r="67" spans="1:9" x14ac:dyDescent="0.2">
      <c r="A67" s="1" t="s">
        <v>69</v>
      </c>
      <c r="B67" s="8">
        <v>1913</v>
      </c>
      <c r="C67" s="30">
        <v>371</v>
      </c>
      <c r="D67" s="2">
        <f t="shared" si="4"/>
        <v>2.132450478770246E-2</v>
      </c>
      <c r="E67" s="4">
        <f t="shared" si="10"/>
        <v>4.0000000000000001E-3</v>
      </c>
      <c r="F67" s="4">
        <f t="shared" si="11"/>
        <v>136275.30086489266</v>
      </c>
      <c r="G67" s="24" t="str">
        <f t="shared" si="5"/>
        <v>± 0.4%</v>
      </c>
      <c r="H67" s="1">
        <f t="shared" si="12"/>
        <v>0.19393622582331416</v>
      </c>
      <c r="I67" s="10" t="str">
        <f t="shared" si="3"/>
        <v>High</v>
      </c>
    </row>
    <row r="68" spans="1:9" ht="24" x14ac:dyDescent="0.2">
      <c r="A68" s="26" t="s">
        <v>70</v>
      </c>
      <c r="B68" s="8">
        <v>89</v>
      </c>
      <c r="C68" s="30">
        <v>77</v>
      </c>
      <c r="D68" s="2">
        <f t="shared" si="4"/>
        <v>9.9209666811579666E-4</v>
      </c>
      <c r="E68" s="4">
        <f t="shared" si="10"/>
        <v>1E-3</v>
      </c>
      <c r="F68" s="4">
        <f t="shared" si="11"/>
        <v>5926.0439953860177</v>
      </c>
      <c r="G68" s="24" t="str">
        <f t="shared" si="5"/>
        <v>± 0.1%</v>
      </c>
      <c r="H68" s="1">
        <f t="shared" si="12"/>
        <v>0.8651685393258427</v>
      </c>
      <c r="I68" s="10" t="str">
        <f t="shared" si="3"/>
        <v>Low</v>
      </c>
    </row>
    <row r="69" spans="1:9" x14ac:dyDescent="0.2">
      <c r="A69" s="14" t="s">
        <v>13</v>
      </c>
      <c r="B69" s="19" t="s">
        <v>559</v>
      </c>
      <c r="C69" s="31" t="s">
        <v>559</v>
      </c>
      <c r="D69" s="20"/>
      <c r="E69" s="21"/>
      <c r="F69" s="21"/>
      <c r="G69" s="25"/>
      <c r="H69" s="18"/>
      <c r="I69" s="22"/>
    </row>
    <row r="70" spans="1:9" x14ac:dyDescent="0.2">
      <c r="A70" s="1" t="s">
        <v>8</v>
      </c>
      <c r="B70" s="8">
        <v>89709</v>
      </c>
      <c r="C70" s="30">
        <v>1733</v>
      </c>
      <c r="D70" s="2">
        <f t="shared" si="4"/>
        <v>1</v>
      </c>
      <c r="E70" s="4">
        <f t="shared" si="10"/>
        <v>0</v>
      </c>
      <c r="F70" s="4">
        <f t="shared" si="11"/>
        <v>0</v>
      </c>
      <c r="G70" s="24" t="s">
        <v>17</v>
      </c>
      <c r="H70" s="1">
        <f t="shared" ref="H70:H76" si="13">IF(B70&lt;&gt;0,C70/B70,0)</f>
        <v>1.9318017144322196E-2</v>
      </c>
      <c r="I70" s="10" t="str">
        <f t="shared" si="3"/>
        <v>High</v>
      </c>
    </row>
    <row r="71" spans="1:9" x14ac:dyDescent="0.2">
      <c r="A71" s="1" t="s">
        <v>71</v>
      </c>
      <c r="B71" s="8">
        <v>68626</v>
      </c>
      <c r="C71" s="30">
        <v>1700</v>
      </c>
      <c r="D71" s="2">
        <f t="shared" si="4"/>
        <v>0.76498456119229952</v>
      </c>
      <c r="E71" s="4">
        <f t="shared" si="10"/>
        <v>1.2E-2</v>
      </c>
      <c r="F71" s="4">
        <f t="shared" si="11"/>
        <v>1132471.1360771959</v>
      </c>
      <c r="G71" s="24" t="str">
        <f t="shared" si="5"/>
        <v>± 1.2%</v>
      </c>
      <c r="H71" s="1">
        <f t="shared" si="13"/>
        <v>2.477195232127765E-2</v>
      </c>
      <c r="I71" s="10" t="str">
        <f t="shared" ref="I71:I95" si="14">IF(AND(H71&gt;0,H71&lt;=0.2),"High",IF(H71&gt;=0.667,"Low",IF(AND(H71&gt;0.2,H71&lt;0.667),"Moderate","NC")))</f>
        <v>High</v>
      </c>
    </row>
    <row r="72" spans="1:9" x14ac:dyDescent="0.2">
      <c r="A72" s="1" t="s">
        <v>72</v>
      </c>
      <c r="B72" s="8">
        <v>6443</v>
      </c>
      <c r="C72" s="30">
        <v>1058</v>
      </c>
      <c r="D72" s="2">
        <f t="shared" ref="D72:D93" si="15">IF(B72&lt;&gt;0,B72/$B$7,0)</f>
        <v>7.1821110479439079E-2</v>
      </c>
      <c r="E72" s="4">
        <f t="shared" si="10"/>
        <v>1.2E-2</v>
      </c>
      <c r="F72" s="4">
        <f t="shared" si="11"/>
        <v>1103872.2187121869</v>
      </c>
      <c r="G72" s="24" t="str">
        <f t="shared" si="5"/>
        <v>± 1.2%</v>
      </c>
      <c r="H72" s="1">
        <f t="shared" si="13"/>
        <v>0.16420921930777588</v>
      </c>
      <c r="I72" s="10" t="str">
        <f t="shared" si="14"/>
        <v>High</v>
      </c>
    </row>
    <row r="73" spans="1:9" x14ac:dyDescent="0.2">
      <c r="A73" s="1" t="s">
        <v>73</v>
      </c>
      <c r="B73" s="8">
        <v>2128</v>
      </c>
      <c r="C73" s="30">
        <v>426</v>
      </c>
      <c r="D73" s="2">
        <f t="shared" si="15"/>
        <v>2.3721142806184439E-2</v>
      </c>
      <c r="E73" s="4">
        <f t="shared" si="10"/>
        <v>5.0000000000000001E-3</v>
      </c>
      <c r="F73" s="4">
        <f t="shared" si="11"/>
        <v>179786.07145589168</v>
      </c>
      <c r="G73" s="24" t="str">
        <f t="shared" ref="G73:G93" si="16">IF(F73&lt;0,"W",IF(B73=0,"± 0.6%",IF((E73*100)&lt;0.01,"± 0.1%","± "&amp; TEXT((E73*100),"#,##0.0")&amp;"%")))</f>
        <v>± 0.5%</v>
      </c>
      <c r="H73" s="1">
        <f t="shared" si="13"/>
        <v>0.20018796992481203</v>
      </c>
      <c r="I73" s="10" t="str">
        <f t="shared" si="14"/>
        <v>Moderate</v>
      </c>
    </row>
    <row r="74" spans="1:9" x14ac:dyDescent="0.2">
      <c r="A74" s="1" t="s">
        <v>74</v>
      </c>
      <c r="B74" s="8">
        <v>14048</v>
      </c>
      <c r="C74" s="30">
        <v>1002</v>
      </c>
      <c r="D74" s="2">
        <f t="shared" si="15"/>
        <v>0.15659521341225519</v>
      </c>
      <c r="E74" s="4">
        <f t="shared" si="10"/>
        <v>1.0999999999999999E-2</v>
      </c>
      <c r="F74" s="4">
        <f t="shared" si="11"/>
        <v>930357.16435093025</v>
      </c>
      <c r="G74" s="24" t="str">
        <f t="shared" si="16"/>
        <v>± 1.1%</v>
      </c>
      <c r="H74" s="1">
        <f t="shared" si="13"/>
        <v>7.132687927107062E-2</v>
      </c>
      <c r="I74" s="10" t="str">
        <f t="shared" si="14"/>
        <v>High</v>
      </c>
    </row>
    <row r="75" spans="1:9" x14ac:dyDescent="0.2">
      <c r="A75" s="1" t="s">
        <v>75</v>
      </c>
      <c r="B75" s="8">
        <v>1049</v>
      </c>
      <c r="C75" s="30">
        <v>361</v>
      </c>
      <c r="D75" s="2">
        <f t="shared" si="15"/>
        <v>1.1693364099477199E-2</v>
      </c>
      <c r="E75" s="4">
        <f t="shared" si="10"/>
        <v>4.0000000000000001E-3</v>
      </c>
      <c r="F75" s="4">
        <f t="shared" si="11"/>
        <v>129910.34598747249</v>
      </c>
      <c r="G75" s="24" t="str">
        <f t="shared" si="16"/>
        <v>± 0.4%</v>
      </c>
      <c r="H75" s="1">
        <f t="shared" si="13"/>
        <v>0.34413727359389895</v>
      </c>
      <c r="I75" s="10" t="str">
        <f t="shared" si="14"/>
        <v>Moderate</v>
      </c>
    </row>
    <row r="76" spans="1:9" x14ac:dyDescent="0.2">
      <c r="A76" s="1" t="s">
        <v>76</v>
      </c>
      <c r="B76" s="8">
        <v>2468</v>
      </c>
      <c r="C76" s="30">
        <v>590</v>
      </c>
      <c r="D76" s="2">
        <f t="shared" si="15"/>
        <v>2.7511175021458271E-2</v>
      </c>
      <c r="E76" s="4">
        <f t="shared" si="10"/>
        <v>7.0000000000000001E-3</v>
      </c>
      <c r="F76" s="4">
        <f t="shared" si="11"/>
        <v>345826.91641864984</v>
      </c>
      <c r="G76" s="24" t="str">
        <f t="shared" si="16"/>
        <v>± 0.7%</v>
      </c>
      <c r="H76" s="1">
        <f t="shared" si="13"/>
        <v>0.23905996758508913</v>
      </c>
      <c r="I76" s="10" t="str">
        <f t="shared" si="14"/>
        <v>Moderate</v>
      </c>
    </row>
    <row r="77" spans="1:9" x14ac:dyDescent="0.2">
      <c r="A77" s="14" t="s">
        <v>14</v>
      </c>
      <c r="B77" s="19" t="s">
        <v>559</v>
      </c>
      <c r="C77" s="31" t="s">
        <v>559</v>
      </c>
      <c r="D77" s="20"/>
      <c r="E77" s="21"/>
      <c r="F77" s="21"/>
      <c r="G77" s="25"/>
      <c r="H77" s="18"/>
      <c r="I77" s="22"/>
    </row>
    <row r="78" spans="1:9" x14ac:dyDescent="0.2">
      <c r="A78" s="1" t="s">
        <v>8</v>
      </c>
      <c r="B78" s="8">
        <v>89709</v>
      </c>
      <c r="C78" s="30">
        <v>1733</v>
      </c>
      <c r="D78" s="2">
        <f t="shared" si="15"/>
        <v>1</v>
      </c>
      <c r="E78" s="4">
        <f t="shared" si="10"/>
        <v>0</v>
      </c>
      <c r="F78" s="4">
        <f t="shared" si="11"/>
        <v>0</v>
      </c>
      <c r="G78" s="24" t="s">
        <v>17</v>
      </c>
      <c r="H78" s="1">
        <f t="shared" ref="H78:H93" si="17">IF(B78&lt;&gt;0,C78/B78,0)</f>
        <v>1.9318017144322196E-2</v>
      </c>
      <c r="I78" s="10" t="str">
        <f t="shared" si="14"/>
        <v>High</v>
      </c>
    </row>
    <row r="79" spans="1:9" x14ac:dyDescent="0.2">
      <c r="A79" s="1" t="s">
        <v>78</v>
      </c>
      <c r="B79" s="8">
        <v>6307</v>
      </c>
      <c r="C79" s="30">
        <v>996</v>
      </c>
      <c r="D79" s="2">
        <f t="shared" si="15"/>
        <v>7.0305097593329549E-2</v>
      </c>
      <c r="E79" s="4">
        <f t="shared" si="10"/>
        <v>1.0999999999999999E-2</v>
      </c>
      <c r="F79" s="4">
        <f t="shared" si="11"/>
        <v>977171.32286578428</v>
      </c>
      <c r="G79" s="24" t="str">
        <f t="shared" si="16"/>
        <v>± 1.1%</v>
      </c>
      <c r="H79" s="1">
        <f t="shared" si="17"/>
        <v>0.15791977168225782</v>
      </c>
      <c r="I79" s="10" t="str">
        <f t="shared" si="14"/>
        <v>High</v>
      </c>
    </row>
    <row r="80" spans="1:9" x14ac:dyDescent="0.2">
      <c r="A80" s="1" t="s">
        <v>79</v>
      </c>
      <c r="B80" s="8">
        <v>4045</v>
      </c>
      <c r="C80" s="30">
        <v>850</v>
      </c>
      <c r="D80" s="2">
        <f t="shared" si="15"/>
        <v>4.5090236208184239E-2</v>
      </c>
      <c r="E80" s="4">
        <f t="shared" si="10"/>
        <v>8.9999999999999993E-3</v>
      </c>
      <c r="F80" s="4">
        <f t="shared" si="11"/>
        <v>716393.92483346956</v>
      </c>
      <c r="G80" s="24" t="str">
        <f t="shared" si="16"/>
        <v>± 0.9%</v>
      </c>
      <c r="H80" s="1">
        <f t="shared" si="17"/>
        <v>0.21013597033374537</v>
      </c>
      <c r="I80" s="10" t="str">
        <f t="shared" si="14"/>
        <v>Moderate</v>
      </c>
    </row>
    <row r="81" spans="1:9" x14ac:dyDescent="0.2">
      <c r="A81" s="1" t="s">
        <v>80</v>
      </c>
      <c r="B81" s="8">
        <v>308</v>
      </c>
      <c r="C81" s="30">
        <v>176</v>
      </c>
      <c r="D81" s="2">
        <f t="shared" si="15"/>
        <v>3.4333233008951164E-3</v>
      </c>
      <c r="E81" s="4">
        <f t="shared" si="10"/>
        <v>2E-3</v>
      </c>
      <c r="F81" s="4">
        <f t="shared" si="11"/>
        <v>30940.598103560056</v>
      </c>
      <c r="G81" s="24" t="str">
        <f t="shared" si="16"/>
        <v>± 0.2%</v>
      </c>
      <c r="H81" s="1">
        <f t="shared" si="17"/>
        <v>0.5714285714285714</v>
      </c>
      <c r="I81" s="10" t="str">
        <f t="shared" si="14"/>
        <v>Moderate</v>
      </c>
    </row>
    <row r="82" spans="1:9" x14ac:dyDescent="0.2">
      <c r="A82" s="1" t="s">
        <v>81</v>
      </c>
      <c r="B82" s="8">
        <v>147</v>
      </c>
      <c r="C82" s="30">
        <v>120</v>
      </c>
      <c r="D82" s="2">
        <f t="shared" si="15"/>
        <v>1.6386315754272148E-3</v>
      </c>
      <c r="E82" s="4">
        <f t="shared" si="10"/>
        <v>1E-3</v>
      </c>
      <c r="F82" s="4">
        <f t="shared" si="11"/>
        <v>14391.935828341935</v>
      </c>
      <c r="G82" s="24" t="str">
        <f t="shared" si="16"/>
        <v>± 0.1%</v>
      </c>
      <c r="H82" s="1">
        <f t="shared" si="17"/>
        <v>0.81632653061224492</v>
      </c>
      <c r="I82" s="10" t="str">
        <f t="shared" si="14"/>
        <v>Low</v>
      </c>
    </row>
    <row r="83" spans="1:9" x14ac:dyDescent="0.2">
      <c r="A83" s="1" t="s">
        <v>82</v>
      </c>
      <c r="B83" s="8">
        <v>1807</v>
      </c>
      <c r="C83" s="30">
        <v>482</v>
      </c>
      <c r="D83" s="2">
        <f t="shared" si="15"/>
        <v>2.0142906508822972E-2</v>
      </c>
      <c r="E83" s="4">
        <f t="shared" si="10"/>
        <v>5.0000000000000001E-3</v>
      </c>
      <c r="F83" s="4">
        <f t="shared" si="11"/>
        <v>231105.45548418129</v>
      </c>
      <c r="G83" s="24" t="str">
        <f t="shared" si="16"/>
        <v>± 0.5%</v>
      </c>
      <c r="H83" s="1">
        <f t="shared" si="17"/>
        <v>0.26674045379081351</v>
      </c>
      <c r="I83" s="10" t="str">
        <f t="shared" si="14"/>
        <v>Moderate</v>
      </c>
    </row>
    <row r="84" spans="1:9" x14ac:dyDescent="0.2">
      <c r="A84" s="1" t="s">
        <v>83</v>
      </c>
      <c r="B84" s="8">
        <v>83402</v>
      </c>
      <c r="C84" s="30">
        <v>1633</v>
      </c>
      <c r="D84" s="2">
        <f t="shared" si="15"/>
        <v>0.92969490240667041</v>
      </c>
      <c r="E84" s="4">
        <f t="shared" si="10"/>
        <v>3.0000000000000001E-3</v>
      </c>
      <c r="F84" s="4">
        <f t="shared" si="11"/>
        <v>70848.37535773078</v>
      </c>
      <c r="G84" s="24" t="str">
        <f t="shared" si="16"/>
        <v>± 0.3%</v>
      </c>
      <c r="H84" s="1">
        <f t="shared" si="17"/>
        <v>1.9579866190259226E-2</v>
      </c>
      <c r="I84" s="10" t="str">
        <f t="shared" si="14"/>
        <v>High</v>
      </c>
    </row>
    <row r="85" spans="1:9" x14ac:dyDescent="0.2">
      <c r="A85" s="1" t="s">
        <v>84</v>
      </c>
      <c r="B85" s="8">
        <v>61075</v>
      </c>
      <c r="C85" s="30">
        <v>1597</v>
      </c>
      <c r="D85" s="2">
        <f t="shared" si="15"/>
        <v>0.68081240455249747</v>
      </c>
      <c r="E85" s="4">
        <f t="shared" si="10"/>
        <v>1.2E-2</v>
      </c>
      <c r="F85" s="4">
        <f t="shared" si="11"/>
        <v>1158367.9397335362</v>
      </c>
      <c r="G85" s="24" t="str">
        <f t="shared" si="16"/>
        <v>± 1.2%</v>
      </c>
      <c r="H85" s="1">
        <f t="shared" si="17"/>
        <v>2.6148178469095375E-2</v>
      </c>
      <c r="I85" s="10" t="str">
        <f t="shared" si="14"/>
        <v>High</v>
      </c>
    </row>
    <row r="86" spans="1:9" x14ac:dyDescent="0.2">
      <c r="A86" s="1" t="s">
        <v>85</v>
      </c>
      <c r="B86" s="8">
        <v>5054</v>
      </c>
      <c r="C86" s="30">
        <v>942</v>
      </c>
      <c r="D86" s="2">
        <f t="shared" si="15"/>
        <v>5.6337714164688045E-2</v>
      </c>
      <c r="E86" s="4">
        <f t="shared" si="10"/>
        <v>0.01</v>
      </c>
      <c r="F86" s="4">
        <f t="shared" si="11"/>
        <v>877831.74680588907</v>
      </c>
      <c r="G86" s="24" t="str">
        <f t="shared" si="16"/>
        <v>± 1.0%</v>
      </c>
      <c r="H86" s="1">
        <f t="shared" si="17"/>
        <v>0.18638702018203404</v>
      </c>
      <c r="I86" s="10" t="str">
        <f t="shared" si="14"/>
        <v>High</v>
      </c>
    </row>
    <row r="87" spans="1:9" x14ac:dyDescent="0.2">
      <c r="A87" s="1" t="s">
        <v>86</v>
      </c>
      <c r="B87" s="8">
        <v>801</v>
      </c>
      <c r="C87" s="30">
        <v>275</v>
      </c>
      <c r="D87" s="2">
        <f t="shared" si="15"/>
        <v>8.92887001304217E-3</v>
      </c>
      <c r="E87" s="4">
        <f t="shared" si="10"/>
        <v>3.0000000000000001E-3</v>
      </c>
      <c r="F87" s="4">
        <f t="shared" si="11"/>
        <v>75385.563626267467</v>
      </c>
      <c r="G87" s="24" t="str">
        <f t="shared" si="16"/>
        <v>± 0.3%</v>
      </c>
      <c r="H87" s="1">
        <f t="shared" si="17"/>
        <v>0.34332084893882647</v>
      </c>
      <c r="I87" s="10" t="str">
        <f t="shared" si="14"/>
        <v>Moderate</v>
      </c>
    </row>
    <row r="88" spans="1:9" x14ac:dyDescent="0.2">
      <c r="A88" s="1" t="s">
        <v>87</v>
      </c>
      <c r="B88" s="8">
        <v>11554</v>
      </c>
      <c r="C88" s="30">
        <v>877</v>
      </c>
      <c r="D88" s="2">
        <f t="shared" si="15"/>
        <v>0.12879421239786421</v>
      </c>
      <c r="E88" s="4">
        <f t="shared" si="10"/>
        <v>8.9999999999999993E-3</v>
      </c>
      <c r="F88" s="4">
        <f t="shared" si="11"/>
        <v>719310.59479369642</v>
      </c>
      <c r="G88" s="24" t="str">
        <f t="shared" si="16"/>
        <v>± 0.9%</v>
      </c>
      <c r="H88" s="1">
        <f t="shared" si="17"/>
        <v>7.5904448675783276E-2</v>
      </c>
      <c r="I88" s="10" t="str">
        <f t="shared" si="14"/>
        <v>High</v>
      </c>
    </row>
    <row r="89" spans="1:9" x14ac:dyDescent="0.2">
      <c r="A89" s="1" t="s">
        <v>88</v>
      </c>
      <c r="B89" s="8">
        <v>589</v>
      </c>
      <c r="C89" s="30">
        <v>284</v>
      </c>
      <c r="D89" s="2">
        <f t="shared" si="15"/>
        <v>6.5656734552831933E-3</v>
      </c>
      <c r="E89" s="4">
        <f t="shared" si="10"/>
        <v>3.0000000000000001E-3</v>
      </c>
      <c r="F89" s="4">
        <f t="shared" si="11"/>
        <v>80526.534013800381</v>
      </c>
      <c r="G89" s="24" t="str">
        <f t="shared" si="16"/>
        <v>± 0.3%</v>
      </c>
      <c r="H89" s="1">
        <f t="shared" si="17"/>
        <v>0.48217317487266553</v>
      </c>
      <c r="I89" s="10" t="str">
        <f t="shared" si="14"/>
        <v>Moderate</v>
      </c>
    </row>
    <row r="90" spans="1:9" x14ac:dyDescent="0.2">
      <c r="A90" s="1" t="s">
        <v>89</v>
      </c>
      <c r="B90" s="8">
        <v>325</v>
      </c>
      <c r="C90" s="30">
        <v>206</v>
      </c>
      <c r="D90" s="2">
        <f t="shared" si="15"/>
        <v>3.6228249116588081E-3</v>
      </c>
      <c r="E90" s="4">
        <f t="shared" si="10"/>
        <v>2E-3</v>
      </c>
      <c r="F90" s="4">
        <f t="shared" si="11"/>
        <v>42396.582251312735</v>
      </c>
      <c r="G90" s="24" t="str">
        <f t="shared" si="16"/>
        <v>± 0.2%</v>
      </c>
      <c r="H90" s="1">
        <f t="shared" si="17"/>
        <v>0.63384615384615384</v>
      </c>
      <c r="I90" s="10" t="str">
        <f t="shared" si="14"/>
        <v>Moderate</v>
      </c>
    </row>
    <row r="91" spans="1:9" x14ac:dyDescent="0.2">
      <c r="A91" s="1" t="s">
        <v>90</v>
      </c>
      <c r="B91" s="8">
        <v>4004</v>
      </c>
      <c r="C91" s="30">
        <v>543</v>
      </c>
      <c r="D91" s="2">
        <f t="shared" si="15"/>
        <v>4.4633202911636513E-2</v>
      </c>
      <c r="E91" s="4">
        <f t="shared" si="10"/>
        <v>6.0000000000000001E-3</v>
      </c>
      <c r="F91" s="4">
        <f t="shared" si="11"/>
        <v>288866.07950164977</v>
      </c>
      <c r="G91" s="24" t="str">
        <f t="shared" si="16"/>
        <v>± 0.6%</v>
      </c>
      <c r="H91" s="1">
        <f t="shared" si="17"/>
        <v>0.1356143856143856</v>
      </c>
      <c r="I91" s="10" t="str">
        <f t="shared" si="14"/>
        <v>High</v>
      </c>
    </row>
    <row r="92" spans="1:9" x14ac:dyDescent="0.2">
      <c r="A92" s="1" t="s">
        <v>91</v>
      </c>
      <c r="B92" s="8">
        <v>89</v>
      </c>
      <c r="C92" s="30">
        <v>80</v>
      </c>
      <c r="D92" s="2">
        <f t="shared" si="15"/>
        <v>9.9209666811579666E-4</v>
      </c>
      <c r="E92" s="4">
        <f t="shared" si="10"/>
        <v>1E-3</v>
      </c>
      <c r="F92" s="4">
        <f t="shared" si="11"/>
        <v>6397.0439953860177</v>
      </c>
      <c r="G92" s="24" t="str">
        <f t="shared" si="16"/>
        <v>± 0.1%</v>
      </c>
      <c r="H92" s="1">
        <f t="shared" si="17"/>
        <v>0.898876404494382</v>
      </c>
      <c r="I92" s="10" t="str">
        <f t="shared" si="14"/>
        <v>Low</v>
      </c>
    </row>
    <row r="93" spans="1:9" ht="24" x14ac:dyDescent="0.2">
      <c r="A93" s="26" t="s">
        <v>92</v>
      </c>
      <c r="B93" s="8">
        <v>3915</v>
      </c>
      <c r="C93" s="30">
        <v>536</v>
      </c>
      <c r="D93" s="2">
        <f t="shared" si="15"/>
        <v>4.3641106243520716E-2</v>
      </c>
      <c r="E93" s="4">
        <f t="shared" si="10"/>
        <v>6.0000000000000001E-3</v>
      </c>
      <c r="F93" s="4">
        <f t="shared" si="11"/>
        <v>281576.09748522419</v>
      </c>
      <c r="G93" s="24" t="str">
        <f t="shared" si="16"/>
        <v>± 0.6%</v>
      </c>
      <c r="H93" s="1">
        <f t="shared" si="17"/>
        <v>0.13690932311621967</v>
      </c>
      <c r="I93" s="10" t="str">
        <f t="shared" si="14"/>
        <v>High</v>
      </c>
    </row>
    <row r="94" spans="1:9" x14ac:dyDescent="0.2">
      <c r="A94" s="14" t="s">
        <v>15</v>
      </c>
      <c r="B94" s="19" t="s">
        <v>559</v>
      </c>
      <c r="C94" s="31" t="s">
        <v>559</v>
      </c>
      <c r="D94" s="20"/>
      <c r="E94" s="21"/>
      <c r="F94" s="21"/>
      <c r="G94" s="25"/>
      <c r="H94" s="18"/>
      <c r="I94" s="22"/>
    </row>
    <row r="95" spans="1:9" x14ac:dyDescent="0.2">
      <c r="A95" s="1" t="s">
        <v>77</v>
      </c>
      <c r="B95" s="8">
        <v>45335</v>
      </c>
      <c r="C95" s="30">
        <v>327</v>
      </c>
      <c r="D95" s="2">
        <f>IF(B95&lt;&gt;0,B95/$B$95,0)</f>
        <v>1</v>
      </c>
      <c r="E95" s="4" t="e">
        <f t="shared" si="10"/>
        <v>#NUM!</v>
      </c>
      <c r="F95" s="4">
        <f t="shared" si="11"/>
        <v>-660065.64967084641</v>
      </c>
      <c r="G95" s="24" t="s">
        <v>17</v>
      </c>
      <c r="H95" s="1">
        <f>IF(B95&lt;&gt;0,C95/B95,0)</f>
        <v>7.2129701113929634E-3</v>
      </c>
      <c r="I95" s="10" t="str">
        <f t="shared" si="14"/>
        <v>High</v>
      </c>
    </row>
  </sheetData>
  <mergeCells count="1">
    <mergeCell ref="A4:I4"/>
  </mergeCells>
  <phoneticPr fontId="0" type="noConversion"/>
  <conditionalFormatting sqref="I7:I95">
    <cfRule type="cellIs" priority="1" operator="equal">
      <formula>"no data"</formula>
    </cfRule>
    <cfRule type="containsText" dxfId="2" priority="2" operator="containsText" text="High">
      <formula>NOT(ISERROR(SEARCH("High",I7)))</formula>
    </cfRule>
    <cfRule type="containsText" dxfId="1" priority="3" operator="containsText" text="Moderate">
      <formula>NOT(ISERROR(SEARCH("Moderate",I7)))</formula>
    </cfRule>
    <cfRule type="containsText" dxfId="0" priority="4" operator="containsText" text="Low">
      <formula>NOT(ISERROR(SEARCH("Low",I7)))</formula>
    </cfRule>
  </conditionalFormatting>
  <printOptions gridLines="1"/>
  <pageMargins left="0.5" right="0.5" top="0.75" bottom="0.75" header="0.5" footer="0.5"/>
  <pageSetup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Notes</vt:lpstr>
      <vt:lpstr>DP02_Social_Characteristics</vt:lpstr>
      <vt:lpstr>DP03_Economic_Characteristics</vt:lpstr>
      <vt:lpstr>DP04_Housing_Characteristics</vt:lpstr>
      <vt:lpstr>DP05_Demographic_&amp;_Housing</vt:lpstr>
      <vt:lpstr>DP02_Social_Characteristics!Print_Titles</vt:lpstr>
      <vt:lpstr>DP03_Economic_Characteristics!Print_Titles</vt:lpstr>
      <vt:lpstr>DP04_Housing_Characteristics!Print_Titles</vt:lpstr>
      <vt:lpstr>'DP05_Demographic_&amp;_Housing'!Print_Titles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Pettyjohn, Jennifer</cp:lastModifiedBy>
  <cp:lastPrinted>2012-10-29T17:05:59Z</cp:lastPrinted>
  <dcterms:created xsi:type="dcterms:W3CDTF">2012-08-17T18:13:25Z</dcterms:created>
  <dcterms:modified xsi:type="dcterms:W3CDTF">2014-07-10T21:10:29Z</dcterms:modified>
</cp:coreProperties>
</file>