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 firstSheet="2" activeTab="4"/>
  </bookViews>
  <sheets>
    <sheet name="Notes" sheetId="3" r:id="rId1"/>
    <sheet name="DP02_Social_Characteristics" sheetId="4" r:id="rId2"/>
    <sheet name="DP03_Economic_Characteristics" sheetId="5" r:id="rId3"/>
    <sheet name="DP04_Housing_Characteristics" sheetId="6" r:id="rId4"/>
    <sheet name="DP05_Demographic_&amp;_Housing" sheetId="1" r:id="rId5"/>
  </sheets>
  <definedNames>
    <definedName name="_01__ACS_DP05_Demographic_and_Housing_Estimates" localSheetId="1">DP02_Social_Characteristics!#REF!</definedName>
    <definedName name="_01__ACS_DP05_Demographic_and_Housing_Estimates">'DP05_Demographic_&amp;_Housing'!#REF!</definedName>
    <definedName name="_01_1__ACS_DP05_Demographic_and_Housing_MOE" localSheetId="1">#REF!</definedName>
    <definedName name="_01_1__ACS_DP05_Demographic_and_Housing_MOE">#REF!</definedName>
    <definedName name="_xlnm.Print_Titles" localSheetId="1">DP02_Social_Characteristics!$1:$5</definedName>
    <definedName name="_xlnm.Print_Titles" localSheetId="2">DP03_Economic_Characteristics!$1:$5</definedName>
    <definedName name="_xlnm.Print_Titles" localSheetId="3">DP04_Housing_Characteristics!$1:$5</definedName>
    <definedName name="_xlnm.Print_Titles" localSheetId="4">'DP05_Demographic_&amp;_Housing'!$1:$5</definedName>
  </definedNames>
  <calcPr calcId="145621"/>
</workbook>
</file>

<file path=xl/calcChain.xml><?xml version="1.0" encoding="utf-8"?>
<calcChain xmlns="http://schemas.openxmlformats.org/spreadsheetml/2006/main">
  <c r="D7" i="5" l="1"/>
  <c r="E7" i="5"/>
  <c r="F7" i="5"/>
  <c r="H7" i="5"/>
  <c r="I7" i="5"/>
  <c r="D127" i="5"/>
  <c r="D128" i="5"/>
  <c r="D129" i="5"/>
  <c r="D130" i="5"/>
  <c r="D131" i="5"/>
  <c r="D132" i="5"/>
  <c r="D133" i="5"/>
  <c r="D134" i="5"/>
  <c r="H15" i="5"/>
  <c r="E15" i="5"/>
  <c r="H79" i="4"/>
  <c r="H78" i="4"/>
  <c r="H85" i="4"/>
  <c r="I85" i="4" s="1"/>
  <c r="H86" i="4"/>
  <c r="I86" i="4" s="1"/>
  <c r="H87" i="4"/>
  <c r="I87" i="4" s="1"/>
  <c r="H88" i="4"/>
  <c r="H89" i="4"/>
  <c r="I89" i="4" s="1"/>
  <c r="H90" i="4"/>
  <c r="H91" i="4"/>
  <c r="I91" i="4" s="1"/>
  <c r="H93" i="4"/>
  <c r="H94" i="4"/>
  <c r="I94" i="4" s="1"/>
  <c r="H95" i="4"/>
  <c r="I95" i="4" s="1"/>
  <c r="H96" i="4"/>
  <c r="I96" i="4" s="1"/>
  <c r="H97" i="4"/>
  <c r="H98" i="4"/>
  <c r="I98" i="4" s="1"/>
  <c r="H99" i="4"/>
  <c r="I99" i="4" s="1"/>
  <c r="H101" i="4"/>
  <c r="I101" i="4" s="1"/>
  <c r="H102" i="4"/>
  <c r="H103" i="4"/>
  <c r="I103" i="4" s="1"/>
  <c r="H105" i="4"/>
  <c r="I105" i="4" s="1"/>
  <c r="H106" i="4"/>
  <c r="I106" i="4" s="1"/>
  <c r="H107" i="4"/>
  <c r="H108" i="4"/>
  <c r="I108" i="4" s="1"/>
  <c r="H109" i="4"/>
  <c r="H110" i="4"/>
  <c r="I110" i="4" s="1"/>
  <c r="H111" i="4"/>
  <c r="H113" i="4"/>
  <c r="I113" i="4" s="1"/>
  <c r="H114" i="4"/>
  <c r="I114" i="4" s="1"/>
  <c r="H115" i="4"/>
  <c r="I115" i="4" s="1"/>
  <c r="H116" i="4"/>
  <c r="H117" i="4"/>
  <c r="I117" i="4" s="1"/>
  <c r="H118" i="4"/>
  <c r="H119" i="4"/>
  <c r="I119" i="4" s="1"/>
  <c r="H121" i="4"/>
  <c r="H122" i="4"/>
  <c r="I122" i="4" s="1"/>
  <c r="H123" i="4"/>
  <c r="I123" i="4" s="1"/>
  <c r="H124" i="4"/>
  <c r="I124" i="4" s="1"/>
  <c r="H125" i="4"/>
  <c r="H126" i="4"/>
  <c r="I126" i="4" s="1"/>
  <c r="H127" i="4"/>
  <c r="I127" i="4" s="1"/>
  <c r="H128" i="4"/>
  <c r="I128" i="4" s="1"/>
  <c r="H129" i="4"/>
  <c r="H130" i="4"/>
  <c r="I130" i="4" s="1"/>
  <c r="H131" i="4"/>
  <c r="I131" i="4" s="1"/>
  <c r="H132" i="4"/>
  <c r="I132" i="4" s="1"/>
  <c r="H134" i="4"/>
  <c r="H135" i="4"/>
  <c r="I135" i="4" s="1"/>
  <c r="H136" i="4"/>
  <c r="I136" i="4" s="1"/>
  <c r="H137" i="4"/>
  <c r="I137" i="4" s="1"/>
  <c r="H138" i="4"/>
  <c r="H139" i="4"/>
  <c r="I139" i="4" s="1"/>
  <c r="H140" i="4"/>
  <c r="I140" i="4" s="1"/>
  <c r="H141" i="4"/>
  <c r="I141" i="4" s="1"/>
  <c r="H142" i="4"/>
  <c r="H143" i="4"/>
  <c r="I143" i="4" s="1"/>
  <c r="H144" i="4"/>
  <c r="I144" i="4" s="1"/>
  <c r="H145" i="4"/>
  <c r="I145" i="4" s="1"/>
  <c r="H146" i="4"/>
  <c r="H147" i="4"/>
  <c r="I147" i="4" s="1"/>
  <c r="H148" i="4"/>
  <c r="I148" i="4" s="1"/>
  <c r="H149" i="4"/>
  <c r="I149" i="4" s="1"/>
  <c r="H150" i="4"/>
  <c r="H151" i="4"/>
  <c r="I151" i="4" s="1"/>
  <c r="H152" i="4"/>
  <c r="I152" i="4" s="1"/>
  <c r="H153" i="4"/>
  <c r="I153" i="4" s="1"/>
  <c r="H154" i="4"/>
  <c r="H155" i="4"/>
  <c r="I155" i="4" s="1"/>
  <c r="H156" i="4"/>
  <c r="I156" i="4" s="1"/>
  <c r="H157" i="4"/>
  <c r="I157" i="4" s="1"/>
  <c r="H158" i="4"/>
  <c r="H159" i="4"/>
  <c r="I159" i="4" s="1"/>
  <c r="H160" i="4"/>
  <c r="I160" i="4" s="1"/>
  <c r="H161" i="4"/>
  <c r="I161" i="4" s="1"/>
  <c r="I88" i="4"/>
  <c r="I90" i="4"/>
  <c r="I93" i="4"/>
  <c r="I97" i="4"/>
  <c r="I102" i="4"/>
  <c r="I107" i="4"/>
  <c r="I109" i="4"/>
  <c r="I111" i="4"/>
  <c r="I116" i="4"/>
  <c r="I118" i="4"/>
  <c r="I121" i="4"/>
  <c r="I125" i="4"/>
  <c r="I129" i="4"/>
  <c r="I134" i="4"/>
  <c r="I138" i="4"/>
  <c r="I142" i="4"/>
  <c r="I146" i="4"/>
  <c r="I150" i="4"/>
  <c r="I154" i="4"/>
  <c r="I158" i="4"/>
  <c r="D71" i="4"/>
  <c r="D72" i="4"/>
  <c r="D73" i="4"/>
  <c r="D74" i="4"/>
  <c r="D75" i="4"/>
  <c r="D76" i="4"/>
  <c r="D77" i="4"/>
  <c r="D70" i="4"/>
  <c r="E144" i="6"/>
  <c r="D144" i="6"/>
  <c r="F135" i="6"/>
  <c r="E135" i="6"/>
  <c r="D135" i="6"/>
  <c r="D137" i="6"/>
  <c r="E137" i="6"/>
  <c r="G137" i="6" s="1"/>
  <c r="F137" i="6"/>
  <c r="D138" i="6"/>
  <c r="E138" i="6"/>
  <c r="F138" i="6"/>
  <c r="G138" i="6" s="1"/>
  <c r="D139" i="6"/>
  <c r="E139" i="6"/>
  <c r="F139" i="6"/>
  <c r="D140" i="6"/>
  <c r="E140" i="6"/>
  <c r="F140" i="6"/>
  <c r="D141" i="6"/>
  <c r="E141" i="6"/>
  <c r="G141" i="6" s="1"/>
  <c r="F141" i="6"/>
  <c r="D142" i="6"/>
  <c r="E142" i="6"/>
  <c r="F142" i="6"/>
  <c r="G142" i="6" s="1"/>
  <c r="D143" i="6"/>
  <c r="E143" i="6"/>
  <c r="F143" i="6"/>
  <c r="F144" i="6"/>
  <c r="F136" i="6"/>
  <c r="E136" i="6"/>
  <c r="D136" i="6"/>
  <c r="D130" i="6"/>
  <c r="E130" i="6"/>
  <c r="F130" i="6"/>
  <c r="D131" i="6"/>
  <c r="E131" i="6"/>
  <c r="G131" i="6" s="1"/>
  <c r="F131" i="6"/>
  <c r="D132" i="6"/>
  <c r="E132" i="6"/>
  <c r="F132" i="6"/>
  <c r="G132" i="6" s="1"/>
  <c r="D133" i="6"/>
  <c r="E133" i="6"/>
  <c r="F133" i="6"/>
  <c r="D134" i="6"/>
  <c r="E134" i="6"/>
  <c r="F134" i="6"/>
  <c r="F129" i="6"/>
  <c r="E129" i="6"/>
  <c r="D129" i="6"/>
  <c r="D109" i="6"/>
  <c r="E109" i="6"/>
  <c r="F109" i="6"/>
  <c r="G109" i="6" s="1"/>
  <c r="D110" i="6"/>
  <c r="E110" i="6"/>
  <c r="F110" i="6"/>
  <c r="F108" i="6"/>
  <c r="E108" i="6"/>
  <c r="D108" i="6"/>
  <c r="D122" i="6"/>
  <c r="E122" i="6"/>
  <c r="F122" i="6"/>
  <c r="D123" i="6"/>
  <c r="E123" i="6"/>
  <c r="F123" i="6"/>
  <c r="G123" i="6" s="1"/>
  <c r="D124" i="6"/>
  <c r="E124" i="6"/>
  <c r="F124" i="6"/>
  <c r="D125" i="6"/>
  <c r="E125" i="6"/>
  <c r="F125" i="6"/>
  <c r="D126" i="6"/>
  <c r="E126" i="6"/>
  <c r="G126" i="6" s="1"/>
  <c r="F126" i="6"/>
  <c r="F121" i="6"/>
  <c r="E121" i="6"/>
  <c r="D121" i="6"/>
  <c r="D113" i="6"/>
  <c r="E113" i="6"/>
  <c r="F113" i="6"/>
  <c r="D114" i="6"/>
  <c r="E114" i="6"/>
  <c r="F114" i="6"/>
  <c r="D115" i="6"/>
  <c r="E115" i="6"/>
  <c r="G115" i="6" s="1"/>
  <c r="F115" i="6"/>
  <c r="D116" i="6"/>
  <c r="E116" i="6"/>
  <c r="F116" i="6"/>
  <c r="G116" i="6" s="1"/>
  <c r="D117" i="6"/>
  <c r="E117" i="6"/>
  <c r="G117" i="6" s="1"/>
  <c r="F117" i="6"/>
  <c r="D118" i="6"/>
  <c r="E118" i="6"/>
  <c r="F118" i="6"/>
  <c r="D119" i="6"/>
  <c r="E119" i="6"/>
  <c r="G119" i="6" s="1"/>
  <c r="F119" i="6"/>
  <c r="F112" i="6"/>
  <c r="E112" i="6"/>
  <c r="D112" i="6"/>
  <c r="F164" i="6"/>
  <c r="E164" i="6"/>
  <c r="D164" i="6"/>
  <c r="D158" i="6"/>
  <c r="E158" i="6"/>
  <c r="F158" i="6"/>
  <c r="D159" i="6"/>
  <c r="E159" i="6"/>
  <c r="F159" i="6"/>
  <c r="D160" i="6"/>
  <c r="E160" i="6"/>
  <c r="F160" i="6"/>
  <c r="D161" i="6"/>
  <c r="E161" i="6"/>
  <c r="F161" i="6"/>
  <c r="D162" i="6"/>
  <c r="E162" i="6"/>
  <c r="F162" i="6"/>
  <c r="D163" i="6"/>
  <c r="E163" i="6"/>
  <c r="F163" i="6"/>
  <c r="F157" i="6"/>
  <c r="E157" i="6"/>
  <c r="D157" i="6"/>
  <c r="F155" i="6"/>
  <c r="E155" i="6"/>
  <c r="D155" i="6"/>
  <c r="D147" i="6"/>
  <c r="E147" i="6"/>
  <c r="F147" i="6"/>
  <c r="D148" i="6"/>
  <c r="E148" i="6"/>
  <c r="G148" i="6" s="1"/>
  <c r="F148" i="6"/>
  <c r="D149" i="6"/>
  <c r="E149" i="6"/>
  <c r="F149" i="6"/>
  <c r="G149" i="6" s="1"/>
  <c r="D150" i="6"/>
  <c r="E150" i="6"/>
  <c r="F150" i="6"/>
  <c r="D151" i="6"/>
  <c r="E151" i="6"/>
  <c r="F151" i="6"/>
  <c r="D152" i="6"/>
  <c r="E152" i="6"/>
  <c r="G152" i="6" s="1"/>
  <c r="F152" i="6"/>
  <c r="D153" i="6"/>
  <c r="E153" i="6"/>
  <c r="F153" i="6"/>
  <c r="G153" i="6" s="1"/>
  <c r="E154" i="6"/>
  <c r="F154" i="6"/>
  <c r="F146" i="6"/>
  <c r="E146" i="6"/>
  <c r="D146" i="6"/>
  <c r="D98" i="6"/>
  <c r="E98" i="6"/>
  <c r="F98" i="6"/>
  <c r="G98" i="6" s="1"/>
  <c r="D99" i="6"/>
  <c r="E99" i="6"/>
  <c r="G99" i="6" s="1"/>
  <c r="F99" i="6"/>
  <c r="D100" i="6"/>
  <c r="E100" i="6"/>
  <c r="F100" i="6"/>
  <c r="G100" i="6" s="1"/>
  <c r="D101" i="6"/>
  <c r="E101" i="6"/>
  <c r="G101" i="6" s="1"/>
  <c r="F101" i="6"/>
  <c r="D102" i="6"/>
  <c r="E102" i="6"/>
  <c r="F102" i="6"/>
  <c r="G102" i="6" s="1"/>
  <c r="D103" i="6"/>
  <c r="E103" i="6"/>
  <c r="G103" i="6" s="1"/>
  <c r="F103" i="6"/>
  <c r="D104" i="6"/>
  <c r="E104" i="6"/>
  <c r="F104" i="6"/>
  <c r="G104" i="6" s="1"/>
  <c r="D105" i="6"/>
  <c r="E105" i="6"/>
  <c r="G105" i="6" s="1"/>
  <c r="F105" i="6"/>
  <c r="F97" i="6"/>
  <c r="E97" i="6"/>
  <c r="D97" i="6"/>
  <c r="D70" i="6"/>
  <c r="E70" i="6"/>
  <c r="F70" i="6"/>
  <c r="D71" i="6"/>
  <c r="E71" i="6"/>
  <c r="F71" i="6"/>
  <c r="D72" i="6"/>
  <c r="E72" i="6"/>
  <c r="F72" i="6"/>
  <c r="D73" i="6"/>
  <c r="E73" i="6"/>
  <c r="F73" i="6"/>
  <c r="D74" i="6"/>
  <c r="E74" i="6"/>
  <c r="F74" i="6"/>
  <c r="D76" i="6"/>
  <c r="E76" i="6"/>
  <c r="F76" i="6"/>
  <c r="D77" i="6"/>
  <c r="E77" i="6"/>
  <c r="F77" i="6"/>
  <c r="D78" i="6"/>
  <c r="E78" i="6"/>
  <c r="F78" i="6"/>
  <c r="D79" i="6"/>
  <c r="E79" i="6"/>
  <c r="F79" i="6"/>
  <c r="D80" i="6"/>
  <c r="E80" i="6"/>
  <c r="F80" i="6"/>
  <c r="D81" i="6"/>
  <c r="E81" i="6"/>
  <c r="F81" i="6"/>
  <c r="D82" i="6"/>
  <c r="E82" i="6"/>
  <c r="F82" i="6"/>
  <c r="D83" i="6"/>
  <c r="E83" i="6"/>
  <c r="F83" i="6"/>
  <c r="D84" i="6"/>
  <c r="E84" i="6"/>
  <c r="F84" i="6"/>
  <c r="D85" i="6"/>
  <c r="E85" i="6"/>
  <c r="F85" i="6"/>
  <c r="D87" i="6"/>
  <c r="E87" i="6"/>
  <c r="F87" i="6"/>
  <c r="D88" i="6"/>
  <c r="E88" i="6"/>
  <c r="F88" i="6"/>
  <c r="D89" i="6"/>
  <c r="E89" i="6"/>
  <c r="F89" i="6"/>
  <c r="D90" i="6"/>
  <c r="E90" i="6"/>
  <c r="F90" i="6"/>
  <c r="D92" i="6"/>
  <c r="E92" i="6"/>
  <c r="F92" i="6"/>
  <c r="D93" i="6"/>
  <c r="E93" i="6"/>
  <c r="F93" i="6"/>
  <c r="D94" i="6"/>
  <c r="E94" i="6"/>
  <c r="F94" i="6"/>
  <c r="D95" i="6"/>
  <c r="E95" i="6"/>
  <c r="F95" i="6"/>
  <c r="D63" i="6"/>
  <c r="E63" i="6"/>
  <c r="F63" i="6"/>
  <c r="D64" i="6"/>
  <c r="E64" i="6"/>
  <c r="F64" i="6"/>
  <c r="D65" i="6"/>
  <c r="E65" i="6"/>
  <c r="F65" i="6"/>
  <c r="D66" i="6"/>
  <c r="E66" i="6"/>
  <c r="F66" i="6"/>
  <c r="D67" i="6"/>
  <c r="E67" i="6"/>
  <c r="F67" i="6"/>
  <c r="D68" i="6"/>
  <c r="E68" i="6"/>
  <c r="F68" i="6"/>
  <c r="F62" i="6"/>
  <c r="E62" i="6"/>
  <c r="D62" i="6"/>
  <c r="D57" i="6"/>
  <c r="E57" i="6"/>
  <c r="F57" i="6"/>
  <c r="D58" i="6"/>
  <c r="E58" i="6"/>
  <c r="F58" i="6"/>
  <c r="F56" i="6"/>
  <c r="E56" i="6"/>
  <c r="D56" i="6"/>
  <c r="D25" i="6"/>
  <c r="E25" i="6"/>
  <c r="F25" i="6"/>
  <c r="H25" i="6"/>
  <c r="I25" i="6" s="1"/>
  <c r="D26" i="6"/>
  <c r="E26" i="6"/>
  <c r="F26" i="6"/>
  <c r="H26" i="6"/>
  <c r="I26" i="6" s="1"/>
  <c r="D27" i="6"/>
  <c r="E27" i="6"/>
  <c r="F27" i="6"/>
  <c r="H27" i="6"/>
  <c r="I27" i="6" s="1"/>
  <c r="D28" i="6"/>
  <c r="E28" i="6"/>
  <c r="F28" i="6"/>
  <c r="H28" i="6"/>
  <c r="I28" i="6" s="1"/>
  <c r="D29" i="6"/>
  <c r="E29" i="6"/>
  <c r="F29" i="6"/>
  <c r="H29" i="6"/>
  <c r="I29" i="6" s="1"/>
  <c r="D30" i="6"/>
  <c r="E30" i="6"/>
  <c r="F30" i="6"/>
  <c r="H30" i="6"/>
  <c r="I30" i="6" s="1"/>
  <c r="D31" i="6"/>
  <c r="E31" i="6"/>
  <c r="F31" i="6"/>
  <c r="H31" i="6"/>
  <c r="I31" i="6" s="1"/>
  <c r="D32" i="6"/>
  <c r="E32" i="6"/>
  <c r="F32" i="6"/>
  <c r="H32" i="6"/>
  <c r="I32" i="6" s="1"/>
  <c r="D33" i="6"/>
  <c r="E33" i="6"/>
  <c r="F33" i="6"/>
  <c r="H33" i="6"/>
  <c r="I33" i="6" s="1"/>
  <c r="D34" i="6"/>
  <c r="E34" i="6"/>
  <c r="F34" i="6"/>
  <c r="H34" i="6"/>
  <c r="I34" i="6" s="1"/>
  <c r="D36" i="6"/>
  <c r="E36" i="6"/>
  <c r="F36" i="6"/>
  <c r="H36" i="6"/>
  <c r="I36" i="6" s="1"/>
  <c r="D37" i="6"/>
  <c r="E37" i="6"/>
  <c r="F37" i="6"/>
  <c r="H37" i="6"/>
  <c r="I37" i="6" s="1"/>
  <c r="D38" i="6"/>
  <c r="E38" i="6"/>
  <c r="F38" i="6"/>
  <c r="H38" i="6"/>
  <c r="I38" i="6" s="1"/>
  <c r="D39" i="6"/>
  <c r="E39" i="6"/>
  <c r="F39" i="6"/>
  <c r="H39" i="6"/>
  <c r="I39" i="6" s="1"/>
  <c r="D40" i="6"/>
  <c r="E40" i="6"/>
  <c r="F40" i="6"/>
  <c r="H40" i="6"/>
  <c r="I40" i="6" s="1"/>
  <c r="D41" i="6"/>
  <c r="E41" i="6"/>
  <c r="F41" i="6"/>
  <c r="H41" i="6"/>
  <c r="I41" i="6" s="1"/>
  <c r="D42" i="6"/>
  <c r="E42" i="6"/>
  <c r="F42" i="6"/>
  <c r="H42" i="6"/>
  <c r="I42" i="6" s="1"/>
  <c r="D43" i="6"/>
  <c r="E43" i="6"/>
  <c r="F43" i="6"/>
  <c r="H43" i="6"/>
  <c r="I43" i="6" s="1"/>
  <c r="D44" i="6"/>
  <c r="E44" i="6"/>
  <c r="F44" i="6"/>
  <c r="H44" i="6"/>
  <c r="I44" i="6" s="1"/>
  <c r="D45" i="6"/>
  <c r="E45" i="6"/>
  <c r="F45" i="6"/>
  <c r="H45" i="6"/>
  <c r="I45" i="6" s="1"/>
  <c r="E46" i="6"/>
  <c r="F46" i="6"/>
  <c r="H46" i="6"/>
  <c r="I46" i="6" s="1"/>
  <c r="D48" i="6"/>
  <c r="E48" i="6"/>
  <c r="F48" i="6"/>
  <c r="H48" i="6"/>
  <c r="I48" i="6" s="1"/>
  <c r="D49" i="6"/>
  <c r="E49" i="6"/>
  <c r="F49" i="6"/>
  <c r="H49" i="6"/>
  <c r="I49" i="6" s="1"/>
  <c r="D50" i="6"/>
  <c r="E50" i="6"/>
  <c r="F50" i="6"/>
  <c r="H50" i="6"/>
  <c r="I50" i="6" s="1"/>
  <c r="D51" i="6"/>
  <c r="E51" i="6"/>
  <c r="F51" i="6"/>
  <c r="H51" i="6"/>
  <c r="I51" i="6" s="1"/>
  <c r="D52" i="6"/>
  <c r="E52" i="6"/>
  <c r="F52" i="6"/>
  <c r="H52" i="6"/>
  <c r="I52" i="6" s="1"/>
  <c r="D53" i="6"/>
  <c r="E53" i="6"/>
  <c r="F53" i="6"/>
  <c r="H53" i="6"/>
  <c r="I53" i="6" s="1"/>
  <c r="D54" i="6"/>
  <c r="E54" i="6"/>
  <c r="F54" i="6"/>
  <c r="H54" i="6"/>
  <c r="I54" i="6" s="1"/>
  <c r="H56" i="6"/>
  <c r="I56" i="6" s="1"/>
  <c r="H57" i="6"/>
  <c r="I57" i="6" s="1"/>
  <c r="H58" i="6"/>
  <c r="I58" i="6" s="1"/>
  <c r="E59" i="6"/>
  <c r="F59" i="6"/>
  <c r="H59" i="6"/>
  <c r="I59" i="6" s="1"/>
  <c r="E60" i="6"/>
  <c r="F60" i="6"/>
  <c r="H60" i="6"/>
  <c r="I60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0" i="6"/>
  <c r="I70" i="6" s="1"/>
  <c r="H71" i="6"/>
  <c r="I71" i="6" s="1"/>
  <c r="H72" i="6"/>
  <c r="I72" i="6" s="1"/>
  <c r="H73" i="6"/>
  <c r="I73" i="6" s="1"/>
  <c r="H74" i="6"/>
  <c r="I74" i="6" s="1"/>
  <c r="H76" i="6"/>
  <c r="I76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H84" i="6"/>
  <c r="I84" i="6" s="1"/>
  <c r="H85" i="6"/>
  <c r="I85" i="6" s="1"/>
  <c r="H87" i="6"/>
  <c r="I87" i="6" s="1"/>
  <c r="H88" i="6"/>
  <c r="I88" i="6" s="1"/>
  <c r="H89" i="6"/>
  <c r="I89" i="6" s="1"/>
  <c r="H90" i="6"/>
  <c r="I90" i="6" s="1"/>
  <c r="H92" i="6"/>
  <c r="I92" i="6" s="1"/>
  <c r="H93" i="6"/>
  <c r="I93" i="6" s="1"/>
  <c r="H94" i="6"/>
  <c r="I94" i="6" s="1"/>
  <c r="H95" i="6"/>
  <c r="I95" i="6" s="1"/>
  <c r="H97" i="6"/>
  <c r="I97" i="6" s="1"/>
  <c r="H98" i="6"/>
  <c r="I98" i="6" s="1"/>
  <c r="H99" i="6"/>
  <c r="I99" i="6" s="1"/>
  <c r="H100" i="6"/>
  <c r="I100" i="6" s="1"/>
  <c r="H101" i="6"/>
  <c r="I101" i="6" s="1"/>
  <c r="H102" i="6"/>
  <c r="I102" i="6" s="1"/>
  <c r="H103" i="6"/>
  <c r="I103" i="6" s="1"/>
  <c r="H104" i="6"/>
  <c r="I104" i="6" s="1"/>
  <c r="H105" i="6"/>
  <c r="I105" i="6" s="1"/>
  <c r="E106" i="6"/>
  <c r="F106" i="6"/>
  <c r="H106" i="6"/>
  <c r="I106" i="6" s="1"/>
  <c r="H108" i="6"/>
  <c r="I108" i="6" s="1"/>
  <c r="H109" i="6"/>
  <c r="I109" i="6" s="1"/>
  <c r="G110" i="6"/>
  <c r="H110" i="6"/>
  <c r="I110" i="6" s="1"/>
  <c r="H112" i="6"/>
  <c r="I112" i="6" s="1"/>
  <c r="G113" i="6"/>
  <c r="H113" i="6"/>
  <c r="I113" i="6" s="1"/>
  <c r="G114" i="6"/>
  <c r="H114" i="6"/>
  <c r="I114" i="6" s="1"/>
  <c r="H115" i="6"/>
  <c r="I115" i="6" s="1"/>
  <c r="H116" i="6"/>
  <c r="I116" i="6" s="1"/>
  <c r="H117" i="6"/>
  <c r="I117" i="6" s="1"/>
  <c r="G118" i="6"/>
  <c r="H118" i="6"/>
  <c r="I118" i="6" s="1"/>
  <c r="H119" i="6"/>
  <c r="I119" i="6" s="1"/>
  <c r="E120" i="6"/>
  <c r="F120" i="6"/>
  <c r="H120" i="6"/>
  <c r="I120" i="6" s="1"/>
  <c r="H121" i="6"/>
  <c r="I121" i="6" s="1"/>
  <c r="G122" i="6"/>
  <c r="H122" i="6"/>
  <c r="I122" i="6" s="1"/>
  <c r="H123" i="6"/>
  <c r="I123" i="6" s="1"/>
  <c r="G124" i="6"/>
  <c r="H124" i="6"/>
  <c r="I124" i="6" s="1"/>
  <c r="G125" i="6"/>
  <c r="H125" i="6"/>
  <c r="I125" i="6" s="1"/>
  <c r="H126" i="6"/>
  <c r="I126" i="6" s="1"/>
  <c r="E127" i="6"/>
  <c r="F127" i="6"/>
  <c r="H127" i="6"/>
  <c r="I127" i="6" s="1"/>
  <c r="H129" i="6"/>
  <c r="I129" i="6" s="1"/>
  <c r="G130" i="6"/>
  <c r="H130" i="6"/>
  <c r="I130" i="6" s="1"/>
  <c r="H131" i="6"/>
  <c r="I131" i="6" s="1"/>
  <c r="H132" i="6"/>
  <c r="I132" i="6" s="1"/>
  <c r="G133" i="6"/>
  <c r="H133" i="6"/>
  <c r="I133" i="6" s="1"/>
  <c r="G134" i="6"/>
  <c r="H134" i="6"/>
  <c r="I134" i="6" s="1"/>
  <c r="H135" i="6"/>
  <c r="I135" i="6" s="1"/>
  <c r="H136" i="6"/>
  <c r="I136" i="6" s="1"/>
  <c r="H137" i="6"/>
  <c r="I137" i="6" s="1"/>
  <c r="H138" i="6"/>
  <c r="I138" i="6" s="1"/>
  <c r="G139" i="6"/>
  <c r="H139" i="6"/>
  <c r="I139" i="6" s="1"/>
  <c r="G140" i="6"/>
  <c r="H140" i="6"/>
  <c r="I140" i="6" s="1"/>
  <c r="H141" i="6"/>
  <c r="I141" i="6" s="1"/>
  <c r="H142" i="6"/>
  <c r="I142" i="6" s="1"/>
  <c r="G143" i="6"/>
  <c r="H143" i="6"/>
  <c r="I143" i="6" s="1"/>
  <c r="H144" i="6"/>
  <c r="I144" i="6" s="1"/>
  <c r="H146" i="6"/>
  <c r="I146" i="6" s="1"/>
  <c r="G147" i="6"/>
  <c r="H147" i="6"/>
  <c r="I147" i="6" s="1"/>
  <c r="H148" i="6"/>
  <c r="I148" i="6" s="1"/>
  <c r="H149" i="6"/>
  <c r="I149" i="6" s="1"/>
  <c r="G150" i="6"/>
  <c r="H150" i="6"/>
  <c r="I150" i="6" s="1"/>
  <c r="G151" i="6"/>
  <c r="H151" i="6"/>
  <c r="I151" i="6" s="1"/>
  <c r="H152" i="6"/>
  <c r="I152" i="6" s="1"/>
  <c r="H153" i="6"/>
  <c r="I153" i="6" s="1"/>
  <c r="H154" i="6"/>
  <c r="I154" i="6" s="1"/>
  <c r="H155" i="6"/>
  <c r="I155" i="6" s="1"/>
  <c r="H157" i="6"/>
  <c r="I157" i="6" s="1"/>
  <c r="G158" i="6"/>
  <c r="H158" i="6"/>
  <c r="I158" i="6" s="1"/>
  <c r="G159" i="6"/>
  <c r="H159" i="6"/>
  <c r="I159" i="6" s="1"/>
  <c r="G160" i="6"/>
  <c r="H160" i="6"/>
  <c r="I160" i="6" s="1"/>
  <c r="G161" i="6"/>
  <c r="H161" i="6"/>
  <c r="I161" i="6" s="1"/>
  <c r="G162" i="6"/>
  <c r="H162" i="6"/>
  <c r="I162" i="6" s="1"/>
  <c r="G163" i="6"/>
  <c r="H163" i="6"/>
  <c r="I163" i="6" s="1"/>
  <c r="H164" i="6"/>
  <c r="I164" i="6" s="1"/>
  <c r="D13" i="6"/>
  <c r="E13" i="6"/>
  <c r="F13" i="6"/>
  <c r="H13" i="6"/>
  <c r="I13" i="6" s="1"/>
  <c r="D15" i="6"/>
  <c r="E15" i="6"/>
  <c r="F15" i="6"/>
  <c r="H15" i="6"/>
  <c r="I15" i="6" s="1"/>
  <c r="D16" i="6"/>
  <c r="E16" i="6"/>
  <c r="F16" i="6"/>
  <c r="H16" i="6"/>
  <c r="I16" i="6" s="1"/>
  <c r="D17" i="6"/>
  <c r="E17" i="6"/>
  <c r="F17" i="6"/>
  <c r="H17" i="6"/>
  <c r="I17" i="6" s="1"/>
  <c r="D18" i="6"/>
  <c r="E18" i="6"/>
  <c r="F18" i="6"/>
  <c r="H18" i="6"/>
  <c r="I18" i="6" s="1"/>
  <c r="D19" i="6"/>
  <c r="E19" i="6"/>
  <c r="F19" i="6"/>
  <c r="H19" i="6"/>
  <c r="I19" i="6" s="1"/>
  <c r="D20" i="6"/>
  <c r="E20" i="6"/>
  <c r="F20" i="6"/>
  <c r="H20" i="6"/>
  <c r="I20" i="6" s="1"/>
  <c r="D21" i="6"/>
  <c r="E21" i="6"/>
  <c r="F21" i="6"/>
  <c r="H21" i="6"/>
  <c r="I21" i="6" s="1"/>
  <c r="D22" i="6"/>
  <c r="E22" i="6"/>
  <c r="F22" i="6"/>
  <c r="H22" i="6"/>
  <c r="I22" i="6" s="1"/>
  <c r="D23" i="6"/>
  <c r="E23" i="6"/>
  <c r="F23" i="6"/>
  <c r="H23" i="6"/>
  <c r="I23" i="6" s="1"/>
  <c r="H14" i="6"/>
  <c r="I14" i="6" s="1"/>
  <c r="F14" i="6"/>
  <c r="E14" i="6"/>
  <c r="D14" i="6"/>
  <c r="D8" i="6"/>
  <c r="E8" i="6"/>
  <c r="F8" i="6"/>
  <c r="H8" i="6"/>
  <c r="I8" i="6" s="1"/>
  <c r="D9" i="6"/>
  <c r="E9" i="6"/>
  <c r="F9" i="6"/>
  <c r="H9" i="6"/>
  <c r="I9" i="6" s="1"/>
  <c r="E10" i="6"/>
  <c r="F10" i="6"/>
  <c r="H10" i="6"/>
  <c r="I10" i="6" s="1"/>
  <c r="E11" i="6"/>
  <c r="F11" i="6"/>
  <c r="H11" i="6"/>
  <c r="I11" i="6" s="1"/>
  <c r="F7" i="6"/>
  <c r="E7" i="6"/>
  <c r="D7" i="6"/>
  <c r="H7" i="6"/>
  <c r="I7" i="6" s="1"/>
  <c r="E76" i="5"/>
  <c r="F76" i="5"/>
  <c r="D77" i="5"/>
  <c r="E77" i="5"/>
  <c r="F77" i="5"/>
  <c r="E78" i="5"/>
  <c r="F78" i="5"/>
  <c r="D79" i="5"/>
  <c r="E79" i="5"/>
  <c r="F79" i="5"/>
  <c r="E80" i="5"/>
  <c r="F80" i="5"/>
  <c r="D81" i="5"/>
  <c r="E81" i="5"/>
  <c r="F81" i="5"/>
  <c r="E82" i="5"/>
  <c r="F82" i="5"/>
  <c r="D83" i="5"/>
  <c r="E83" i="5"/>
  <c r="F83" i="5"/>
  <c r="E84" i="5"/>
  <c r="F84" i="5"/>
  <c r="D85" i="5"/>
  <c r="E85" i="5"/>
  <c r="F85" i="5"/>
  <c r="F75" i="5"/>
  <c r="E75" i="5"/>
  <c r="D75" i="5"/>
  <c r="F100" i="5"/>
  <c r="E100" i="5"/>
  <c r="D100" i="5"/>
  <c r="D87" i="5"/>
  <c r="E87" i="5"/>
  <c r="F87" i="5"/>
  <c r="D88" i="5"/>
  <c r="E88" i="5"/>
  <c r="F88" i="5"/>
  <c r="D89" i="5"/>
  <c r="E89" i="5"/>
  <c r="F89" i="5"/>
  <c r="D90" i="5"/>
  <c r="E90" i="5"/>
  <c r="F90" i="5"/>
  <c r="D91" i="5"/>
  <c r="E91" i="5"/>
  <c r="F91" i="5"/>
  <c r="D92" i="5"/>
  <c r="E92" i="5"/>
  <c r="F92" i="5"/>
  <c r="D93" i="5"/>
  <c r="E93" i="5"/>
  <c r="F93" i="5"/>
  <c r="D94" i="5"/>
  <c r="E94" i="5"/>
  <c r="F94" i="5"/>
  <c r="D95" i="5"/>
  <c r="E95" i="5"/>
  <c r="F95" i="5"/>
  <c r="D96" i="5"/>
  <c r="E96" i="5"/>
  <c r="F96" i="5"/>
  <c r="E86" i="5"/>
  <c r="D86" i="5"/>
  <c r="F86" i="5"/>
  <c r="H73" i="5"/>
  <c r="I73" i="5" s="1"/>
  <c r="H74" i="5"/>
  <c r="I74" i="5" s="1"/>
  <c r="H75" i="5"/>
  <c r="I75" i="5" s="1"/>
  <c r="H76" i="5"/>
  <c r="I76" i="5" s="1"/>
  <c r="H77" i="5"/>
  <c r="I77" i="5" s="1"/>
  <c r="H78" i="5"/>
  <c r="I78" i="5" s="1"/>
  <c r="H79" i="5"/>
  <c r="I79" i="5" s="1"/>
  <c r="H80" i="5"/>
  <c r="I80" i="5" s="1"/>
  <c r="H81" i="5"/>
  <c r="I81" i="5" s="1"/>
  <c r="H82" i="5"/>
  <c r="I82" i="5" s="1"/>
  <c r="H83" i="5"/>
  <c r="I83" i="5" s="1"/>
  <c r="H84" i="5"/>
  <c r="I84" i="5" s="1"/>
  <c r="H85" i="5"/>
  <c r="I85" i="5" s="1"/>
  <c r="H86" i="5"/>
  <c r="I86" i="5" s="1"/>
  <c r="H87" i="5"/>
  <c r="I87" i="5" s="1"/>
  <c r="H88" i="5"/>
  <c r="I88" i="5" s="1"/>
  <c r="H89" i="5"/>
  <c r="I89" i="5" s="1"/>
  <c r="H90" i="5"/>
  <c r="I90" i="5" s="1"/>
  <c r="H91" i="5"/>
  <c r="I91" i="5" s="1"/>
  <c r="H92" i="5"/>
  <c r="I92" i="5" s="1"/>
  <c r="H93" i="5"/>
  <c r="I93" i="5" s="1"/>
  <c r="H94" i="5"/>
  <c r="I94" i="5" s="1"/>
  <c r="H95" i="5"/>
  <c r="I95" i="5" s="1"/>
  <c r="H96" i="5"/>
  <c r="I96" i="5" s="1"/>
  <c r="H97" i="5"/>
  <c r="I97" i="5" s="1"/>
  <c r="H98" i="5"/>
  <c r="I98" i="5" s="1"/>
  <c r="H99" i="5"/>
  <c r="I99" i="5" s="1"/>
  <c r="H100" i="5"/>
  <c r="I100" i="5" s="1"/>
  <c r="H101" i="5"/>
  <c r="I101" i="5" s="1"/>
  <c r="H102" i="5"/>
  <c r="I102" i="5" s="1"/>
  <c r="H103" i="5"/>
  <c r="I103" i="5" s="1"/>
  <c r="H104" i="5"/>
  <c r="I104" i="5" s="1"/>
  <c r="H105" i="5"/>
  <c r="I105" i="5" s="1"/>
  <c r="D63" i="5"/>
  <c r="E63" i="5"/>
  <c r="F63" i="5"/>
  <c r="H63" i="5"/>
  <c r="I63" i="5" s="1"/>
  <c r="D64" i="5"/>
  <c r="E64" i="5"/>
  <c r="F64" i="5"/>
  <c r="H64" i="5"/>
  <c r="I64" i="5" s="1"/>
  <c r="D65" i="5"/>
  <c r="E65" i="5"/>
  <c r="F65" i="5"/>
  <c r="H65" i="5"/>
  <c r="I65" i="5" s="1"/>
  <c r="D66" i="5"/>
  <c r="E66" i="5"/>
  <c r="F66" i="5"/>
  <c r="H66" i="5"/>
  <c r="I66" i="5" s="1"/>
  <c r="D67" i="5"/>
  <c r="E67" i="5"/>
  <c r="F67" i="5"/>
  <c r="H67" i="5"/>
  <c r="I67" i="5" s="1"/>
  <c r="D68" i="5"/>
  <c r="E68" i="5"/>
  <c r="F68" i="5"/>
  <c r="H68" i="5"/>
  <c r="I68" i="5" s="1"/>
  <c r="D69" i="5"/>
  <c r="E69" i="5"/>
  <c r="F69" i="5"/>
  <c r="H69" i="5"/>
  <c r="I69" i="5" s="1"/>
  <c r="D70" i="5"/>
  <c r="E70" i="5"/>
  <c r="F70" i="5"/>
  <c r="H70" i="5"/>
  <c r="I70" i="5" s="1"/>
  <c r="D71" i="5"/>
  <c r="E71" i="5"/>
  <c r="F71" i="5"/>
  <c r="H71" i="5"/>
  <c r="I71" i="5" s="1"/>
  <c r="D72" i="5"/>
  <c r="E72" i="5"/>
  <c r="F72" i="5"/>
  <c r="H72" i="5"/>
  <c r="I72" i="5" s="1"/>
  <c r="F62" i="5"/>
  <c r="E62" i="5"/>
  <c r="D62" i="5"/>
  <c r="H62" i="5"/>
  <c r="I62" i="5" s="1"/>
  <c r="E128" i="5"/>
  <c r="F128" i="5"/>
  <c r="H128" i="5"/>
  <c r="I128" i="5" s="1"/>
  <c r="E129" i="5"/>
  <c r="F129" i="5"/>
  <c r="H129" i="5"/>
  <c r="I129" i="5" s="1"/>
  <c r="E130" i="5"/>
  <c r="F130" i="5"/>
  <c r="H130" i="5"/>
  <c r="I130" i="5" s="1"/>
  <c r="E131" i="5"/>
  <c r="F131" i="5"/>
  <c r="H131" i="5"/>
  <c r="I131" i="5" s="1"/>
  <c r="E132" i="5"/>
  <c r="F132" i="5"/>
  <c r="H132" i="5"/>
  <c r="I132" i="5" s="1"/>
  <c r="E133" i="5"/>
  <c r="F133" i="5"/>
  <c r="H133" i="5"/>
  <c r="I133" i="5" s="1"/>
  <c r="E134" i="5"/>
  <c r="F134" i="5"/>
  <c r="H134" i="5"/>
  <c r="I134" i="5" s="1"/>
  <c r="F127" i="5"/>
  <c r="E127" i="5"/>
  <c r="H127" i="5"/>
  <c r="I127" i="5" s="1"/>
  <c r="H108" i="5"/>
  <c r="I108" i="5" s="1"/>
  <c r="H109" i="5"/>
  <c r="I109" i="5" s="1"/>
  <c r="H110" i="5"/>
  <c r="I110" i="5" s="1"/>
  <c r="H111" i="5"/>
  <c r="I111" i="5" s="1"/>
  <c r="H112" i="5"/>
  <c r="I112" i="5" s="1"/>
  <c r="H113" i="5"/>
  <c r="I113" i="5" s="1"/>
  <c r="H114" i="5"/>
  <c r="I114" i="5" s="1"/>
  <c r="H115" i="5"/>
  <c r="I115" i="5" s="1"/>
  <c r="H116" i="5"/>
  <c r="I116" i="5" s="1"/>
  <c r="H117" i="5"/>
  <c r="I117" i="5" s="1"/>
  <c r="H118" i="5"/>
  <c r="I118" i="5" s="1"/>
  <c r="H119" i="5"/>
  <c r="I119" i="5" s="1"/>
  <c r="H120" i="5"/>
  <c r="I120" i="5" s="1"/>
  <c r="H121" i="5"/>
  <c r="I121" i="5" s="1"/>
  <c r="H122" i="5"/>
  <c r="I122" i="5" s="1"/>
  <c r="H123" i="5"/>
  <c r="I123" i="5" s="1"/>
  <c r="H124" i="5"/>
  <c r="I124" i="5" s="1"/>
  <c r="H125" i="5"/>
  <c r="I125" i="5" s="1"/>
  <c r="H107" i="5"/>
  <c r="I107" i="5" s="1"/>
  <c r="D57" i="5"/>
  <c r="E57" i="5"/>
  <c r="F57" i="5"/>
  <c r="H57" i="5"/>
  <c r="I57" i="5" s="1"/>
  <c r="D58" i="5"/>
  <c r="E58" i="5"/>
  <c r="F58" i="5"/>
  <c r="H58" i="5"/>
  <c r="I58" i="5" s="1"/>
  <c r="D59" i="5"/>
  <c r="E59" i="5"/>
  <c r="F59" i="5"/>
  <c r="H59" i="5"/>
  <c r="I59" i="5" s="1"/>
  <c r="D60" i="5"/>
  <c r="E60" i="5"/>
  <c r="F60" i="5"/>
  <c r="H60" i="5"/>
  <c r="I60" i="5" s="1"/>
  <c r="F56" i="5"/>
  <c r="E56" i="5"/>
  <c r="D56" i="5"/>
  <c r="H56" i="5"/>
  <c r="I56" i="5" s="1"/>
  <c r="D42" i="5"/>
  <c r="E42" i="5"/>
  <c r="F42" i="5"/>
  <c r="H42" i="5"/>
  <c r="I42" i="5" s="1"/>
  <c r="D43" i="5"/>
  <c r="E43" i="5"/>
  <c r="F43" i="5"/>
  <c r="H43" i="5"/>
  <c r="I43" i="5" s="1"/>
  <c r="D44" i="5"/>
  <c r="E44" i="5"/>
  <c r="F44" i="5"/>
  <c r="H44" i="5"/>
  <c r="I44" i="5" s="1"/>
  <c r="D45" i="5"/>
  <c r="E45" i="5"/>
  <c r="F45" i="5"/>
  <c r="H45" i="5"/>
  <c r="I45" i="5" s="1"/>
  <c r="D46" i="5"/>
  <c r="E46" i="5"/>
  <c r="F46" i="5"/>
  <c r="H46" i="5"/>
  <c r="I46" i="5" s="1"/>
  <c r="D47" i="5"/>
  <c r="E47" i="5"/>
  <c r="F47" i="5"/>
  <c r="H47" i="5"/>
  <c r="I47" i="5" s="1"/>
  <c r="D48" i="5"/>
  <c r="E48" i="5"/>
  <c r="F48" i="5"/>
  <c r="H48" i="5"/>
  <c r="I48" i="5" s="1"/>
  <c r="D49" i="5"/>
  <c r="E49" i="5"/>
  <c r="F49" i="5"/>
  <c r="H49" i="5"/>
  <c r="I49" i="5" s="1"/>
  <c r="D50" i="5"/>
  <c r="E50" i="5"/>
  <c r="F50" i="5"/>
  <c r="H50" i="5"/>
  <c r="I50" i="5" s="1"/>
  <c r="D51" i="5"/>
  <c r="E51" i="5"/>
  <c r="F51" i="5"/>
  <c r="H51" i="5"/>
  <c r="I51" i="5" s="1"/>
  <c r="D52" i="5"/>
  <c r="E52" i="5"/>
  <c r="F52" i="5"/>
  <c r="H52" i="5"/>
  <c r="I52" i="5" s="1"/>
  <c r="D53" i="5"/>
  <c r="E53" i="5"/>
  <c r="F53" i="5"/>
  <c r="H53" i="5"/>
  <c r="I53" i="5" s="1"/>
  <c r="D54" i="5"/>
  <c r="E54" i="5"/>
  <c r="F54" i="5"/>
  <c r="H54" i="5"/>
  <c r="I54" i="5" s="1"/>
  <c r="F41" i="5"/>
  <c r="E41" i="5"/>
  <c r="D41" i="5"/>
  <c r="H41" i="5"/>
  <c r="I41" i="5" s="1"/>
  <c r="D35" i="5"/>
  <c r="E35" i="5"/>
  <c r="F35" i="5"/>
  <c r="H35" i="5"/>
  <c r="I35" i="5" s="1"/>
  <c r="D36" i="5"/>
  <c r="E36" i="5"/>
  <c r="F36" i="5"/>
  <c r="H36" i="5"/>
  <c r="I36" i="5" s="1"/>
  <c r="D37" i="5"/>
  <c r="E37" i="5"/>
  <c r="F37" i="5"/>
  <c r="H37" i="5"/>
  <c r="I37" i="5" s="1"/>
  <c r="D38" i="5"/>
  <c r="E38" i="5"/>
  <c r="F38" i="5"/>
  <c r="H38" i="5"/>
  <c r="I38" i="5" s="1"/>
  <c r="D39" i="5"/>
  <c r="E39" i="5"/>
  <c r="F39" i="5"/>
  <c r="H39" i="5"/>
  <c r="I39" i="5" s="1"/>
  <c r="F34" i="5"/>
  <c r="E34" i="5"/>
  <c r="D34" i="5"/>
  <c r="H34" i="5"/>
  <c r="I34" i="5" s="1"/>
  <c r="G64" i="5" l="1"/>
  <c r="G43" i="5"/>
  <c r="G60" i="5"/>
  <c r="G128" i="5"/>
  <c r="G38" i="5"/>
  <c r="G129" i="5"/>
  <c r="G50" i="5"/>
  <c r="G45" i="5"/>
  <c r="G95" i="5"/>
  <c r="G91" i="5"/>
  <c r="G87" i="5"/>
  <c r="G75" i="5"/>
  <c r="G63" i="5"/>
  <c r="G93" i="5"/>
  <c r="G89" i="5"/>
  <c r="G37" i="5"/>
  <c r="G71" i="5"/>
  <c r="G46" i="5"/>
  <c r="G68" i="5"/>
  <c r="G36" i="5"/>
  <c r="G35" i="5"/>
  <c r="G53" i="5"/>
  <c r="G134" i="5"/>
  <c r="G132" i="5"/>
  <c r="G39" i="5"/>
  <c r="G54" i="5"/>
  <c r="G49" i="5"/>
  <c r="G47" i="5"/>
  <c r="G58" i="5"/>
  <c r="G57" i="5"/>
  <c r="G133" i="5"/>
  <c r="G72" i="5"/>
  <c r="G67" i="5"/>
  <c r="G65" i="5"/>
  <c r="G51" i="5"/>
  <c r="G130" i="5"/>
  <c r="G69" i="5"/>
  <c r="G83" i="5"/>
  <c r="G52" i="5"/>
  <c r="G44" i="5"/>
  <c r="G59" i="5"/>
  <c r="G131" i="5"/>
  <c r="G70" i="5"/>
  <c r="G96" i="5"/>
  <c r="G92" i="5"/>
  <c r="G88" i="5"/>
  <c r="G85" i="5"/>
  <c r="G77" i="5"/>
  <c r="G79" i="5"/>
  <c r="G48" i="5"/>
  <c r="G42" i="5"/>
  <c r="G66" i="5"/>
  <c r="G94" i="5"/>
  <c r="G90" i="5"/>
  <c r="G81" i="5"/>
  <c r="G51" i="6"/>
  <c r="G45" i="6"/>
  <c r="G57" i="6"/>
  <c r="G66" i="6"/>
  <c r="G65" i="6"/>
  <c r="G95" i="6"/>
  <c r="G90" i="6"/>
  <c r="G85" i="6"/>
  <c r="G81" i="6"/>
  <c r="G49" i="6"/>
  <c r="G43" i="6"/>
  <c r="G77" i="6"/>
  <c r="G37" i="6"/>
  <c r="G68" i="6"/>
  <c r="G67" i="6"/>
  <c r="G64" i="6"/>
  <c r="G63" i="6"/>
  <c r="G72" i="6"/>
  <c r="G52" i="6"/>
  <c r="G33" i="6"/>
  <c r="G31" i="6"/>
  <c r="G29" i="6"/>
  <c r="G93" i="6"/>
  <c r="G88" i="6"/>
  <c r="G83" i="6"/>
  <c r="G79" i="6"/>
  <c r="G8" i="6"/>
  <c r="G14" i="6"/>
  <c r="G41" i="6"/>
  <c r="G39" i="6"/>
  <c r="G42" i="6"/>
  <c r="G34" i="6"/>
  <c r="G27" i="6"/>
  <c r="G9" i="6"/>
  <c r="G53" i="6"/>
  <c r="G38" i="6"/>
  <c r="G30" i="6"/>
  <c r="G54" i="6"/>
  <c r="G44" i="6"/>
  <c r="G32" i="6"/>
  <c r="G26" i="6"/>
  <c r="G94" i="6"/>
  <c r="G89" i="6"/>
  <c r="G84" i="6"/>
  <c r="G80" i="6"/>
  <c r="G71" i="6"/>
  <c r="G74" i="6"/>
  <c r="G23" i="6"/>
  <c r="G22" i="6"/>
  <c r="G21" i="6"/>
  <c r="G20" i="6"/>
  <c r="G19" i="6"/>
  <c r="G18" i="6"/>
  <c r="G17" i="6"/>
  <c r="G16" i="6"/>
  <c r="G15" i="6"/>
  <c r="G50" i="6"/>
  <c r="G40" i="6"/>
  <c r="G28" i="6"/>
  <c r="G58" i="6"/>
  <c r="G82" i="6"/>
  <c r="G78" i="6"/>
  <c r="G73" i="6"/>
  <c r="E26" i="5"/>
  <c r="F26" i="5"/>
  <c r="E27" i="5"/>
  <c r="F27" i="5"/>
  <c r="E28" i="5"/>
  <c r="F28" i="5"/>
  <c r="E29" i="5"/>
  <c r="F29" i="5"/>
  <c r="E30" i="5"/>
  <c r="F30" i="5"/>
  <c r="E31" i="5"/>
  <c r="F31" i="5"/>
  <c r="F25" i="5"/>
  <c r="E25" i="5"/>
  <c r="D26" i="5"/>
  <c r="D27" i="5"/>
  <c r="D28" i="5"/>
  <c r="D29" i="5"/>
  <c r="D30" i="5"/>
  <c r="D31" i="5"/>
  <c r="D25" i="5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E32" i="5"/>
  <c r="F32" i="5"/>
  <c r="H32" i="5"/>
  <c r="I32" i="5" s="1"/>
  <c r="E23" i="5"/>
  <c r="F23" i="5"/>
  <c r="F22" i="5"/>
  <c r="E22" i="5"/>
  <c r="E21" i="5"/>
  <c r="F21" i="5"/>
  <c r="F20" i="5"/>
  <c r="E20" i="5"/>
  <c r="E17" i="5"/>
  <c r="F17" i="5"/>
  <c r="E18" i="5"/>
  <c r="F18" i="5"/>
  <c r="E19" i="5"/>
  <c r="F19" i="5"/>
  <c r="F16" i="5"/>
  <c r="E16" i="5"/>
  <c r="F14" i="5"/>
  <c r="E14" i="5"/>
  <c r="E8" i="5"/>
  <c r="F8" i="5"/>
  <c r="E9" i="5"/>
  <c r="F9" i="5"/>
  <c r="E10" i="5"/>
  <c r="F10" i="5"/>
  <c r="E11" i="5"/>
  <c r="F11" i="5"/>
  <c r="E12" i="5"/>
  <c r="F12" i="5"/>
  <c r="E13" i="5"/>
  <c r="F13" i="5"/>
  <c r="D21" i="5"/>
  <c r="D20" i="5"/>
  <c r="D17" i="5"/>
  <c r="D18" i="5"/>
  <c r="D19" i="5"/>
  <c r="D16" i="5"/>
  <c r="D23" i="5"/>
  <c r="D22" i="5"/>
  <c r="D14" i="5"/>
  <c r="D8" i="5"/>
  <c r="H8" i="5"/>
  <c r="I8" i="5" s="1"/>
  <c r="D9" i="5"/>
  <c r="H9" i="5"/>
  <c r="I9" i="5" s="1"/>
  <c r="D10" i="5"/>
  <c r="H10" i="5"/>
  <c r="I10" i="5" s="1"/>
  <c r="D11" i="5"/>
  <c r="H11" i="5"/>
  <c r="I11" i="5" s="1"/>
  <c r="D12" i="5"/>
  <c r="H12" i="5"/>
  <c r="I12" i="5" s="1"/>
  <c r="D13" i="5"/>
  <c r="H13" i="5"/>
  <c r="I13" i="5" s="1"/>
  <c r="H14" i="5"/>
  <c r="I14" i="5" s="1"/>
  <c r="F15" i="5"/>
  <c r="I15" i="5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E122" i="4"/>
  <c r="F122" i="4"/>
  <c r="E123" i="4"/>
  <c r="F123" i="4"/>
  <c r="E124" i="4"/>
  <c r="F124" i="4"/>
  <c r="E125" i="4"/>
  <c r="F125" i="4"/>
  <c r="E126" i="4"/>
  <c r="F126" i="4"/>
  <c r="E127" i="4"/>
  <c r="F127" i="4"/>
  <c r="E128" i="4"/>
  <c r="F128" i="4"/>
  <c r="E129" i="4"/>
  <c r="F129" i="4"/>
  <c r="E130" i="4"/>
  <c r="F130" i="4"/>
  <c r="E131" i="4"/>
  <c r="F131" i="4"/>
  <c r="E132" i="4"/>
  <c r="F132" i="4"/>
  <c r="F121" i="4"/>
  <c r="E121" i="4"/>
  <c r="D122" i="4"/>
  <c r="D123" i="4"/>
  <c r="D124" i="4"/>
  <c r="D125" i="4"/>
  <c r="D126" i="4"/>
  <c r="D127" i="4"/>
  <c r="D128" i="4"/>
  <c r="D129" i="4"/>
  <c r="D130" i="4"/>
  <c r="D131" i="4"/>
  <c r="D132" i="4"/>
  <c r="D121" i="4"/>
  <c r="E114" i="4"/>
  <c r="F114" i="4"/>
  <c r="E115" i="4"/>
  <c r="F115" i="4"/>
  <c r="E116" i="4"/>
  <c r="F116" i="4"/>
  <c r="E117" i="4"/>
  <c r="F117" i="4"/>
  <c r="E118" i="4"/>
  <c r="F118" i="4"/>
  <c r="E119" i="4"/>
  <c r="F119" i="4"/>
  <c r="F113" i="4"/>
  <c r="E113" i="4"/>
  <c r="D114" i="4"/>
  <c r="D115" i="4"/>
  <c r="D116" i="4"/>
  <c r="D117" i="4"/>
  <c r="D118" i="4"/>
  <c r="D119" i="4"/>
  <c r="D113" i="4"/>
  <c r="G27" i="5" l="1"/>
  <c r="G30" i="5"/>
  <c r="G28" i="5"/>
  <c r="G31" i="5"/>
  <c r="G11" i="5"/>
  <c r="G26" i="5"/>
  <c r="G29" i="5"/>
  <c r="G19" i="5"/>
  <c r="G17" i="5"/>
  <c r="G13" i="5"/>
  <c r="G9" i="5"/>
  <c r="G21" i="5"/>
  <c r="G10" i="5"/>
  <c r="G8" i="5"/>
  <c r="G23" i="5"/>
  <c r="G12" i="5"/>
  <c r="G18" i="5"/>
  <c r="E110" i="4"/>
  <c r="F110" i="4"/>
  <c r="E111" i="4"/>
  <c r="F111" i="4"/>
  <c r="F109" i="4"/>
  <c r="E109" i="4"/>
  <c r="E108" i="4"/>
  <c r="F108" i="4"/>
  <c r="E107" i="4"/>
  <c r="F107" i="4"/>
  <c r="F106" i="4"/>
  <c r="E106" i="4"/>
  <c r="F105" i="4"/>
  <c r="E105" i="4"/>
  <c r="D111" i="4"/>
  <c r="D110" i="4"/>
  <c r="D108" i="4"/>
  <c r="D107" i="4"/>
  <c r="D109" i="4"/>
  <c r="D106" i="4"/>
  <c r="D105" i="4"/>
  <c r="E102" i="4"/>
  <c r="F102" i="4"/>
  <c r="E103" i="4"/>
  <c r="F103" i="4"/>
  <c r="F101" i="4"/>
  <c r="E101" i="4"/>
  <c r="D102" i="4"/>
  <c r="D103" i="4"/>
  <c r="D101" i="4"/>
  <c r="E94" i="4"/>
  <c r="F94" i="4"/>
  <c r="E95" i="4"/>
  <c r="F95" i="4"/>
  <c r="E96" i="4"/>
  <c r="F96" i="4"/>
  <c r="E97" i="4"/>
  <c r="F97" i="4"/>
  <c r="E98" i="4"/>
  <c r="F98" i="4"/>
  <c r="E99" i="4"/>
  <c r="F99" i="4"/>
  <c r="F93" i="4"/>
  <c r="E93" i="4"/>
  <c r="D94" i="4"/>
  <c r="D95" i="4"/>
  <c r="D96" i="4"/>
  <c r="D97" i="4"/>
  <c r="D98" i="4"/>
  <c r="D99" i="4"/>
  <c r="D93" i="4"/>
  <c r="E85" i="4"/>
  <c r="F85" i="4"/>
  <c r="E86" i="4"/>
  <c r="F86" i="4"/>
  <c r="E87" i="4"/>
  <c r="F87" i="4"/>
  <c r="E88" i="4"/>
  <c r="F88" i="4"/>
  <c r="E89" i="4"/>
  <c r="F89" i="4"/>
  <c r="E90" i="4"/>
  <c r="F90" i="4"/>
  <c r="E91" i="4"/>
  <c r="F91" i="4"/>
  <c r="F84" i="4"/>
  <c r="E84" i="4"/>
  <c r="D85" i="4"/>
  <c r="D86" i="4"/>
  <c r="D87" i="4"/>
  <c r="D88" i="4"/>
  <c r="D89" i="4"/>
  <c r="D90" i="4"/>
  <c r="D91" i="4"/>
  <c r="D84" i="4"/>
  <c r="E82" i="4"/>
  <c r="F82" i="4"/>
  <c r="F81" i="4"/>
  <c r="E81" i="4"/>
  <c r="D82" i="4"/>
  <c r="D81" i="4"/>
  <c r="E71" i="4"/>
  <c r="F71" i="4"/>
  <c r="E72" i="4"/>
  <c r="F72" i="4"/>
  <c r="E73" i="4"/>
  <c r="F73" i="4"/>
  <c r="E74" i="4"/>
  <c r="F74" i="4"/>
  <c r="E75" i="4"/>
  <c r="F75" i="4"/>
  <c r="E76" i="4"/>
  <c r="F76" i="4"/>
  <c r="E77" i="4"/>
  <c r="F77" i="4"/>
  <c r="E78" i="4"/>
  <c r="F78" i="4"/>
  <c r="E79" i="4"/>
  <c r="F79" i="4"/>
  <c r="F70" i="4"/>
  <c r="E70" i="4"/>
  <c r="E64" i="4"/>
  <c r="F64" i="4"/>
  <c r="E65" i="4"/>
  <c r="F65" i="4"/>
  <c r="E66" i="4"/>
  <c r="F66" i="4"/>
  <c r="E67" i="4"/>
  <c r="F67" i="4"/>
  <c r="E68" i="4"/>
  <c r="F68" i="4"/>
  <c r="F63" i="4"/>
  <c r="E63" i="4"/>
  <c r="D64" i="4"/>
  <c r="D65" i="4"/>
  <c r="D66" i="4"/>
  <c r="D67" i="4"/>
  <c r="D68" i="4"/>
  <c r="D63" i="4"/>
  <c r="E60" i="4"/>
  <c r="F60" i="4"/>
  <c r="E61" i="4"/>
  <c r="F61" i="4"/>
  <c r="F59" i="4"/>
  <c r="E59" i="4"/>
  <c r="E54" i="4"/>
  <c r="F54" i="4"/>
  <c r="E55" i="4"/>
  <c r="F55" i="4"/>
  <c r="E56" i="4"/>
  <c r="F56" i="4"/>
  <c r="E57" i="4"/>
  <c r="F57" i="4"/>
  <c r="E58" i="4"/>
  <c r="F58" i="4"/>
  <c r="F53" i="4"/>
  <c r="E53" i="4"/>
  <c r="H59" i="4"/>
  <c r="I59" i="4" s="1"/>
  <c r="D60" i="4"/>
  <c r="D61" i="4"/>
  <c r="D59" i="4"/>
  <c r="D54" i="4"/>
  <c r="D55" i="4"/>
  <c r="D56" i="4"/>
  <c r="D57" i="4"/>
  <c r="D58" i="4"/>
  <c r="D53" i="4"/>
  <c r="E46" i="4"/>
  <c r="F46" i="4"/>
  <c r="F45" i="4"/>
  <c r="E45" i="4"/>
  <c r="D46" i="4"/>
  <c r="D45" i="4"/>
  <c r="E39" i="4"/>
  <c r="F39" i="4"/>
  <c r="E40" i="4"/>
  <c r="F40" i="4"/>
  <c r="E41" i="4"/>
  <c r="F41" i="4"/>
  <c r="E42" i="4"/>
  <c r="F42" i="4"/>
  <c r="E43" i="4"/>
  <c r="F43" i="4"/>
  <c r="F38" i="4"/>
  <c r="E38" i="4"/>
  <c r="E33" i="4"/>
  <c r="F33" i="4"/>
  <c r="E34" i="4"/>
  <c r="F34" i="4"/>
  <c r="E35" i="4"/>
  <c r="F35" i="4"/>
  <c r="E36" i="4"/>
  <c r="F36" i="4"/>
  <c r="E37" i="4"/>
  <c r="F37" i="4"/>
  <c r="F32" i="4"/>
  <c r="E32" i="4"/>
  <c r="D39" i="4"/>
  <c r="D40" i="4"/>
  <c r="D41" i="4"/>
  <c r="D42" i="4"/>
  <c r="D43" i="4"/>
  <c r="D38" i="4"/>
  <c r="D33" i="4"/>
  <c r="D34" i="4"/>
  <c r="D35" i="4"/>
  <c r="D36" i="4"/>
  <c r="D37" i="4"/>
  <c r="D32" i="4"/>
  <c r="F25" i="4"/>
  <c r="F26" i="4"/>
  <c r="F27" i="4"/>
  <c r="F28" i="4"/>
  <c r="F29" i="4"/>
  <c r="F30" i="4"/>
  <c r="F24" i="4"/>
  <c r="E25" i="4"/>
  <c r="E26" i="4"/>
  <c r="E27" i="4"/>
  <c r="E28" i="4"/>
  <c r="E29" i="4"/>
  <c r="E30" i="4"/>
  <c r="G30" i="4" s="1"/>
  <c r="D25" i="4"/>
  <c r="D26" i="4"/>
  <c r="D27" i="4"/>
  <c r="D28" i="4"/>
  <c r="D29" i="4"/>
  <c r="D30" i="4"/>
  <c r="D24" i="4"/>
  <c r="E24" i="4"/>
  <c r="E21" i="4"/>
  <c r="F21" i="4"/>
  <c r="H21" i="4"/>
  <c r="I21" i="4" s="1"/>
  <c r="E22" i="4"/>
  <c r="F22" i="4"/>
  <c r="H22" i="4"/>
  <c r="I22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G40" i="4"/>
  <c r="H40" i="4"/>
  <c r="I40" i="4" s="1"/>
  <c r="H41" i="4"/>
  <c r="I41" i="4" s="1"/>
  <c r="H42" i="4"/>
  <c r="I42" i="4" s="1"/>
  <c r="H43" i="4"/>
  <c r="I43" i="4" s="1"/>
  <c r="H45" i="4"/>
  <c r="I45" i="4" s="1"/>
  <c r="H46" i="4"/>
  <c r="I46" i="4" s="1"/>
  <c r="E47" i="4"/>
  <c r="F47" i="4"/>
  <c r="H47" i="4"/>
  <c r="I47" i="4" s="1"/>
  <c r="E48" i="4"/>
  <c r="F48" i="4"/>
  <c r="H48" i="4"/>
  <c r="I48" i="4" s="1"/>
  <c r="E49" i="4"/>
  <c r="F49" i="4"/>
  <c r="H49" i="4"/>
  <c r="I49" i="4" s="1"/>
  <c r="E50" i="4"/>
  <c r="F50" i="4"/>
  <c r="H50" i="4"/>
  <c r="I50" i="4" s="1"/>
  <c r="E51" i="4"/>
  <c r="F51" i="4"/>
  <c r="H51" i="4"/>
  <c r="I51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60" i="4"/>
  <c r="I60" i="4" s="1"/>
  <c r="H61" i="4"/>
  <c r="I61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70" i="4"/>
  <c r="I70" i="4" s="1"/>
  <c r="H71" i="4"/>
  <c r="I71" i="4" s="1"/>
  <c r="H72" i="4"/>
  <c r="I72" i="4" s="1"/>
  <c r="H73" i="4"/>
  <c r="I73" i="4" s="1"/>
  <c r="G74" i="4"/>
  <c r="H74" i="4"/>
  <c r="I74" i="4" s="1"/>
  <c r="H75" i="4"/>
  <c r="I75" i="4" s="1"/>
  <c r="H76" i="4"/>
  <c r="I76" i="4" s="1"/>
  <c r="H77" i="4"/>
  <c r="I77" i="4" s="1"/>
  <c r="I78" i="4"/>
  <c r="I79" i="4"/>
  <c r="H81" i="4"/>
  <c r="I81" i="4" s="1"/>
  <c r="H82" i="4"/>
  <c r="I82" i="4" s="1"/>
  <c r="H84" i="4"/>
  <c r="I84" i="4" s="1"/>
  <c r="G86" i="4"/>
  <c r="G94" i="4"/>
  <c r="E9" i="4"/>
  <c r="F9" i="4"/>
  <c r="H9" i="4"/>
  <c r="I9" i="4" s="1"/>
  <c r="E10" i="4"/>
  <c r="F10" i="4"/>
  <c r="H10" i="4"/>
  <c r="I10" i="4" s="1"/>
  <c r="E11" i="4"/>
  <c r="F11" i="4"/>
  <c r="H11" i="4"/>
  <c r="I11" i="4" s="1"/>
  <c r="E12" i="4"/>
  <c r="F12" i="4"/>
  <c r="H12" i="4"/>
  <c r="I12" i="4" s="1"/>
  <c r="E13" i="4"/>
  <c r="F13" i="4"/>
  <c r="H13" i="4"/>
  <c r="I13" i="4" s="1"/>
  <c r="E14" i="4"/>
  <c r="F14" i="4"/>
  <c r="H14" i="4"/>
  <c r="I14" i="4" s="1"/>
  <c r="E15" i="4"/>
  <c r="F15" i="4"/>
  <c r="H15" i="4"/>
  <c r="I15" i="4" s="1"/>
  <c r="E16" i="4"/>
  <c r="F16" i="4"/>
  <c r="H16" i="4"/>
  <c r="I16" i="4" s="1"/>
  <c r="E17" i="4"/>
  <c r="F17" i="4"/>
  <c r="H17" i="4"/>
  <c r="I17" i="4" s="1"/>
  <c r="E18" i="4"/>
  <c r="F18" i="4"/>
  <c r="H18" i="4"/>
  <c r="I18" i="4" s="1"/>
  <c r="E19" i="4"/>
  <c r="F19" i="4"/>
  <c r="H19" i="4"/>
  <c r="I19" i="4" s="1"/>
  <c r="E20" i="4"/>
  <c r="F20" i="4"/>
  <c r="H20" i="4"/>
  <c r="I20" i="4" s="1"/>
  <c r="H8" i="4"/>
  <c r="I8" i="4" s="1"/>
  <c r="E8" i="4"/>
  <c r="F8" i="4"/>
  <c r="H7" i="4"/>
  <c r="I7" i="4" s="1"/>
  <c r="F7" i="4"/>
  <c r="E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7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34" i="4"/>
  <c r="E135" i="4"/>
  <c r="F135" i="4"/>
  <c r="E136" i="4"/>
  <c r="F136" i="4"/>
  <c r="E137" i="4"/>
  <c r="F137" i="4"/>
  <c r="E138" i="4"/>
  <c r="F138" i="4"/>
  <c r="E139" i="4"/>
  <c r="F139" i="4"/>
  <c r="E140" i="4"/>
  <c r="F140" i="4"/>
  <c r="E141" i="4"/>
  <c r="F141" i="4"/>
  <c r="E142" i="4"/>
  <c r="F142" i="4"/>
  <c r="E143" i="4"/>
  <c r="F143" i="4"/>
  <c r="E144" i="4"/>
  <c r="F144" i="4"/>
  <c r="E145" i="4"/>
  <c r="F145" i="4"/>
  <c r="E146" i="4"/>
  <c r="F146" i="4"/>
  <c r="E147" i="4"/>
  <c r="F147" i="4"/>
  <c r="E148" i="4"/>
  <c r="F148" i="4"/>
  <c r="E149" i="4"/>
  <c r="F149" i="4"/>
  <c r="E150" i="4"/>
  <c r="F150" i="4"/>
  <c r="E151" i="4"/>
  <c r="F151" i="4"/>
  <c r="E152" i="4"/>
  <c r="F152" i="4"/>
  <c r="E153" i="4"/>
  <c r="F153" i="4"/>
  <c r="E154" i="4"/>
  <c r="F154" i="4"/>
  <c r="E155" i="4"/>
  <c r="F155" i="4"/>
  <c r="E156" i="4"/>
  <c r="F156" i="4"/>
  <c r="E157" i="4"/>
  <c r="F157" i="4"/>
  <c r="E158" i="4"/>
  <c r="F158" i="4"/>
  <c r="E159" i="4"/>
  <c r="F159" i="4"/>
  <c r="E160" i="4"/>
  <c r="F160" i="4"/>
  <c r="E161" i="4"/>
  <c r="F161" i="4"/>
  <c r="F134" i="4"/>
  <c r="E134" i="4"/>
  <c r="F33" i="1"/>
  <c r="F32" i="1"/>
  <c r="E33" i="1"/>
  <c r="E32" i="1"/>
  <c r="F28" i="1"/>
  <c r="F27" i="1"/>
  <c r="E28" i="1"/>
  <c r="E27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5" i="1"/>
  <c r="F95" i="1"/>
  <c r="E29" i="1"/>
  <c r="F29" i="1"/>
  <c r="E30" i="1"/>
  <c r="F30" i="1"/>
  <c r="E31" i="1"/>
  <c r="F31" i="1"/>
  <c r="E23" i="1"/>
  <c r="F23" i="1"/>
  <c r="E24" i="1"/>
  <c r="F24" i="1"/>
  <c r="E25" i="1"/>
  <c r="F25" i="1"/>
  <c r="E26" i="1"/>
  <c r="F26" i="1"/>
  <c r="E19" i="1"/>
  <c r="F19" i="1"/>
  <c r="E20" i="1"/>
  <c r="F20" i="1"/>
  <c r="E21" i="1"/>
  <c r="F21" i="1"/>
  <c r="E22" i="1"/>
  <c r="F22" i="1"/>
  <c r="E17" i="1"/>
  <c r="F17" i="1"/>
  <c r="E18" i="1"/>
  <c r="F18" i="1"/>
  <c r="E15" i="1"/>
  <c r="F15" i="1"/>
  <c r="E16" i="1"/>
  <c r="F16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F7" i="1"/>
  <c r="G42" i="4" l="1"/>
  <c r="G46" i="4"/>
  <c r="G65" i="4"/>
  <c r="G56" i="4"/>
  <c r="G90" i="4"/>
  <c r="G95" i="4"/>
  <c r="G26" i="1"/>
  <c r="G160" i="4"/>
  <c r="G152" i="4"/>
  <c r="G49" i="1"/>
  <c r="G47" i="1"/>
  <c r="G29" i="1"/>
  <c r="G28" i="1"/>
  <c r="G33" i="1"/>
  <c r="G29" i="4"/>
  <c r="G25" i="4"/>
  <c r="G9" i="1"/>
  <c r="G11" i="1"/>
  <c r="G13" i="1"/>
  <c r="G16" i="1"/>
  <c r="G18" i="1"/>
  <c r="G22" i="1"/>
  <c r="G20" i="1"/>
  <c r="G31" i="1"/>
  <c r="G93" i="1"/>
  <c r="G91" i="1"/>
  <c r="G89" i="1"/>
  <c r="G87" i="1"/>
  <c r="G85" i="1"/>
  <c r="G83" i="1"/>
  <c r="G81" i="1"/>
  <c r="G79" i="1"/>
  <c r="G76" i="1"/>
  <c r="G74" i="1"/>
  <c r="G72" i="1"/>
  <c r="G67" i="1"/>
  <c r="G65" i="1"/>
  <c r="G63" i="1"/>
  <c r="G61" i="1"/>
  <c r="G59" i="1"/>
  <c r="G57" i="1"/>
  <c r="G55" i="1"/>
  <c r="G53" i="1"/>
  <c r="G51" i="1"/>
  <c r="G45" i="1"/>
  <c r="G43" i="1"/>
  <c r="G41" i="1"/>
  <c r="G39" i="1"/>
  <c r="G37" i="1"/>
  <c r="G32" i="1"/>
  <c r="G27" i="1"/>
  <c r="G36" i="4"/>
  <c r="G57" i="4"/>
  <c r="G8" i="1"/>
  <c r="G10" i="1"/>
  <c r="G12" i="1"/>
  <c r="G14" i="1"/>
  <c r="G15" i="1"/>
  <c r="G17" i="1"/>
  <c r="G21" i="1"/>
  <c r="G19" i="1"/>
  <c r="G30" i="1"/>
  <c r="G92" i="1"/>
  <c r="G90" i="1"/>
  <c r="G88" i="1"/>
  <c r="G86" i="1"/>
  <c r="G84" i="1"/>
  <c r="G82" i="1"/>
  <c r="G80" i="1"/>
  <c r="G75" i="1"/>
  <c r="G73" i="1"/>
  <c r="G71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27" i="4"/>
  <c r="G150" i="4"/>
  <c r="G37" i="4"/>
  <c r="G35" i="4"/>
  <c r="G33" i="4"/>
  <c r="G43" i="4"/>
  <c r="G41" i="4"/>
  <c r="G39" i="4"/>
  <c r="G61" i="4"/>
  <c r="G151" i="4"/>
  <c r="G28" i="4"/>
  <c r="G156" i="4"/>
  <c r="G148" i="4"/>
  <c r="G16" i="4"/>
  <c r="G13" i="4"/>
  <c r="G140" i="4"/>
  <c r="G128" i="4"/>
  <c r="G155" i="4"/>
  <c r="G143" i="4"/>
  <c r="G147" i="4"/>
  <c r="G17" i="4"/>
  <c r="G11" i="4"/>
  <c r="G10" i="4"/>
  <c r="G142" i="4"/>
  <c r="G135" i="4"/>
  <c r="G146" i="4"/>
  <c r="G159" i="4"/>
  <c r="G158" i="4"/>
  <c r="G144" i="4"/>
  <c r="G139" i="4"/>
  <c r="G138" i="4"/>
  <c r="G110" i="4"/>
  <c r="G34" i="4"/>
  <c r="G154" i="4"/>
  <c r="G19" i="4"/>
  <c r="G18" i="4"/>
  <c r="G26" i="4"/>
  <c r="G130" i="4"/>
  <c r="G126" i="4"/>
  <c r="G122" i="4"/>
  <c r="G102" i="4"/>
  <c r="G114" i="4"/>
  <c r="G103" i="4"/>
  <c r="G82" i="4"/>
  <c r="G157" i="4"/>
  <c r="G149" i="4"/>
  <c r="G141" i="4"/>
  <c r="G8" i="4"/>
  <c r="G15" i="4"/>
  <c r="G14" i="4"/>
  <c r="G12" i="4"/>
  <c r="G129" i="4"/>
  <c r="G118" i="4"/>
  <c r="G111" i="4"/>
  <c r="G153" i="4"/>
  <c r="G145" i="4"/>
  <c r="G137" i="4"/>
  <c r="G136" i="4"/>
  <c r="G20" i="4"/>
  <c r="G9" i="4"/>
  <c r="G98" i="4"/>
  <c r="G89" i="4"/>
  <c r="G73" i="4"/>
  <c r="G85" i="4"/>
  <c r="G77" i="4"/>
  <c r="G66" i="4"/>
  <c r="G119" i="4"/>
  <c r="G132" i="4"/>
  <c r="G125" i="4"/>
  <c r="G117" i="4"/>
  <c r="G116" i="4"/>
  <c r="G107" i="4"/>
  <c r="G99" i="4"/>
  <c r="G97" i="4"/>
  <c r="G96" i="4"/>
  <c r="G91" i="4"/>
  <c r="G88" i="4"/>
  <c r="G87" i="4"/>
  <c r="G76" i="4"/>
  <c r="G75" i="4"/>
  <c r="G72" i="4"/>
  <c r="G71" i="4"/>
  <c r="G68" i="4"/>
  <c r="G67" i="4"/>
  <c r="G64" i="4"/>
  <c r="G60" i="4"/>
  <c r="G58" i="4"/>
  <c r="G55" i="4"/>
  <c r="G54" i="4"/>
  <c r="G127" i="4"/>
  <c r="G108" i="4"/>
  <c r="G124" i="4"/>
  <c r="G131" i="4"/>
  <c r="G123" i="4"/>
  <c r="G115" i="4"/>
  <c r="G161" i="4"/>
  <c r="D95" i="1"/>
  <c r="D33" i="1"/>
  <c r="D32" i="1"/>
  <c r="D28" i="1"/>
  <c r="D27" i="1"/>
  <c r="E7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5" i="1"/>
  <c r="I95" i="1" s="1"/>
  <c r="H7" i="1"/>
  <c r="I7" i="1" s="1"/>
</calcChain>
</file>

<file path=xl/sharedStrings.xml><?xml version="1.0" encoding="utf-8"?>
<sst xmlns="http://schemas.openxmlformats.org/spreadsheetml/2006/main" count="904" uniqueCount="561">
  <si>
    <t>Estimate</t>
  </si>
  <si>
    <t>Percent</t>
  </si>
  <si>
    <t>21 years and over</t>
  </si>
  <si>
    <t>62 years and over</t>
  </si>
  <si>
    <t>DP05 Demographic and Housing Estimates</t>
  </si>
  <si>
    <t>2006-2010 American Community Survey 5-Year Estimates</t>
  </si>
  <si>
    <t>Subject</t>
  </si>
  <si>
    <t>DP02 Selected Social Characteristics</t>
  </si>
  <si>
    <t>Total Population:</t>
  </si>
  <si>
    <t>18 years and over:</t>
  </si>
  <si>
    <t>65 years and over:</t>
  </si>
  <si>
    <t>SEX AND AGE</t>
  </si>
  <si>
    <t>RACE</t>
  </si>
  <si>
    <t>RACES ALONE OR IN COMBINATION WITH ONE OR MORE OTHER RACES</t>
  </si>
  <si>
    <t>HISPANIC OR LATINO AND RACE</t>
  </si>
  <si>
    <t>HOUSING</t>
  </si>
  <si>
    <t>Median Age (years)</t>
  </si>
  <si>
    <t>X</t>
  </si>
  <si>
    <t xml:space="preserve">   Male</t>
  </si>
  <si>
    <t xml:space="preserve">   Female</t>
  </si>
  <si>
    <t xml:space="preserve">   Under 5 years</t>
  </si>
  <si>
    <t xml:space="preserve">   5 to 9 years</t>
  </si>
  <si>
    <t xml:space="preserve">   10 to 14 years</t>
  </si>
  <si>
    <t xml:space="preserve">   15 to 19 years</t>
  </si>
  <si>
    <t xml:space="preserve">   20 to 24 years</t>
  </si>
  <si>
    <t xml:space="preserve">   25 to 34 years</t>
  </si>
  <si>
    <t xml:space="preserve">   35 to 44 years</t>
  </si>
  <si>
    <t xml:space="preserve">   45 to 54 years</t>
  </si>
  <si>
    <t xml:space="preserve">   55 to 59 years</t>
  </si>
  <si>
    <t xml:space="preserve">   60 to 64 years</t>
  </si>
  <si>
    <t xml:space="preserve">   65 to 74 years</t>
  </si>
  <si>
    <t xml:space="preserve">   75 to 84 years</t>
  </si>
  <si>
    <t xml:space="preserve">   85 years and over</t>
  </si>
  <si>
    <t xml:space="preserve">   Male (years)</t>
  </si>
  <si>
    <t xml:space="preserve">     Female (years)</t>
  </si>
  <si>
    <t>Reliability ²</t>
  </si>
  <si>
    <t>Percent Margin of Error ¹</t>
  </si>
  <si>
    <t>Estimate Margin of Error ¹</t>
  </si>
  <si>
    <t xml:space="preserve">   One race</t>
  </si>
  <si>
    <t xml:space="preserve">   Two or More Races</t>
  </si>
  <si>
    <t xml:space="preserve">   One Race:</t>
  </si>
  <si>
    <t xml:space="preserve">      White</t>
  </si>
  <si>
    <t xml:space="preserve">      Black or African American</t>
  </si>
  <si>
    <t xml:space="preserve">      American Indian and Alaska Native:</t>
  </si>
  <si>
    <t xml:space="preserve">         Blackfeet</t>
  </si>
  <si>
    <t xml:space="preserve">         Cherokee</t>
  </si>
  <si>
    <t xml:space="preserve">         Chippewa</t>
  </si>
  <si>
    <t xml:space="preserve">         Navajo</t>
  </si>
  <si>
    <t xml:space="preserve">         Puget Sound Salish</t>
  </si>
  <si>
    <t xml:space="preserve">         Sioux</t>
  </si>
  <si>
    <t xml:space="preserve">         Tlingit-Haida</t>
  </si>
  <si>
    <t xml:space="preserve">         Yakama</t>
  </si>
  <si>
    <t xml:space="preserve">      Asian:</t>
  </si>
  <si>
    <t xml:space="preserve">         Asian Indian</t>
  </si>
  <si>
    <t xml:space="preserve">         Chinese</t>
  </si>
  <si>
    <t xml:space="preserve">         Filipino</t>
  </si>
  <si>
    <t xml:space="preserve">         Japanese</t>
  </si>
  <si>
    <t xml:space="preserve">         Korean</t>
  </si>
  <si>
    <t xml:space="preserve">         Vietnamese</t>
  </si>
  <si>
    <t xml:space="preserve">         Other Asian</t>
  </si>
  <si>
    <t xml:space="preserve">      Native Hawaiian and Other Pacific Islander:</t>
  </si>
  <si>
    <t xml:space="preserve">         Native Hawaiian</t>
  </si>
  <si>
    <t xml:space="preserve">         Guamanian or Chamorro</t>
  </si>
  <si>
    <t xml:space="preserve">         Samoan</t>
  </si>
  <si>
    <t xml:space="preserve">         Other Pacific Islander</t>
  </si>
  <si>
    <t xml:space="preserve">      Some other race</t>
  </si>
  <si>
    <t xml:space="preserve">   Two or more races:</t>
  </si>
  <si>
    <t xml:space="preserve">      White and Black or African American</t>
  </si>
  <si>
    <t xml:space="preserve">      White and American Indian and Alaska Native</t>
  </si>
  <si>
    <t xml:space="preserve">      White and Asian</t>
  </si>
  <si>
    <t xml:space="preserve">      Black or African American and American Indian and Alaska Native</t>
  </si>
  <si>
    <t xml:space="preserve">   White</t>
  </si>
  <si>
    <t xml:space="preserve">   Black or African American</t>
  </si>
  <si>
    <t xml:space="preserve">   American Indian and Alaska Native</t>
  </si>
  <si>
    <t xml:space="preserve">   Asian</t>
  </si>
  <si>
    <t xml:space="preserve">   Native Hawaiian and Other Pacific Islander</t>
  </si>
  <si>
    <t xml:space="preserve">   Some other race</t>
  </si>
  <si>
    <t>Total Housing Units:</t>
  </si>
  <si>
    <t xml:space="preserve">   Hispanic or Latino (of any race):</t>
  </si>
  <si>
    <t xml:space="preserve">      Mexican</t>
  </si>
  <si>
    <t xml:space="preserve">      Puerto Rican</t>
  </si>
  <si>
    <t xml:space="preserve">      Cuban</t>
  </si>
  <si>
    <t xml:space="preserve">      Other Hispanic or Latino</t>
  </si>
  <si>
    <t xml:space="preserve">   Not Hispanic or Latino:</t>
  </si>
  <si>
    <t xml:space="preserve">      White alone</t>
  </si>
  <si>
    <t xml:space="preserve">      Black or African American alone</t>
  </si>
  <si>
    <t xml:space="preserve">      American Indian and Alaska Native alone</t>
  </si>
  <si>
    <t xml:space="preserve">      Asian alone</t>
  </si>
  <si>
    <t xml:space="preserve">      Native Hawaiian and Other Pacific Islander alone</t>
  </si>
  <si>
    <t xml:space="preserve">      Some other race alone</t>
  </si>
  <si>
    <t xml:space="preserve">      Two or more races:</t>
  </si>
  <si>
    <t xml:space="preserve">         Two races including Some other race</t>
  </si>
  <si>
    <t xml:space="preserve">         Two races excluding Some other race, and Three or more races</t>
  </si>
  <si>
    <t>Total Households:</t>
  </si>
  <si>
    <t>Households with one or more people 65 years and over</t>
  </si>
  <si>
    <t>Households with one or more people 18 years and over</t>
  </si>
  <si>
    <t>Average Household Size:</t>
  </si>
  <si>
    <t>Average Family Size:</t>
  </si>
  <si>
    <t>RELATIONSHIP</t>
  </si>
  <si>
    <t>HOUSEHOLDS BY TYPE</t>
  </si>
  <si>
    <t>Population in Households:</t>
  </si>
  <si>
    <t>MARITAL STATUS</t>
  </si>
  <si>
    <t>FERTILITY</t>
  </si>
  <si>
    <t>GRANDPARENTS</t>
  </si>
  <si>
    <t>SCHOOL ENROLLMENT</t>
  </si>
  <si>
    <t>EDUCATIONAL ATTAINMENT</t>
  </si>
  <si>
    <t>VETERAN STATUS</t>
  </si>
  <si>
    <t>RESIDENCE 1 YEAR AGO</t>
  </si>
  <si>
    <t>PLACE OF BIRTH</t>
  </si>
  <si>
    <t>U.S. CITIZENSHIP STATUS</t>
  </si>
  <si>
    <t>YEAR OF ENTRY</t>
  </si>
  <si>
    <t>WORLD REGION OF BIRTH OF FOREIGN BORN</t>
  </si>
  <si>
    <t>LANGUAGE SPOKEN AT HOME</t>
  </si>
  <si>
    <t>ANCESTRY</t>
  </si>
  <si>
    <t xml:space="preserve">   American</t>
  </si>
  <si>
    <t xml:space="preserve">   Arab</t>
  </si>
  <si>
    <t xml:space="preserve">   Czech</t>
  </si>
  <si>
    <t xml:space="preserve">   Danish</t>
  </si>
  <si>
    <t xml:space="preserve">   Dutch</t>
  </si>
  <si>
    <t xml:space="preserve">   English</t>
  </si>
  <si>
    <t xml:space="preserve">   French (except Basque)</t>
  </si>
  <si>
    <t xml:space="preserve">   French Canadian</t>
  </si>
  <si>
    <t xml:space="preserve">   German</t>
  </si>
  <si>
    <t xml:space="preserve">   Greek</t>
  </si>
  <si>
    <t xml:space="preserve">   Hungarian</t>
  </si>
  <si>
    <t xml:space="preserve">   Irish</t>
  </si>
  <si>
    <t xml:space="preserve">   Italian</t>
  </si>
  <si>
    <t xml:space="preserve">   Lithuanian</t>
  </si>
  <si>
    <t xml:space="preserve">   Norwegian</t>
  </si>
  <si>
    <t xml:space="preserve">   Polish</t>
  </si>
  <si>
    <t xml:space="preserve">   Portuguese</t>
  </si>
  <si>
    <t xml:space="preserve">   Russian</t>
  </si>
  <si>
    <t xml:space="preserve">   Scotch Irish</t>
  </si>
  <si>
    <t xml:space="preserve">   Scottish</t>
  </si>
  <si>
    <t xml:space="preserve">   Slovak</t>
  </si>
  <si>
    <t xml:space="preserve">   Subsaharan African</t>
  </si>
  <si>
    <t xml:space="preserve">   Swedish</t>
  </si>
  <si>
    <t xml:space="preserve">   Swiss</t>
  </si>
  <si>
    <t xml:space="preserve">   Ukrainian</t>
  </si>
  <si>
    <t xml:space="preserve">   Welsh</t>
  </si>
  <si>
    <t xml:space="preserve">   West Indian (except Hispanic origin groups)</t>
  </si>
  <si>
    <t xml:space="preserve">   Family Households (families)</t>
  </si>
  <si>
    <t xml:space="preserve">      With Own Children under 18 years</t>
  </si>
  <si>
    <t xml:space="preserve">   Married Couple Family</t>
  </si>
  <si>
    <t xml:space="preserve">   Male householder, no wife present</t>
  </si>
  <si>
    <t xml:space="preserve">   Female householder, no husband present</t>
  </si>
  <si>
    <t xml:space="preserve">   Nonfamily Households</t>
  </si>
  <si>
    <t xml:space="preserve">      Householder Living Alone</t>
  </si>
  <si>
    <t xml:space="preserve">         65 years and over</t>
  </si>
  <si>
    <t xml:space="preserve">      Unmarried Partner</t>
  </si>
  <si>
    <t xml:space="preserve">   Householder</t>
  </si>
  <si>
    <t xml:space="preserve">   Spouse</t>
  </si>
  <si>
    <t xml:space="preserve">   Child</t>
  </si>
  <si>
    <t xml:space="preserve">   Other Relatives</t>
  </si>
  <si>
    <t xml:space="preserve">   Nonrelatives</t>
  </si>
  <si>
    <t>Males 15 and over:</t>
  </si>
  <si>
    <t>Females 15 and over:</t>
  </si>
  <si>
    <t xml:space="preserve">   Never married</t>
  </si>
  <si>
    <t xml:space="preserve">   Now married, except separated</t>
  </si>
  <si>
    <t xml:space="preserve">   Separated</t>
  </si>
  <si>
    <t xml:space="preserve">   Widowed</t>
  </si>
  <si>
    <t xml:space="preserve">   Divorced</t>
  </si>
  <si>
    <t>Number of women 15 to 50 years old who had a birth in the past 12 months:</t>
  </si>
  <si>
    <t xml:space="preserve">   Unmarried women (widowed, divorced, and never married)</t>
  </si>
  <si>
    <t xml:space="preserve">      Per 1,000 unmarried women</t>
  </si>
  <si>
    <t xml:space="preserve">   Per 1,000 women 15 to 50 years old</t>
  </si>
  <si>
    <t xml:space="preserve">   Per 1,000 women 15 to 19 years old</t>
  </si>
  <si>
    <t xml:space="preserve">   Per 1,000 women 20 to 34 years old</t>
  </si>
  <si>
    <t xml:space="preserve">   Per 1,000 women 35 to 50 years old</t>
  </si>
  <si>
    <t>Number of grandparents living with own grandchildren under 18 years:</t>
  </si>
  <si>
    <t xml:space="preserve">   Responsible for grandchildren</t>
  </si>
  <si>
    <t xml:space="preserve">      Responsible less than 1 year</t>
  </si>
  <si>
    <t xml:space="preserve">      Responsible 1 to 2 years</t>
  </si>
  <si>
    <t xml:space="preserve">      Responsible 3 to 4 years</t>
  </si>
  <si>
    <t xml:space="preserve">      Responsible 5 or more years</t>
  </si>
  <si>
    <t>Number of grandparents responsible for own grandchildren under 18 years:</t>
  </si>
  <si>
    <t xml:space="preserve">   Who are female</t>
  </si>
  <si>
    <t xml:space="preserve">   Who are married</t>
  </si>
  <si>
    <t>Population 3 years and over enrolled in school:</t>
  </si>
  <si>
    <t xml:space="preserve">   Nursery school, preschool</t>
  </si>
  <si>
    <t xml:space="preserve">   Kindergarten</t>
  </si>
  <si>
    <t xml:space="preserve">   Elementary school (grades 1-8)</t>
  </si>
  <si>
    <t xml:space="preserve">    High school (grades 9-12)</t>
  </si>
  <si>
    <t xml:space="preserve">   College or graduate school</t>
  </si>
  <si>
    <t>Percent high school graduate or higher:</t>
  </si>
  <si>
    <t>Population 25 years and over:</t>
  </si>
  <si>
    <t xml:space="preserve">   Less than 9th grade</t>
  </si>
  <si>
    <t xml:space="preserve">   9th to 12th grade, no diploma</t>
  </si>
  <si>
    <t xml:space="preserve">   High school graduate (includes equivalency)</t>
  </si>
  <si>
    <t xml:space="preserve">   Some collegem, no degree</t>
  </si>
  <si>
    <t xml:space="preserve">   Associate's degree</t>
  </si>
  <si>
    <t xml:space="preserve">   Bachelor's degree</t>
  </si>
  <si>
    <t xml:space="preserve">   Graduate or professional degree</t>
  </si>
  <si>
    <t>Percent bachelor's degree or higher:</t>
  </si>
  <si>
    <t>Civilian population 18 years and over:</t>
  </si>
  <si>
    <t xml:space="preserve">   Civilian veterans</t>
  </si>
  <si>
    <t>Population 1 year and over:</t>
  </si>
  <si>
    <t xml:space="preserve">   Same house</t>
  </si>
  <si>
    <t xml:space="preserve">   Different house in the U.S.</t>
  </si>
  <si>
    <t xml:space="preserve">   Same county</t>
  </si>
  <si>
    <t xml:space="preserve">   Different county</t>
  </si>
  <si>
    <t xml:space="preserve">      Same state</t>
  </si>
  <si>
    <t xml:space="preserve">      Different state</t>
  </si>
  <si>
    <t xml:space="preserve">   Abroad</t>
  </si>
  <si>
    <t xml:space="preserve">   Native</t>
  </si>
  <si>
    <t xml:space="preserve">      Born in the U.S.</t>
  </si>
  <si>
    <t xml:space="preserve">   Foreign born</t>
  </si>
  <si>
    <t xml:space="preserve">   Born in Puerto Rico, U.S. Island areas, or born abroad to American parents</t>
  </si>
  <si>
    <t xml:space="preserve">         State of residence</t>
  </si>
  <si>
    <t xml:space="preserve">         Different state</t>
  </si>
  <si>
    <t>Foreign-born population:</t>
  </si>
  <si>
    <t xml:space="preserve">   Naturalized U.S. citizen</t>
  </si>
  <si>
    <t xml:space="preserve">   Not a U.S. citizen</t>
  </si>
  <si>
    <t>Population born outside the U.S.:</t>
  </si>
  <si>
    <t xml:space="preserve">   Native:</t>
  </si>
  <si>
    <t xml:space="preserve">      Entered 2000 or later</t>
  </si>
  <si>
    <t xml:space="preserve">      Entered before 2000</t>
  </si>
  <si>
    <t xml:space="preserve">   Foreign born population:</t>
  </si>
  <si>
    <t xml:space="preserve">      Entered 2000 or ater</t>
  </si>
  <si>
    <t>Foreign-born, excluding born at sea:</t>
  </si>
  <si>
    <t xml:space="preserve">   Europe</t>
  </si>
  <si>
    <t xml:space="preserve">   Asia</t>
  </si>
  <si>
    <t xml:space="preserve">   Africa</t>
  </si>
  <si>
    <t xml:space="preserve">   Oceania</t>
  </si>
  <si>
    <t xml:space="preserve">   Latin America</t>
  </si>
  <si>
    <t xml:space="preserve">   Northern America</t>
  </si>
  <si>
    <t>Population 5 years and over:</t>
  </si>
  <si>
    <t xml:space="preserve">   English only</t>
  </si>
  <si>
    <t xml:space="preserve">   Language other than English</t>
  </si>
  <si>
    <t xml:space="preserve">      Speak English less than "very well"</t>
  </si>
  <si>
    <t xml:space="preserve">   Spanish</t>
  </si>
  <si>
    <t xml:space="preserve">   Other Indo-European lanugages</t>
  </si>
  <si>
    <t xml:space="preserve">   Asian and Pacific Islander languages</t>
  </si>
  <si>
    <t xml:space="preserve">   Other languages</t>
  </si>
  <si>
    <t>DP03 Selected Economic Characteristics</t>
  </si>
  <si>
    <t>EMPLOYMENT STATUS</t>
  </si>
  <si>
    <t>Population 16 years and over:</t>
  </si>
  <si>
    <t xml:space="preserve">Median household income </t>
  </si>
  <si>
    <t>All people</t>
  </si>
  <si>
    <t>Under 18 years</t>
  </si>
  <si>
    <t>18 to 64 years</t>
  </si>
  <si>
    <t>Civilian labor force</t>
  </si>
  <si>
    <t>Females 16 years and over:</t>
  </si>
  <si>
    <t>Workers 16 years and over:</t>
  </si>
  <si>
    <t>Mean travel time to work (minutes)</t>
  </si>
  <si>
    <t>Civilian employed population 16 years and over:</t>
  </si>
  <si>
    <t>Mean household income (dollars)</t>
  </si>
  <si>
    <t>Total families:</t>
  </si>
  <si>
    <t>Median family income (dollars)</t>
  </si>
  <si>
    <t>Mean family income (dollars)</t>
  </si>
  <si>
    <t>Per capita income (dollars)</t>
  </si>
  <si>
    <t>Nonfamily households:</t>
  </si>
  <si>
    <t>Median nonfamily income (dollars)</t>
  </si>
  <si>
    <t>Mean nonfamily income (dollars)</t>
  </si>
  <si>
    <t>Median earnings for workers (dollars)</t>
  </si>
  <si>
    <t>Median earnings for male full-time, year-round workers (dollars)</t>
  </si>
  <si>
    <t>Median earnings for female full-time, year-round workers (dollars)</t>
  </si>
  <si>
    <t>All families:</t>
  </si>
  <si>
    <t>With related children under 18 years</t>
  </si>
  <si>
    <t>With related children under 5 years only</t>
  </si>
  <si>
    <t>Married couple families</t>
  </si>
  <si>
    <t>Families with female householder, no husband present</t>
  </si>
  <si>
    <t>Related children under 18 years</t>
  </si>
  <si>
    <t>Related children under 5 years</t>
  </si>
  <si>
    <t>Related children 5 to 17 years</t>
  </si>
  <si>
    <t>18 years and over</t>
  </si>
  <si>
    <t>65 years and over</t>
  </si>
  <si>
    <t>People in families</t>
  </si>
  <si>
    <t>Unrelated individuals 15 years and over</t>
  </si>
  <si>
    <t>Total population for whom poverty status is determined:</t>
  </si>
  <si>
    <t>COMMUTING TO WORK</t>
  </si>
  <si>
    <t>OCCUPATION</t>
  </si>
  <si>
    <t>INDUSTRY</t>
  </si>
  <si>
    <t>CLASS OF WORKER</t>
  </si>
  <si>
    <t>INCOME AND BENEFITS (IN 2010 INFLATION-ADJUSTED DOLLARS</t>
  </si>
  <si>
    <t>PERCENTAGE OF FAMILIES AND PEOPLE WHOSE INCOME IN THE PAST 12 MONTHS IS BELOW POVERTY</t>
  </si>
  <si>
    <t>RATIO OF INCOME TO POVERTY</t>
  </si>
  <si>
    <t xml:space="preserve">   In labor force</t>
  </si>
  <si>
    <t xml:space="preserve">      Civilian labor </t>
  </si>
  <si>
    <t xml:space="preserve">         Employed</t>
  </si>
  <si>
    <t xml:space="preserve">         Unemployed</t>
  </si>
  <si>
    <t xml:space="preserve">      Armed Forces</t>
  </si>
  <si>
    <t xml:space="preserve">   Not in labor force</t>
  </si>
  <si>
    <t xml:space="preserve">   Percent Unemployed</t>
  </si>
  <si>
    <t xml:space="preserve">      Civilian labor force</t>
  </si>
  <si>
    <t xml:space="preserve">   All parents in family in labor force</t>
  </si>
  <si>
    <t>Own children 6 to 17 years:</t>
  </si>
  <si>
    <t>Own children under 6 years:</t>
  </si>
  <si>
    <t xml:space="preserve">   Car, truck, or van -- drove alone</t>
  </si>
  <si>
    <t xml:space="preserve">   Car, truck, or van -- carpooled</t>
  </si>
  <si>
    <t xml:space="preserve">   Public transportation (excluding taxicab)</t>
  </si>
  <si>
    <t xml:space="preserve">   Walked</t>
  </si>
  <si>
    <t xml:space="preserve">   Other means</t>
  </si>
  <si>
    <t xml:space="preserve">   Worked at home</t>
  </si>
  <si>
    <t xml:space="preserve">   Management, business, science, and arts</t>
  </si>
  <si>
    <t xml:space="preserve">   Service</t>
  </si>
  <si>
    <t xml:space="preserve">   Natural resources, construction, and maintenance</t>
  </si>
  <si>
    <t xml:space="preserve">   Sales and office</t>
  </si>
  <si>
    <t xml:space="preserve">   Production, transportation, and material moving</t>
  </si>
  <si>
    <t xml:space="preserve">   Agriculture, forestry, fishing and hunting, and mining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</si>
  <si>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</si>
  <si>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</si>
  <si>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</si>
  <si>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</si>
  <si>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warehousing, and utilities</t>
  </si>
  <si>
    <t xml:space="preserve">   Information</t>
  </si>
  <si>
    <t xml:space="preserve">   Finance and insurance, and real estate and rental leasing</t>
  </si>
  <si>
    <t xml:space="preserve">   Professional, scientific, and management, and administrative and waste management services</t>
  </si>
  <si>
    <t xml:space="preserve">   Educational services, and health care and social assistance</t>
  </si>
  <si>
    <t xml:space="preserve">   Arts, entertainment, and recreation, and accommodation and food services</t>
  </si>
  <si>
    <t xml:space="preserve">   Other services, except public administration</t>
  </si>
  <si>
    <t xml:space="preserve">   Public administration</t>
  </si>
  <si>
    <t xml:space="preserve">   Private wage and salary workers</t>
  </si>
  <si>
    <t xml:space="preserve">   Government workers</t>
  </si>
  <si>
    <t xml:space="preserve">   Self employed in own not incorporated business workers</t>
  </si>
  <si>
    <t xml:space="preserve">   Unpaid family workers</t>
  </si>
  <si>
    <t xml:space="preserve">  Under .50</t>
  </si>
  <si>
    <t xml:space="preserve">  .50 to .99</t>
  </si>
  <si>
    <t xml:space="preserve">  1.00 to 1.24</t>
  </si>
  <si>
    <t xml:space="preserve">  1.25 to 1.49</t>
  </si>
  <si>
    <t xml:space="preserve">  1.50 to 1.84</t>
  </si>
  <si>
    <t xml:space="preserve">  1.85 to 1.99</t>
  </si>
  <si>
    <t xml:space="preserve">  2.00 and over</t>
  </si>
  <si>
    <t xml:space="preserve">   Less than $10,000</t>
  </si>
  <si>
    <t xml:space="preserve">   $10,000 to $14,999</t>
  </si>
  <si>
    <t xml:space="preserve">   $15,000 to $24,999</t>
  </si>
  <si>
    <t xml:space="preserve">   $25,000 to $34,999</t>
  </si>
  <si>
    <t xml:space="preserve">   $35,000 to $49,999</t>
  </si>
  <si>
    <t xml:space="preserve">   $50,000 to $74,999</t>
  </si>
  <si>
    <t xml:space="preserve">   $75,000 to $99,999</t>
  </si>
  <si>
    <t xml:space="preserve">   $100,000 to $149,999</t>
  </si>
  <si>
    <t xml:space="preserve">   $150,000 to $199,999</t>
  </si>
  <si>
    <t xml:space="preserve">   $200,000 or more</t>
  </si>
  <si>
    <t xml:space="preserve">   With earnings</t>
  </si>
  <si>
    <t xml:space="preserve">      Mean earnings (dollars)</t>
  </si>
  <si>
    <t xml:space="preserve">   With Social Security</t>
  </si>
  <si>
    <t xml:space="preserve">      Mean Social Security income (dollars)</t>
  </si>
  <si>
    <t xml:space="preserve">   With retirement income</t>
  </si>
  <si>
    <t xml:space="preserve">      Mean retirement income (dollars)</t>
  </si>
  <si>
    <t xml:space="preserve">   With Supplemental Security income</t>
  </si>
  <si>
    <t xml:space="preserve">      Mean Supplemental Security Income (dollars)</t>
  </si>
  <si>
    <t xml:space="preserve">   With cash public assitance income</t>
  </si>
  <si>
    <t xml:space="preserve">      Mean cash public assitance income (dollars)</t>
  </si>
  <si>
    <t xml:space="preserve">   With Food Stamps/SNAP benefits in the past 12 months</t>
  </si>
  <si>
    <t>DP04 Selected Housing Characteristics</t>
  </si>
  <si>
    <t>Total housing units:</t>
  </si>
  <si>
    <t>Homeowner vacancy rate</t>
  </si>
  <si>
    <t>Rental vacancy rate</t>
  </si>
  <si>
    <t>Median  rooms</t>
  </si>
  <si>
    <t>Occupied housing units:</t>
  </si>
  <si>
    <t>Average household size of owner-occupied unit</t>
  </si>
  <si>
    <t>Average household size of renter-occupied unit</t>
  </si>
  <si>
    <t>Owner-occupied units:</t>
  </si>
  <si>
    <t>Median value (dollars)</t>
  </si>
  <si>
    <t>Housing units with a mortgage:</t>
  </si>
  <si>
    <t>Median (dollars)</t>
  </si>
  <si>
    <t>Housing unit without a mortgage:</t>
  </si>
  <si>
    <t>Housing units with a mortgage (excluding units where SMOCAPI cannot be computed):</t>
  </si>
  <si>
    <t>Not computed</t>
  </si>
  <si>
    <t>Housing units without a mortgage (excluding units where SMOCAPI cannot be computed):</t>
  </si>
  <si>
    <t>Occupied units paying rent:</t>
  </si>
  <si>
    <t>Median gross rent (dollars)</t>
  </si>
  <si>
    <t>No cash rent paid:</t>
  </si>
  <si>
    <t>Occupied units paying rent (excluding units where GRAPI cannot be computed):</t>
  </si>
  <si>
    <t xml:space="preserve">   Occupied housing units</t>
  </si>
  <si>
    <t xml:space="preserve">   Vacant housing units</t>
  </si>
  <si>
    <t xml:space="preserve">   1-unit, detached</t>
  </si>
  <si>
    <t xml:space="preserve">   1-unit, attached</t>
  </si>
  <si>
    <t xml:space="preserve">   2 units</t>
  </si>
  <si>
    <t xml:space="preserve">   3 or 4 units</t>
  </si>
  <si>
    <t xml:space="preserve">   5 to 9 units</t>
  </si>
  <si>
    <t xml:space="preserve">   10 to 19 units</t>
  </si>
  <si>
    <t xml:space="preserve">   20 to 49 units</t>
  </si>
  <si>
    <t xml:space="preserve">   50 or more units</t>
  </si>
  <si>
    <t xml:space="preserve">   Mobile home</t>
  </si>
  <si>
    <t xml:space="preserve">   Boat, RV, van, etc.</t>
  </si>
  <si>
    <t xml:space="preserve">   Built 2005 or later</t>
  </si>
  <si>
    <t xml:space="preserve">   Built 2000 to 2004</t>
  </si>
  <si>
    <t xml:space="preserve">   Built 1990 to 1999</t>
  </si>
  <si>
    <t xml:space="preserve">   Built 1980 to 1989</t>
  </si>
  <si>
    <t xml:space="preserve">   Built 1970 to 1979</t>
  </si>
  <si>
    <t xml:space="preserve">   Built 1960 to 1969</t>
  </si>
  <si>
    <t xml:space="preserve">   Built 1950 to 1959</t>
  </si>
  <si>
    <t xml:space="preserve">   Built 1940 to 1949</t>
  </si>
  <si>
    <t xml:space="preserve">   Built 1939 or earlier</t>
  </si>
  <si>
    <t xml:space="preserve">   1 room</t>
  </si>
  <si>
    <t xml:space="preserve">   2 rooms</t>
  </si>
  <si>
    <t xml:space="preserve">   3 rooms</t>
  </si>
  <si>
    <t xml:space="preserve">   4 rooms</t>
  </si>
  <si>
    <t xml:space="preserve">   5 rooms</t>
  </si>
  <si>
    <t xml:space="preserve">   6 rooms</t>
  </si>
  <si>
    <t xml:space="preserve">   7 rooms</t>
  </si>
  <si>
    <t xml:space="preserve">   8 rooms</t>
  </si>
  <si>
    <t xml:space="preserve">   9 or more rooms</t>
  </si>
  <si>
    <t xml:space="preserve">   No bedroom</t>
  </si>
  <si>
    <t xml:space="preserve">   1 bedrooms</t>
  </si>
  <si>
    <t xml:space="preserve">   3 bedrooms</t>
  </si>
  <si>
    <t xml:space="preserve">   2 bedrooms</t>
  </si>
  <si>
    <t xml:space="preserve">   4 bedrooms</t>
  </si>
  <si>
    <t xml:space="preserve">   5 or more bedrooms</t>
  </si>
  <si>
    <t xml:space="preserve">   Owner-occupied</t>
  </si>
  <si>
    <t xml:space="preserve">   Renter-occupied</t>
  </si>
  <si>
    <t xml:space="preserve">   Moved in 2005 or later</t>
  </si>
  <si>
    <t xml:space="preserve">   Moved in 2000 to 2004</t>
  </si>
  <si>
    <t xml:space="preserve">   Moved in 1990 to 1999</t>
  </si>
  <si>
    <t xml:space="preserve">   Moved in 1980 to 1989</t>
  </si>
  <si>
    <t xml:space="preserve">   Moved in 1970 to 1979</t>
  </si>
  <si>
    <t xml:space="preserve">   Moved in 1969 or earlier</t>
  </si>
  <si>
    <t xml:space="preserve">   No vehicles available</t>
  </si>
  <si>
    <t xml:space="preserve">   1 vehicle available</t>
  </si>
  <si>
    <t xml:space="preserve">   2 vehicle available</t>
  </si>
  <si>
    <t xml:space="preserve">   3 or more vehicle available</t>
  </si>
  <si>
    <t xml:space="preserve">   Utility gas</t>
  </si>
  <si>
    <t xml:space="preserve">   Bottled, tank, or LP gas</t>
  </si>
  <si>
    <t xml:space="preserve">   Electricity</t>
  </si>
  <si>
    <t xml:space="preserve">   Fuel oil, kerosene, etc.</t>
  </si>
  <si>
    <t xml:space="preserve">   Coal or coke</t>
  </si>
  <si>
    <t xml:space="preserve">   Wood</t>
  </si>
  <si>
    <t xml:space="preserve">   Solar energy</t>
  </si>
  <si>
    <t xml:space="preserve">   No fuel used</t>
  </si>
  <si>
    <t xml:space="preserve">   Other fuel</t>
  </si>
  <si>
    <t xml:space="preserve">   Lacking complete plumbing facilities</t>
  </si>
  <si>
    <t xml:space="preserve">   Lacking complete kitchen facilities</t>
  </si>
  <si>
    <t xml:space="preserve">   No telephone service </t>
  </si>
  <si>
    <t xml:space="preserve">   1.00 or less</t>
  </si>
  <si>
    <t xml:space="preserve">   1.00 to 1.50</t>
  </si>
  <si>
    <t xml:space="preserve">   1.51 or more</t>
  </si>
  <si>
    <t xml:space="preserve">   Less than $50,000</t>
  </si>
  <si>
    <t xml:space="preserve">   $50,000 to $99,999</t>
  </si>
  <si>
    <t xml:space="preserve">   $200,000 to $299,999</t>
  </si>
  <si>
    <t xml:space="preserve">   $300,000 to $499,999</t>
  </si>
  <si>
    <t xml:space="preserve">   $500,000 to $999,999</t>
  </si>
  <si>
    <t xml:space="preserve">   $1,000,000 or more</t>
  </si>
  <si>
    <t xml:space="preserve">   Housing units with a mortgage</t>
  </si>
  <si>
    <t xml:space="preserve">   Housing unit without a mortgage</t>
  </si>
  <si>
    <t xml:space="preserve">   Less than $300</t>
  </si>
  <si>
    <t xml:space="preserve">   $300 to $499</t>
  </si>
  <si>
    <t xml:space="preserve">   $500 to $699</t>
  </si>
  <si>
    <t xml:space="preserve">   $700 to $999</t>
  </si>
  <si>
    <t xml:space="preserve">   $1,000 to $1,499</t>
  </si>
  <si>
    <t xml:space="preserve">   $1,500 to $1,999</t>
  </si>
  <si>
    <t xml:space="preserve">   $2,000 or more</t>
  </si>
  <si>
    <t xml:space="preserve">   Less than $100</t>
  </si>
  <si>
    <t xml:space="preserve">   $100 to $199</t>
  </si>
  <si>
    <t xml:space="preserve">   $200 to $299</t>
  </si>
  <si>
    <t xml:space="preserve">   $300 to $399</t>
  </si>
  <si>
    <t xml:space="preserve">   $400 or more</t>
  </si>
  <si>
    <t xml:space="preserve">   Less than 20.0 percent</t>
  </si>
  <si>
    <t xml:space="preserve">   20.0 to 24.9 percent</t>
  </si>
  <si>
    <t xml:space="preserve">   25.0 to 29.9 percent</t>
  </si>
  <si>
    <t xml:space="preserve">   30.0 to 34.9 percent</t>
  </si>
  <si>
    <t xml:space="preserve">   35.0 percent or more</t>
  </si>
  <si>
    <t xml:space="preserve">   Less than 10.0 percent</t>
  </si>
  <si>
    <t xml:space="preserve">   10.0 to 14.9 percent</t>
  </si>
  <si>
    <t xml:space="preserve">   15.0 to 19.9 percent</t>
  </si>
  <si>
    <t xml:space="preserve">   Less than $200</t>
  </si>
  <si>
    <t xml:space="preserve">   $500 to $749</t>
  </si>
  <si>
    <t xml:space="preserve">   $750 to $999</t>
  </si>
  <si>
    <t xml:space="preserve">   $1,500 or more</t>
  </si>
  <si>
    <t xml:space="preserve">   Less than 15.0 percent</t>
  </si>
  <si>
    <t>HOUSING OCCUPANCY</t>
  </si>
  <si>
    <t>UNITS IN STRUCTURE</t>
  </si>
  <si>
    <t>YEAR STRUCTURE BUILT</t>
  </si>
  <si>
    <t>ROOMS</t>
  </si>
  <si>
    <t>BEDROOMS</t>
  </si>
  <si>
    <t>HOUSING TENURE</t>
  </si>
  <si>
    <t>YEAR HOUSEHOLDER MOVED INTO UNIT</t>
  </si>
  <si>
    <t>VEHICLES AVAILABLE</t>
  </si>
  <si>
    <t>HOUSE HEATING FUEL</t>
  </si>
  <si>
    <t>SELECTED CHARACTERISTICS</t>
  </si>
  <si>
    <t>OCCUPANTS PER ROOM</t>
  </si>
  <si>
    <t>VALUE</t>
  </si>
  <si>
    <t>MORTGAGE STATUS</t>
  </si>
  <si>
    <t>SELECTED MONTHLY OWNER COSTS (SMOC)</t>
  </si>
  <si>
    <t>SELECTED MONTHLYS OWNER COSTS AS A PERCENTAGE OF HOUSEHOLD INCOME (SMOCAPI)</t>
  </si>
  <si>
    <t>GROSS RENT</t>
  </si>
  <si>
    <t>GROSS RENT AS A PERCENTAGE OF HOUSEHOLD INCOME (GRAPI)</t>
  </si>
  <si>
    <r>
      <t>Source:</t>
    </r>
    <r>
      <rPr>
        <sz val="7"/>
        <color rgb="FF000000"/>
        <rFont val="Arial"/>
        <family val="2"/>
      </rPr>
      <t xml:space="preserve">  U.S. Census Bureau, 2006-2010 American Community Survey (ACS), 5-Year estimates</t>
    </r>
  </si>
  <si>
    <r>
      <t xml:space="preserve">Produced by:  </t>
    </r>
    <r>
      <rPr>
        <sz val="7"/>
        <color rgb="FF000000"/>
        <rFont val="Arial"/>
        <family val="2"/>
      </rPr>
      <t>City of Seattle, Department of Planning and Development (DPD)</t>
    </r>
  </si>
  <si>
    <t>On the Web at: http://www.seattle.gov/dpd/Research/Population_Demographics/Overview/</t>
  </si>
  <si>
    <t>Notes:</t>
  </si>
  <si>
    <t xml:space="preserve">This is one of four reports that have been adapted from the ACS "Data Profile" (DP) Series.  The four DP tables published by the Census Bureau are: </t>
  </si>
  <si>
    <t>DP02 Selected Social Characteristics; DP03 Selected Economic Characteristics; DP04 Selected Housing Characteristics; DP05 Demographic and Housing Estimates.</t>
  </si>
  <si>
    <t xml:space="preserve">DPD has adapted these DP tables for reporting ACS estimates for locally-defined geographies.  The locally defined areas covered in these reports are made up of </t>
  </si>
  <si>
    <t xml:space="preserve">multiple census tracts (except for a few Community Reporting Areas that are made up of only one Census Tract each), therefore estimates shown for these </t>
  </si>
  <si>
    <t>geographies are based on aggregating estimates for multiple census tracts.  For ease of calculation, medians are the average of the medians.</t>
  </si>
  <si>
    <t>¹The ACS is a sample survey and as such, estimates carry sampling error.  Margins of error (MOEs) provide a measure of sampling error</t>
  </si>
  <si>
    <t xml:space="preserve">The MOEs displayed for the aggregated estimates in these reports could only be approximated using the formulas provided by the Census Bureau. These formulas do </t>
  </si>
  <si>
    <t xml:space="preserve">not account for “covariance” (or inter-relationship) between the aggregated estimates, and can understate or—more commonly—overstate the margins of error.  In some </t>
  </si>
  <si>
    <t>cases, actual MOEs may be much different than approximated.</t>
  </si>
  <si>
    <t xml:space="preserve"> </t>
  </si>
  <si>
    <t>MOEs of +/- 0.1 and below are displayed as +/- 0.1 based on Census Bureau convention.</t>
  </si>
  <si>
    <t>² The reliability indicator of High, Moderate, or Low is meant to provide a general sense of an estimate's reliability. Data users will need to use discretion in identifying the</t>
  </si>
  <si>
    <t xml:space="preserve"> level of reliability appropriate for their purposes. </t>
  </si>
  <si>
    <t>“High” reliability: MOE is less than or equal to 20% of the estimate.  Indicates that sampling error is small relative to the size of the estimate. Flagged green.</t>
  </si>
  <si>
    <t>"Moderate” reliability: MOE is between 20% and 66.7% of the estimate.  Flagged yellow to indicate that the estimate should be used with caution.</t>
  </si>
  <si>
    <t>"Low” reliability: MOE is over 66.7% of the estimate. Flagged red to warn that sampling error is large relative to the estimate and that the estimate is very unreliable.</t>
  </si>
  <si>
    <t>"NC": Estimate is 0.  Reliability cannot be calculated.</t>
  </si>
  <si>
    <t xml:space="preserve">Percent Margin of Error "W" value indicates the standard formula for estimating the percent MOE could not be applied (due to negative value under square root).  </t>
  </si>
  <si>
    <t>For more about MOEs, see Census Bureau notes below.  For formulas, see “American Community Survey Multiyear Accuracy of the Data (3-year 2008-2010 and 5-year</t>
  </si>
  <si>
    <t xml:space="preserve">2006-2010),” http://www.census.gov/acs/www/Downloads/data_documentation/Accuracy/MultiyearACSAccuracyofData2010.pdf.) </t>
  </si>
  <si>
    <t>Census Bureau notes:</t>
  </si>
  <si>
    <t xml:space="preserve">Supporting documentation on code lists, subject definitions, data accuracy, and statistical testing can be found on the American Community Survey website in the Data </t>
  </si>
  <si>
    <t>and Documentation section.</t>
  </si>
  <si>
    <t xml:space="preserve">Sample size and data quality measures (including coverage rates, allocation rates, and response rates) can be found on the American Community Survey website in the </t>
  </si>
  <si>
    <t>Methodology section.</t>
  </si>
  <si>
    <t xml:space="preserve">Although the American Community Survey (ACS) produces population, demographic and housing unit estimates, for 2010, the 2010 Census provides the official counts </t>
  </si>
  <si>
    <t>of the population and housing units for the nation, states, counties, cities and towns. For 2006 to 2009, the Population Estimates Program provides intercensal estimates</t>
  </si>
  <si>
    <t>of the population for the nation, states, and counties.</t>
  </si>
  <si>
    <t xml:space="preserve">Data are based on a sample and are subject to sampling variability. The degree of uncertainty for an estimate arising from sampling variability is represented through </t>
  </si>
  <si>
    <t xml:space="preserve">the use of a margin of error. The value shown here is the 90 percent margin of error. The margin of error can be interpreted roughly as providing a 90 percent probability </t>
  </si>
  <si>
    <t xml:space="preserve">that the interval defined by the estimate minus the margin of error and the estimate plus the margin of error (the lower and upper confidence bounds) contains the true </t>
  </si>
  <si>
    <t xml:space="preserve">value. In addition to sampling variability, the ACS estimates are subject to nonsampling error (for a discussion of nonsampling variability, see Accuracy of the Data). </t>
  </si>
  <si>
    <t>The effect of nonsampling error is not represented in these tables.</t>
  </si>
  <si>
    <t>While the 2006-2010 American Community Survey (ACS) data generally reflect the December 2009 Office of Management and Budget (OMB) definitions of metropolitan</t>
  </si>
  <si>
    <t xml:space="preserve"> and micropolitan statistical areas; in certain instances the names, codes, and boundaries of the principal cities shown in ACS tables may differ from the OMB </t>
  </si>
  <si>
    <t>definitions due to differences in the effective dates of the geographic entities.</t>
  </si>
  <si>
    <t xml:space="preserve">Estimates of urban and rural population, housing units, and characteristics reflect boundaries of urban areas defined based on Census 2000 data.  Boundaries for urban </t>
  </si>
  <si>
    <t>areas have not been updated since Census 2000. As a result, data for urban and rural areas from the ACS do not necessarily reflect the results of ongoing urbanization.</t>
  </si>
  <si>
    <t>Explanation of Symbols:</t>
  </si>
  <si>
    <t>1. An '**' entry in the margin of error column indicates that either no sample observations or too few sample observations were available to compute a standard error and</t>
  </si>
  <si>
    <t xml:space="preserve"> thus the margin of error. A statistical test is not appropriate.</t>
  </si>
  <si>
    <t xml:space="preserve">2. An '-' entry in the estimate column indicates that either no sample observations or too few sample observations were available to compute an estimate, or a ratio of </t>
  </si>
  <si>
    <t>medians cannot be calculated because one or both of the median estimates falls in the lowest interval or upper interval of an open-ended distribution.</t>
  </si>
  <si>
    <t>3. An '-' following a median estimate means the median falls in the lowest interval of an open-ended distribution.</t>
  </si>
  <si>
    <t>4. An '+' following a median estimate means the median falls in the upper interval of an open-ended distribution.</t>
  </si>
  <si>
    <t xml:space="preserve">5. An '***' entry in the margin of error column indicates that the median falls in the lowest interval or upper interval of an open-ended distribution. A statistical test is not </t>
  </si>
  <si>
    <t>appropriate.</t>
  </si>
  <si>
    <t>6. An '*****' entry in the margin of error column indicates that the estimate is controlled. A statistical test for sampling variability is not appropriate.</t>
  </si>
  <si>
    <t xml:space="preserve">7. An 'N' entry in the estimate and margin of error columns indicates that data for this geographic area cannot be displayed because the number of sample cases is too </t>
  </si>
  <si>
    <t>small.</t>
  </si>
  <si>
    <t>8. An '(X)' means that the estimate is not applicable or not available."</t>
  </si>
  <si>
    <t xml:space="preserve">"There were changes in the edit between 2009 and 2010 regarding Supplemental Security Income (SSI) and Social Security. The changes in the edit loosened restrictions </t>
  </si>
  <si>
    <t xml:space="preserve">on disability requirements for receipt of SSI resulting in an increase in the total number of SSI recipients in the American Community Survey. The changes also </t>
  </si>
  <si>
    <t xml:space="preserve">loosened restrictions on possible reported monthly amounts in Social Security income resulting in higher Social Security aggregate amounts. These results more closely </t>
  </si>
  <si>
    <t>match administrative counts compiled by the Social Security Administration.</t>
  </si>
  <si>
    <t>Workers include members of the Armed Forces and civilians who were at work last week.</t>
  </si>
  <si>
    <t xml:space="preserve">Industry codes are 4-digit codes and are based on the North American Industry Classification System 2007. The Industry categories adhere to the guidelines issued in </t>
  </si>
  <si>
    <t>Clarification Memorandum No. 2, "NAICS Alternate Aggregation Structure for Use By U.S. Statistical Agencies," issued by the Office of Management and Budget.</t>
  </si>
  <si>
    <t xml:space="preserve">Occupation codes are 4-digit codes and are based on the Standard Occupational Classification (SOC) 2010. The 2010 Census occupation codes were updated in </t>
  </si>
  <si>
    <t>accordance with the 2010 revision of the SOC. To allow for the creation of 2006-2010 and 2008-2010 tables, occupation data in the multiyear files (2006-2010 and 2008-</t>
  </si>
  <si>
    <t xml:space="preserve">2010) were recoded to 2010 Census occupation codes. We recommend using caution when comparing data coded using 2010 Census occupation codes with data coded </t>
  </si>
  <si>
    <t xml:space="preserve">using previous Census occupation codes. For more information on the Census occupation code changes, please visit our website at </t>
  </si>
  <si>
    <t>http://www.census.gov/hhes/www/ioindex/.</t>
  </si>
  <si>
    <t>Census Bureau notes for DP03:</t>
  </si>
  <si>
    <t>"The median gross rent excludes no cash renters.</t>
  </si>
  <si>
    <t xml:space="preserve">In prior years, the universe included all owner-occupied units with/without a mortgage. It is now restricted to include only those units where SMOCAPI is computed, that </t>
  </si>
  <si>
    <t>is, SMOC and household income are valid values.</t>
  </si>
  <si>
    <t xml:space="preserve">In prior years, the universe included all renter-occupied units. It is now restricted to include only those units where GRAPI is computed, that is, gross rent and household </t>
  </si>
  <si>
    <t>Income are valid values.</t>
  </si>
  <si>
    <t>Census Bureau notes for DP04:</t>
  </si>
  <si>
    <t xml:space="preserve">"For more information on understanding race and Hispanic origin data, please see the Census 2010 Brief entitled, Overview of Race and Hispanic Origin: 2010, issued </t>
  </si>
  <si>
    <t>March 2011. (pdf format)</t>
  </si>
  <si>
    <t xml:space="preserve">The ACS questions on Hispanic origin and race were revised in 2008 to make them consistent with the Census 2010 question wording. Any changes in estimates for </t>
  </si>
  <si>
    <t xml:space="preserve">2008 and beyond may be due to demographic changes, as well as factors including questionnaire changes, differences in ACS population controls, and methodological </t>
  </si>
  <si>
    <t xml:space="preserve">differences in the population estimates, and therefore should be used with caution. For a summary of questionnaire changes see </t>
  </si>
  <si>
    <t xml:space="preserve">http://www.census.gov/acs/www/methodology/questionnaire_changes/. For more information about changes in the estimates see </t>
  </si>
  <si>
    <t>http://www.census.gov/population/www/socdemo/hispanic/reports.html.</t>
  </si>
  <si>
    <t>Census Bureau notes for DP05:</t>
  </si>
  <si>
    <t/>
  </si>
  <si>
    <t>Council District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</si>
</sst>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#,##0.0"/>
    <numFmt numFmtId="167" formatCode="0.0"/>
    <numFmt numFmtId="168" formatCode="\±\ #,##0"/>
    <numFmt numFmtId="169" formatCode="\±\ 0.00"/>
    <numFmt numFmtId="170" formatCode="\±\ 0.0"/>
    <numFmt numFmtId="171" formatCode="\±\ #,##0.0"/>
  </numFmts>
  <fonts count="15" x14ac:knownFonts="1"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3" fontId="1" fillId="0" borderId="0" xfId="0" applyNumberFormat="1" applyFont="1"/>
    <xf numFmtId="3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166" fontId="1" fillId="0" borderId="0" xfId="0" applyNumberFormat="1" applyFont="1"/>
    <xf numFmtId="0" fontId="6" fillId="0" borderId="0" xfId="0" applyFont="1"/>
    <xf numFmtId="0" fontId="2" fillId="3" borderId="0" xfId="0" applyFont="1" applyFill="1"/>
    <xf numFmtId="3" fontId="2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0" fontId="1" fillId="3" borderId="0" xfId="0" applyFont="1" applyFill="1"/>
    <xf numFmtId="3" fontId="1" fillId="3" borderId="0" xfId="0" applyNumberFormat="1" applyFont="1" applyFill="1"/>
    <xf numFmtId="164" fontId="1" fillId="3" borderId="0" xfId="0" applyNumberFormat="1" applyFont="1" applyFill="1"/>
    <xf numFmtId="165" fontId="1" fillId="3" borderId="0" xfId="0" applyNumberFormat="1" applyFont="1" applyFill="1"/>
    <xf numFmtId="0" fontId="1" fillId="3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2" fontId="1" fillId="3" borderId="0" xfId="0" applyNumberFormat="1" applyFont="1" applyFill="1"/>
    <xf numFmtId="4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1" fillId="0" borderId="0" xfId="0" applyNumberFormat="1" applyFont="1"/>
    <xf numFmtId="168" fontId="1" fillId="3" borderId="0" xfId="0" applyNumberFormat="1" applyFont="1" applyFill="1"/>
    <xf numFmtId="169" fontId="1" fillId="0" borderId="0" xfId="0" applyNumberFormat="1" applyFont="1"/>
    <xf numFmtId="170" fontId="1" fillId="0" borderId="0" xfId="0" applyNumberFormat="1" applyFont="1"/>
    <xf numFmtId="3" fontId="8" fillId="0" borderId="0" xfId="1" applyNumberFormat="1" applyFont="1" applyFill="1" applyBorder="1" applyAlignment="1">
      <alignment horizontal="right" wrapText="1"/>
    </xf>
    <xf numFmtId="168" fontId="8" fillId="0" borderId="0" xfId="1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right"/>
    </xf>
    <xf numFmtId="170" fontId="8" fillId="0" borderId="0" xfId="1" applyNumberFormat="1" applyFont="1" applyFill="1" applyBorder="1" applyAlignment="1">
      <alignment horizontal="right" wrapText="1"/>
    </xf>
    <xf numFmtId="170" fontId="1" fillId="0" borderId="0" xfId="0" applyNumberFormat="1" applyFont="1" applyAlignment="1">
      <alignment horizontal="right"/>
    </xf>
    <xf numFmtId="0" fontId="8" fillId="0" borderId="0" xfId="1" applyNumberFormat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71" fontId="8" fillId="0" borderId="0" xfId="1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4" fontId="8" fillId="0" borderId="1" xfId="2" applyNumberFormat="1" applyFont="1" applyFill="1" applyBorder="1" applyAlignment="1">
      <alignment horizontal="right" wrapText="1"/>
    </xf>
    <xf numFmtId="3" fontId="8" fillId="0" borderId="1" xfId="2" applyNumberFormat="1" applyFont="1" applyFill="1" applyBorder="1" applyAlignment="1">
      <alignment horizontal="right" wrapText="1"/>
    </xf>
    <xf numFmtId="168" fontId="8" fillId="0" borderId="1" xfId="2" applyNumberFormat="1" applyFont="1" applyFill="1" applyBorder="1" applyAlignment="1">
      <alignment horizontal="right" wrapText="1"/>
    </xf>
    <xf numFmtId="166" fontId="8" fillId="0" borderId="1" xfId="2" applyNumberFormat="1" applyFont="1" applyFill="1" applyBorder="1" applyAlignment="1">
      <alignment horizontal="right" wrapText="1"/>
    </xf>
    <xf numFmtId="170" fontId="8" fillId="0" borderId="1" xfId="2" applyNumberFormat="1" applyFont="1" applyFill="1" applyBorder="1" applyAlignment="1">
      <alignment horizontal="right" wrapText="1"/>
    </xf>
    <xf numFmtId="169" fontId="8" fillId="0" borderId="1" xfId="2" applyNumberFormat="1" applyFont="1" applyFill="1" applyBorder="1" applyAlignment="1">
      <alignment horizontal="righ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7" fontId="8" fillId="0" borderId="0" xfId="1" applyNumberFormat="1" applyFont="1" applyFill="1" applyBorder="1" applyAlignment="1">
      <alignment horizontal="right" wrapText="1"/>
    </xf>
    <xf numFmtId="3" fontId="3" fillId="2" borderId="0" xfId="0" applyNumberFormat="1" applyFont="1" applyFill="1" applyAlignment="1"/>
    <xf numFmtId="0" fontId="4" fillId="2" borderId="0" xfId="0" applyFont="1" applyFill="1" applyAlignment="1"/>
  </cellXfs>
  <cellStyles count="3">
    <cellStyle name="Normal" xfId="0" builtinId="0"/>
    <cellStyle name="Normal_Sheet1" xfId="1"/>
    <cellStyle name="Normal_Sheet2" xfId="2"/>
  </cellStyles>
  <dxfs count="21"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51A0C7"/>
      <color rgb="FFF5737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"/>
  <sheetViews>
    <sheetView workbookViewId="0">
      <selection activeCell="H87" sqref="H87"/>
    </sheetView>
  </sheetViews>
  <sheetFormatPr defaultRowHeight="12.75" x14ac:dyDescent="0.2"/>
  <sheetData>
    <row r="1" spans="1:1" x14ac:dyDescent="0.2">
      <c r="A1" s="51" t="s">
        <v>477</v>
      </c>
    </row>
    <row r="2" spans="1:1" x14ac:dyDescent="0.2">
      <c r="A2" s="51" t="s">
        <v>478</v>
      </c>
    </row>
    <row r="3" spans="1:1" x14ac:dyDescent="0.2">
      <c r="A3" s="52" t="s">
        <v>479</v>
      </c>
    </row>
    <row r="4" spans="1:1" x14ac:dyDescent="0.2">
      <c r="A4" s="51" t="s">
        <v>480</v>
      </c>
    </row>
    <row r="5" spans="1:1" x14ac:dyDescent="0.2">
      <c r="A5" s="52" t="s">
        <v>481</v>
      </c>
    </row>
    <row r="6" spans="1:1" x14ac:dyDescent="0.2">
      <c r="A6" s="52" t="s">
        <v>482</v>
      </c>
    </row>
    <row r="7" spans="1:1" x14ac:dyDescent="0.2">
      <c r="A7" s="53"/>
    </row>
    <row r="8" spans="1:1" x14ac:dyDescent="0.2">
      <c r="A8" s="52" t="s">
        <v>483</v>
      </c>
    </row>
    <row r="9" spans="1:1" x14ac:dyDescent="0.2">
      <c r="A9" s="52" t="s">
        <v>484</v>
      </c>
    </row>
    <row r="10" spans="1:1" x14ac:dyDescent="0.2">
      <c r="A10" s="52" t="s">
        <v>485</v>
      </c>
    </row>
    <row r="11" spans="1:1" x14ac:dyDescent="0.2">
      <c r="A11" s="52" t="s">
        <v>486</v>
      </c>
    </row>
    <row r="12" spans="1:1" x14ac:dyDescent="0.2">
      <c r="A12" s="53"/>
    </row>
    <row r="13" spans="1:1" x14ac:dyDescent="0.2">
      <c r="A13" s="52" t="s">
        <v>487</v>
      </c>
    </row>
    <row r="14" spans="1:1" x14ac:dyDescent="0.2">
      <c r="A14" s="52" t="s">
        <v>488</v>
      </c>
    </row>
    <row r="15" spans="1:1" x14ac:dyDescent="0.2">
      <c r="A15" s="52" t="s">
        <v>489</v>
      </c>
    </row>
    <row r="16" spans="1:1" x14ac:dyDescent="0.2">
      <c r="A16" s="52" t="s">
        <v>490</v>
      </c>
    </row>
    <row r="17" spans="1:1" x14ac:dyDescent="0.2">
      <c r="A17" s="52" t="s">
        <v>491</v>
      </c>
    </row>
    <row r="18" spans="1:1" x14ac:dyDescent="0.2">
      <c r="A18" s="53"/>
    </row>
    <row r="19" spans="1:1" x14ac:dyDescent="0.2">
      <c r="A19" s="52" t="s">
        <v>492</v>
      </c>
    </row>
    <row r="20" spans="1:1" x14ac:dyDescent="0.2">
      <c r="A20" s="52" t="s">
        <v>493</v>
      </c>
    </row>
    <row r="21" spans="1:1" x14ac:dyDescent="0.2">
      <c r="A21" s="53"/>
    </row>
    <row r="22" spans="1:1" x14ac:dyDescent="0.2">
      <c r="A22" s="52" t="s">
        <v>494</v>
      </c>
    </row>
    <row r="23" spans="1:1" x14ac:dyDescent="0.2">
      <c r="A23" s="52" t="s">
        <v>495</v>
      </c>
    </row>
    <row r="24" spans="1:1" x14ac:dyDescent="0.2">
      <c r="A24" s="52" t="s">
        <v>496</v>
      </c>
    </row>
    <row r="25" spans="1:1" x14ac:dyDescent="0.2">
      <c r="A25" s="52" t="s">
        <v>497</v>
      </c>
    </row>
    <row r="26" spans="1:1" x14ac:dyDescent="0.2">
      <c r="A26" s="53"/>
    </row>
    <row r="27" spans="1:1" x14ac:dyDescent="0.2">
      <c r="A27" s="52" t="s">
        <v>498</v>
      </c>
    </row>
    <row r="28" spans="1:1" x14ac:dyDescent="0.2">
      <c r="A28" s="53"/>
    </row>
    <row r="29" spans="1:1" x14ac:dyDescent="0.2">
      <c r="A29" s="52" t="s">
        <v>499</v>
      </c>
    </row>
    <row r="30" spans="1:1" x14ac:dyDescent="0.2">
      <c r="A30" s="52" t="s">
        <v>500</v>
      </c>
    </row>
    <row r="31" spans="1:1" x14ac:dyDescent="0.2">
      <c r="A31" s="52"/>
    </row>
    <row r="32" spans="1:1" x14ac:dyDescent="0.2">
      <c r="A32" s="51" t="s">
        <v>501</v>
      </c>
    </row>
    <row r="33" spans="1:1" x14ac:dyDescent="0.2">
      <c r="A33" s="52" t="s">
        <v>502</v>
      </c>
    </row>
    <row r="34" spans="1:1" x14ac:dyDescent="0.2">
      <c r="A34" s="52" t="s">
        <v>503</v>
      </c>
    </row>
    <row r="35" spans="1:1" x14ac:dyDescent="0.2">
      <c r="A35" s="53"/>
    </row>
    <row r="36" spans="1:1" x14ac:dyDescent="0.2">
      <c r="A36" s="52" t="s">
        <v>504</v>
      </c>
    </row>
    <row r="37" spans="1:1" x14ac:dyDescent="0.2">
      <c r="A37" s="52" t="s">
        <v>505</v>
      </c>
    </row>
    <row r="38" spans="1:1" x14ac:dyDescent="0.2">
      <c r="A38" s="53"/>
    </row>
    <row r="39" spans="1:1" x14ac:dyDescent="0.2">
      <c r="A39" s="52" t="s">
        <v>506</v>
      </c>
    </row>
    <row r="40" spans="1:1" x14ac:dyDescent="0.2">
      <c r="A40" s="52" t="s">
        <v>507</v>
      </c>
    </row>
    <row r="41" spans="1:1" x14ac:dyDescent="0.2">
      <c r="A41" s="52" t="s">
        <v>508</v>
      </c>
    </row>
    <row r="42" spans="1:1" x14ac:dyDescent="0.2">
      <c r="A42" s="53"/>
    </row>
    <row r="43" spans="1:1" x14ac:dyDescent="0.2">
      <c r="A43" s="52" t="s">
        <v>509</v>
      </c>
    </row>
    <row r="44" spans="1:1" x14ac:dyDescent="0.2">
      <c r="A44" s="52" t="s">
        <v>510</v>
      </c>
    </row>
    <row r="45" spans="1:1" x14ac:dyDescent="0.2">
      <c r="A45" s="52" t="s">
        <v>511</v>
      </c>
    </row>
    <row r="46" spans="1:1" x14ac:dyDescent="0.2">
      <c r="A46" s="52" t="s">
        <v>512</v>
      </c>
    </row>
    <row r="47" spans="1:1" x14ac:dyDescent="0.2">
      <c r="A47" s="52" t="s">
        <v>513</v>
      </c>
    </row>
    <row r="48" spans="1:1" x14ac:dyDescent="0.2">
      <c r="A48" s="52" t="s">
        <v>514</v>
      </c>
    </row>
    <row r="49" spans="1:1" x14ac:dyDescent="0.2">
      <c r="A49" s="52" t="s">
        <v>515</v>
      </c>
    </row>
    <row r="50" spans="1:1" x14ac:dyDescent="0.2">
      <c r="A50" s="52" t="s">
        <v>516</v>
      </c>
    </row>
    <row r="51" spans="1:1" x14ac:dyDescent="0.2">
      <c r="A51" s="53"/>
    </row>
    <row r="52" spans="1:1" x14ac:dyDescent="0.2">
      <c r="A52" s="52" t="s">
        <v>517</v>
      </c>
    </row>
    <row r="53" spans="1:1" x14ac:dyDescent="0.2">
      <c r="A53" s="52" t="s">
        <v>518</v>
      </c>
    </row>
    <row r="54" spans="1:1" x14ac:dyDescent="0.2">
      <c r="A54" s="52" t="s">
        <v>519</v>
      </c>
    </row>
    <row r="55" spans="1:1" x14ac:dyDescent="0.2">
      <c r="A55" s="52" t="s">
        <v>520</v>
      </c>
    </row>
    <row r="56" spans="1:1" x14ac:dyDescent="0.2">
      <c r="A56" s="52" t="s">
        <v>521</v>
      </c>
    </row>
    <row r="57" spans="1:1" x14ac:dyDescent="0.2">
      <c r="A57" s="52" t="s">
        <v>522</v>
      </c>
    </row>
    <row r="58" spans="1:1" x14ac:dyDescent="0.2">
      <c r="A58" s="52" t="s">
        <v>523</v>
      </c>
    </row>
    <row r="59" spans="1:1" x14ac:dyDescent="0.2">
      <c r="A59" s="52" t="s">
        <v>524</v>
      </c>
    </row>
    <row r="60" spans="1:1" x14ac:dyDescent="0.2">
      <c r="A60" s="52" t="s">
        <v>525</v>
      </c>
    </row>
    <row r="61" spans="1:1" x14ac:dyDescent="0.2">
      <c r="A61" s="52" t="s">
        <v>526</v>
      </c>
    </row>
    <row r="62" spans="1:1" x14ac:dyDescent="0.2">
      <c r="A62" s="52" t="s">
        <v>527</v>
      </c>
    </row>
    <row r="63" spans="1:1" x14ac:dyDescent="0.2">
      <c r="A63" s="52" t="s">
        <v>528</v>
      </c>
    </row>
    <row r="64" spans="1:1" x14ac:dyDescent="0.2">
      <c r="A64" s="52" t="s">
        <v>529</v>
      </c>
    </row>
    <row r="65" spans="1:1" x14ac:dyDescent="0.2">
      <c r="A65" s="52" t="s">
        <v>530</v>
      </c>
    </row>
    <row r="66" spans="1:1" x14ac:dyDescent="0.2">
      <c r="A66" s="52" t="s">
        <v>531</v>
      </c>
    </row>
    <row r="69" spans="1:1" x14ac:dyDescent="0.2">
      <c r="A69" s="51" t="s">
        <v>544</v>
      </c>
    </row>
    <row r="70" spans="1:1" x14ac:dyDescent="0.2">
      <c r="A70" s="52" t="s">
        <v>532</v>
      </c>
    </row>
    <row r="71" spans="1:1" x14ac:dyDescent="0.2">
      <c r="A71" s="52" t="s">
        <v>533</v>
      </c>
    </row>
    <row r="72" spans="1:1" x14ac:dyDescent="0.2">
      <c r="A72" s="52" t="s">
        <v>534</v>
      </c>
    </row>
    <row r="73" spans="1:1" x14ac:dyDescent="0.2">
      <c r="A73" s="52" t="s">
        <v>535</v>
      </c>
    </row>
    <row r="74" spans="1:1" x14ac:dyDescent="0.2">
      <c r="A74" s="53"/>
    </row>
    <row r="75" spans="1:1" x14ac:dyDescent="0.2">
      <c r="A75" s="52" t="s">
        <v>536</v>
      </c>
    </row>
    <row r="76" spans="1:1" x14ac:dyDescent="0.2">
      <c r="A76" s="53"/>
    </row>
    <row r="77" spans="1:1" x14ac:dyDescent="0.2">
      <c r="A77" s="52" t="s">
        <v>537</v>
      </c>
    </row>
    <row r="78" spans="1:1" x14ac:dyDescent="0.2">
      <c r="A78" s="52" t="s">
        <v>538</v>
      </c>
    </row>
    <row r="79" spans="1:1" x14ac:dyDescent="0.2">
      <c r="A79" s="53"/>
    </row>
    <row r="80" spans="1:1" x14ac:dyDescent="0.2">
      <c r="A80" s="52" t="s">
        <v>539</v>
      </c>
    </row>
    <row r="81" spans="1:1" x14ac:dyDescent="0.2">
      <c r="A81" s="52" t="s">
        <v>540</v>
      </c>
    </row>
    <row r="82" spans="1:1" x14ac:dyDescent="0.2">
      <c r="A82" s="52" t="s">
        <v>541</v>
      </c>
    </row>
    <row r="83" spans="1:1" x14ac:dyDescent="0.2">
      <c r="A83" s="52" t="s">
        <v>542</v>
      </c>
    </row>
    <row r="84" spans="1:1" x14ac:dyDescent="0.2">
      <c r="A84" s="52" t="s">
        <v>543</v>
      </c>
    </row>
    <row r="87" spans="1:1" x14ac:dyDescent="0.2">
      <c r="A87" s="51" t="s">
        <v>550</v>
      </c>
    </row>
    <row r="88" spans="1:1" x14ac:dyDescent="0.2">
      <c r="A88" s="52" t="s">
        <v>545</v>
      </c>
    </row>
    <row r="89" spans="1:1" x14ac:dyDescent="0.2">
      <c r="A89" s="53"/>
    </row>
    <row r="90" spans="1:1" x14ac:dyDescent="0.2">
      <c r="A90" s="52" t="s">
        <v>546</v>
      </c>
    </row>
    <row r="91" spans="1:1" x14ac:dyDescent="0.2">
      <c r="A91" s="52" t="s">
        <v>547</v>
      </c>
    </row>
    <row r="92" spans="1:1" x14ac:dyDescent="0.2">
      <c r="A92" s="53"/>
    </row>
    <row r="93" spans="1:1" x14ac:dyDescent="0.2">
      <c r="A93" s="52" t="s">
        <v>548</v>
      </c>
    </row>
    <row r="94" spans="1:1" x14ac:dyDescent="0.2">
      <c r="A94" s="52" t="s">
        <v>549</v>
      </c>
    </row>
    <row r="97" spans="1:1" x14ac:dyDescent="0.2">
      <c r="A97" s="51" t="s">
        <v>558</v>
      </c>
    </row>
    <row r="98" spans="1:1" x14ac:dyDescent="0.2">
      <c r="A98" s="52" t="s">
        <v>551</v>
      </c>
    </row>
    <row r="99" spans="1:1" x14ac:dyDescent="0.2">
      <c r="A99" s="52" t="s">
        <v>552</v>
      </c>
    </row>
    <row r="100" spans="1:1" x14ac:dyDescent="0.2">
      <c r="A100" s="53"/>
    </row>
    <row r="101" spans="1:1" x14ac:dyDescent="0.2">
      <c r="A101" s="52" t="s">
        <v>553</v>
      </c>
    </row>
    <row r="102" spans="1:1" x14ac:dyDescent="0.2">
      <c r="A102" s="52" t="s">
        <v>554</v>
      </c>
    </row>
    <row r="103" spans="1:1" x14ac:dyDescent="0.2">
      <c r="A103" s="52" t="s">
        <v>555</v>
      </c>
    </row>
    <row r="104" spans="1:1" x14ac:dyDescent="0.2">
      <c r="A104" s="52" t="s">
        <v>556</v>
      </c>
    </row>
    <row r="105" spans="1:1" x14ac:dyDescent="0.2">
      <c r="A105" s="52" t="s">
        <v>557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12" sqref="A12"/>
    </sheetView>
  </sheetViews>
  <sheetFormatPr defaultColWidth="8.85546875" defaultRowHeight="12" x14ac:dyDescent="0.2"/>
  <cols>
    <col min="1" max="1" width="41.28515625" style="1" customWidth="1"/>
    <col min="2" max="2" width="8.5703125" style="8" customWidth="1"/>
    <col min="3" max="3" width="8.28515625" style="8" bestFit="1" customWidth="1"/>
    <col min="4" max="4" width="7.140625" style="2" bestFit="1" customWidth="1"/>
    <col min="5" max="6" width="18.42578125" style="4" hidden="1" customWidth="1"/>
    <col min="7" max="7" width="10.8554687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7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99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93</v>
      </c>
      <c r="B7" s="8">
        <v>42274</v>
      </c>
      <c r="C7" s="30">
        <v>582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:H8" si="0">IF(B7&lt;&gt;0,C7/B7,0)</f>
        <v>1.3767327435303024E-2</v>
      </c>
      <c r="I7" s="10" t="str">
        <f t="shared" ref="I7:I70" si="1">IF(AND(H7&gt;0,H7&lt;=0.2),"High",IF(H7&gt;=0.667,"Low",IF(AND(H7&gt;0.2,H7&lt;0.667),"Moderate","NC")))</f>
        <v>High</v>
      </c>
    </row>
    <row r="8" spans="1:9" x14ac:dyDescent="0.2">
      <c r="A8" s="1" t="s">
        <v>141</v>
      </c>
      <c r="B8" s="8">
        <v>14556</v>
      </c>
      <c r="C8" s="30">
        <v>577</v>
      </c>
      <c r="D8" s="2">
        <f t="shared" ref="D8:D20" si="2">IF(B8&lt;&gt;0,B8/$B$7,0)</f>
        <v>0.34432511709324881</v>
      </c>
      <c r="E8" s="4">
        <f>IF(B8&lt;&gt;0,ROUND(((SQRT(POWER(C8,2)-(POWER((B8/$B$7),2)*POWER($C$7,2))))/$B$7),3),0)</f>
        <v>1.2999999999999999E-2</v>
      </c>
      <c r="F8" s="4">
        <f>IF(B8=0,0,POWER(C8,2)-(POWER((B8/$B$7),2)*POWER(C$7,2)))</f>
        <v>292769.95495843433</v>
      </c>
      <c r="G8" s="24" t="str">
        <f>IF(F8&lt;0,"W",IF(B8=0,"± 0.6%",IF((E8*100)&lt;0.01,"± 0.1%","± "&amp; TEXT((E8*100),"#,##0.0")&amp;"%")))</f>
        <v>± 1.3%</v>
      </c>
      <c r="H8" s="1">
        <f t="shared" si="0"/>
        <v>3.964001099203078E-2</v>
      </c>
      <c r="I8" s="10" t="str">
        <f t="shared" si="1"/>
        <v>High</v>
      </c>
    </row>
    <row r="9" spans="1:9" x14ac:dyDescent="0.2">
      <c r="A9" s="1" t="s">
        <v>142</v>
      </c>
      <c r="B9" s="8">
        <v>6071</v>
      </c>
      <c r="C9" s="30">
        <v>380</v>
      </c>
      <c r="D9" s="2">
        <f t="shared" si="2"/>
        <v>0.1436107299995269</v>
      </c>
      <c r="E9" s="4">
        <f t="shared" ref="E9:E20" si="3">IF(B9&lt;&gt;0,ROUND(((SQRT(POWER(C9,2)-(POWER((B9/$B$7),2)*POWER($C$7,2))))/$B$7),3),0)</f>
        <v>8.9999999999999993E-3</v>
      </c>
      <c r="F9" s="4">
        <f t="shared" ref="F9:F20" si="4">IF(B9=0,0,POWER(C9,2)-(POWER((B9/$B$7),2)*POWER(C$7,2)))</f>
        <v>137414.14207516081</v>
      </c>
      <c r="G9" s="24" t="str">
        <f t="shared" ref="G9:G20" si="5">IF(F9&lt;0,"W",IF(B9=0,"± 0.6%",IF((E9*100)&lt;0.01,"± 0.1%","± "&amp; TEXT((E9*100),"#,##0.0")&amp;"%")))</f>
        <v>± 0.9%</v>
      </c>
      <c r="H9" s="1">
        <f t="shared" ref="H9:H20" si="6">IF(B9&lt;&gt;0,C9/B9,0)</f>
        <v>6.2592653599077577E-2</v>
      </c>
      <c r="I9" s="10" t="str">
        <f t="shared" si="1"/>
        <v>High</v>
      </c>
    </row>
    <row r="10" spans="1:9" x14ac:dyDescent="0.2">
      <c r="A10" s="1" t="s">
        <v>143</v>
      </c>
      <c r="B10" s="8">
        <v>11080</v>
      </c>
      <c r="C10" s="30">
        <v>559</v>
      </c>
      <c r="D10" s="2">
        <f t="shared" si="2"/>
        <v>0.26209963570989259</v>
      </c>
      <c r="E10" s="4">
        <f t="shared" si="3"/>
        <v>1.2999999999999999E-2</v>
      </c>
      <c r="F10" s="4">
        <f t="shared" si="4"/>
        <v>289211.94190214621</v>
      </c>
      <c r="G10" s="24" t="str">
        <f t="shared" si="5"/>
        <v>± 1.3%</v>
      </c>
      <c r="H10" s="1">
        <f t="shared" si="6"/>
        <v>5.0451263537906139E-2</v>
      </c>
      <c r="I10" s="10" t="str">
        <f t="shared" si="1"/>
        <v>High</v>
      </c>
    </row>
    <row r="11" spans="1:9" x14ac:dyDescent="0.2">
      <c r="A11" s="1" t="s">
        <v>142</v>
      </c>
      <c r="B11" s="8">
        <v>4171</v>
      </c>
      <c r="C11" s="30">
        <v>362</v>
      </c>
      <c r="D11" s="2">
        <f t="shared" si="2"/>
        <v>9.8665846619671663E-2</v>
      </c>
      <c r="E11" s="4">
        <f t="shared" si="3"/>
        <v>8.0000000000000002E-3</v>
      </c>
      <c r="F11" s="4">
        <f t="shared" si="4"/>
        <v>127746.53903697296</v>
      </c>
      <c r="G11" s="24" t="str">
        <f t="shared" si="5"/>
        <v>± 0.8%</v>
      </c>
      <c r="H11" s="1">
        <f t="shared" si="6"/>
        <v>8.6789738671781344E-2</v>
      </c>
      <c r="I11" s="10" t="str">
        <f t="shared" si="1"/>
        <v>High</v>
      </c>
    </row>
    <row r="12" spans="1:9" x14ac:dyDescent="0.2">
      <c r="A12" s="1" t="s">
        <v>144</v>
      </c>
      <c r="B12" s="8">
        <v>856</v>
      </c>
      <c r="C12" s="30">
        <v>212</v>
      </c>
      <c r="D12" s="2">
        <f t="shared" si="2"/>
        <v>2.0248852722713723E-2</v>
      </c>
      <c r="E12" s="4">
        <f t="shared" si="3"/>
        <v>5.0000000000000001E-3</v>
      </c>
      <c r="F12" s="4">
        <f t="shared" si="4"/>
        <v>44805.11772802339</v>
      </c>
      <c r="G12" s="24" t="str">
        <f t="shared" si="5"/>
        <v>± 0.5%</v>
      </c>
      <c r="H12" s="1">
        <f t="shared" si="6"/>
        <v>0.24766355140186916</v>
      </c>
      <c r="I12" s="10" t="str">
        <f t="shared" si="1"/>
        <v>Moderate</v>
      </c>
    </row>
    <row r="13" spans="1:9" x14ac:dyDescent="0.2">
      <c r="A13" s="1" t="s">
        <v>142</v>
      </c>
      <c r="B13" s="8">
        <v>348</v>
      </c>
      <c r="C13" s="30">
        <v>132</v>
      </c>
      <c r="D13" s="2">
        <f t="shared" si="2"/>
        <v>8.232010219047169E-3</v>
      </c>
      <c r="E13" s="4">
        <f t="shared" si="3"/>
        <v>3.0000000000000001E-3</v>
      </c>
      <c r="F13" s="4">
        <f t="shared" si="4"/>
        <v>17401.046032042297</v>
      </c>
      <c r="G13" s="24" t="str">
        <f t="shared" si="5"/>
        <v>± 0.3%</v>
      </c>
      <c r="H13" s="1">
        <f t="shared" si="6"/>
        <v>0.37931034482758619</v>
      </c>
      <c r="I13" s="10" t="str">
        <f t="shared" si="1"/>
        <v>Moderate</v>
      </c>
    </row>
    <row r="14" spans="1:9" x14ac:dyDescent="0.2">
      <c r="A14" s="1" t="s">
        <v>145</v>
      </c>
      <c r="B14" s="8">
        <v>2620</v>
      </c>
      <c r="C14" s="30">
        <v>334</v>
      </c>
      <c r="D14" s="2">
        <f t="shared" si="2"/>
        <v>6.1976628660642477E-2</v>
      </c>
      <c r="E14" s="4">
        <f t="shared" si="3"/>
        <v>8.0000000000000002E-3</v>
      </c>
      <c r="F14" s="4">
        <f t="shared" si="4"/>
        <v>110254.92639674286</v>
      </c>
      <c r="G14" s="24" t="str">
        <f t="shared" si="5"/>
        <v>± 0.8%</v>
      </c>
      <c r="H14" s="1">
        <f t="shared" si="6"/>
        <v>0.12748091603053435</v>
      </c>
      <c r="I14" s="10" t="str">
        <f t="shared" si="1"/>
        <v>High</v>
      </c>
    </row>
    <row r="15" spans="1:9" x14ac:dyDescent="0.2">
      <c r="A15" s="1" t="s">
        <v>142</v>
      </c>
      <c r="B15" s="8">
        <v>1552</v>
      </c>
      <c r="C15" s="30">
        <v>288</v>
      </c>
      <c r="D15" s="2">
        <f t="shared" si="2"/>
        <v>3.6712873160808061E-2</v>
      </c>
      <c r="E15" s="4">
        <f t="shared" si="3"/>
        <v>7.0000000000000001E-3</v>
      </c>
      <c r="F15" s="4">
        <f t="shared" si="4"/>
        <v>82487.455918585765</v>
      </c>
      <c r="G15" s="24" t="str">
        <f t="shared" si="5"/>
        <v>± 0.7%</v>
      </c>
      <c r="H15" s="1">
        <f t="shared" si="6"/>
        <v>0.18556701030927836</v>
      </c>
      <c r="I15" s="10" t="str">
        <f t="shared" si="1"/>
        <v>High</v>
      </c>
    </row>
    <row r="16" spans="1:9" x14ac:dyDescent="0.2">
      <c r="A16" s="1" t="s">
        <v>146</v>
      </c>
      <c r="B16" s="8">
        <v>27718</v>
      </c>
      <c r="C16" s="30">
        <v>747</v>
      </c>
      <c r="D16" s="2">
        <f t="shared" si="2"/>
        <v>0.65567488290675124</v>
      </c>
      <c r="E16" s="4">
        <f t="shared" si="3"/>
        <v>1.4999999999999999E-2</v>
      </c>
      <c r="F16" s="4">
        <f t="shared" si="4"/>
        <v>412388.31688302156</v>
      </c>
      <c r="G16" s="24" t="str">
        <f t="shared" si="5"/>
        <v>± 1.5%</v>
      </c>
      <c r="H16" s="1">
        <f t="shared" si="6"/>
        <v>2.6949996392236091E-2</v>
      </c>
      <c r="I16" s="10" t="str">
        <f t="shared" si="1"/>
        <v>High</v>
      </c>
    </row>
    <row r="17" spans="1:9" x14ac:dyDescent="0.2">
      <c r="A17" s="1" t="s">
        <v>147</v>
      </c>
      <c r="B17" s="8">
        <v>20588</v>
      </c>
      <c r="C17" s="30">
        <v>756</v>
      </c>
      <c r="D17" s="2">
        <f t="shared" si="2"/>
        <v>0.48701329422339973</v>
      </c>
      <c r="E17" s="4">
        <f t="shared" si="3"/>
        <v>1.7000000000000001E-2</v>
      </c>
      <c r="F17" s="4">
        <f t="shared" si="4"/>
        <v>491196.78159149399</v>
      </c>
      <c r="G17" s="24" t="str">
        <f t="shared" si="5"/>
        <v>± 1.7%</v>
      </c>
      <c r="H17" s="1">
        <f t="shared" si="6"/>
        <v>3.6720419661938994E-2</v>
      </c>
      <c r="I17" s="10" t="str">
        <f t="shared" si="1"/>
        <v>High</v>
      </c>
    </row>
    <row r="18" spans="1:9" x14ac:dyDescent="0.2">
      <c r="A18" s="1" t="s">
        <v>148</v>
      </c>
      <c r="B18" s="8">
        <v>3327</v>
      </c>
      <c r="C18" s="30">
        <v>328</v>
      </c>
      <c r="D18" s="2">
        <f t="shared" si="2"/>
        <v>7.8700856318304396E-2</v>
      </c>
      <c r="E18" s="4">
        <f t="shared" si="3"/>
        <v>8.0000000000000002E-3</v>
      </c>
      <c r="F18" s="4">
        <f t="shared" si="4"/>
        <v>105486.00289344626</v>
      </c>
      <c r="G18" s="24" t="str">
        <f t="shared" si="5"/>
        <v>± 0.8%</v>
      </c>
      <c r="H18" s="1">
        <f t="shared" si="6"/>
        <v>9.8587315900210401E-2</v>
      </c>
      <c r="I18" s="10" t="str">
        <f t="shared" si="1"/>
        <v>High</v>
      </c>
    </row>
    <row r="19" spans="1:9" x14ac:dyDescent="0.2">
      <c r="A19" s="1" t="s">
        <v>95</v>
      </c>
      <c r="B19" s="8">
        <v>6437</v>
      </c>
      <c r="C19" s="30">
        <v>395</v>
      </c>
      <c r="D19" s="2">
        <f t="shared" si="2"/>
        <v>0.15226853385059375</v>
      </c>
      <c r="E19" s="4">
        <f t="shared" si="3"/>
        <v>8.9999999999999993E-3</v>
      </c>
      <c r="F19" s="4">
        <f t="shared" si="4"/>
        <v>148171.44478502448</v>
      </c>
      <c r="G19" s="24" t="str">
        <f t="shared" si="5"/>
        <v>± 0.9%</v>
      </c>
      <c r="H19" s="1">
        <f t="shared" si="6"/>
        <v>6.1363989436072706E-2</v>
      </c>
      <c r="I19" s="10" t="str">
        <f t="shared" si="1"/>
        <v>High</v>
      </c>
    </row>
    <row r="20" spans="1:9" x14ac:dyDescent="0.2">
      <c r="A20" s="1" t="s">
        <v>94</v>
      </c>
      <c r="B20" s="8">
        <v>6065</v>
      </c>
      <c r="C20" s="30">
        <v>348</v>
      </c>
      <c r="D20" s="2">
        <f t="shared" si="2"/>
        <v>0.14346879878885366</v>
      </c>
      <c r="E20" s="4">
        <f t="shared" si="3"/>
        <v>8.0000000000000002E-3</v>
      </c>
      <c r="F20" s="4">
        <f t="shared" si="4"/>
        <v>114131.94356917264</v>
      </c>
      <c r="G20" s="24" t="str">
        <f t="shared" si="5"/>
        <v>± 0.8%</v>
      </c>
      <c r="H20" s="1">
        <f t="shared" si="6"/>
        <v>5.737840065952185E-2</v>
      </c>
      <c r="I20" s="10" t="str">
        <f t="shared" si="1"/>
        <v>High</v>
      </c>
    </row>
    <row r="21" spans="1:9" x14ac:dyDescent="0.2">
      <c r="A21" s="1" t="s">
        <v>96</v>
      </c>
      <c r="B21" s="28">
        <v>1.85</v>
      </c>
      <c r="C21" s="32">
        <v>0.03</v>
      </c>
      <c r="D21" s="23" t="s">
        <v>17</v>
      </c>
      <c r="E21" s="4">
        <f t="shared" ref="E21:E51" si="7">IF(B21&lt;&gt;0,ROUND(((SQRT(POWER(C21,2)-(POWER((B21/$B$7),2)*POWER($C$7,2))))/$B$7),3),0)</f>
        <v>0</v>
      </c>
      <c r="F21" s="4">
        <f t="shared" ref="F21:F51" si="8">IF(B21=0,0,POWER(C21,2)-(POWER((B21/$B$7),2)*POWER(C$7,2)))</f>
        <v>2.5130172962712499E-4</v>
      </c>
      <c r="G21" s="24" t="s">
        <v>17</v>
      </c>
      <c r="H21" s="1">
        <f t="shared" ref="H21:H85" si="9">IF(B21&lt;&gt;0,C21/B21,0)</f>
        <v>1.6216216216216214E-2</v>
      </c>
      <c r="I21" s="10" t="str">
        <f t="shared" si="1"/>
        <v>High</v>
      </c>
    </row>
    <row r="22" spans="1:9" x14ac:dyDescent="0.2">
      <c r="A22" s="1" t="s">
        <v>97</v>
      </c>
      <c r="B22" s="28">
        <v>2.77</v>
      </c>
      <c r="C22" s="32">
        <v>0.05</v>
      </c>
      <c r="D22" s="23" t="s">
        <v>17</v>
      </c>
      <c r="E22" s="4">
        <f t="shared" si="7"/>
        <v>0</v>
      </c>
      <c r="F22" s="4">
        <f t="shared" si="8"/>
        <v>1.0456838688841401E-3</v>
      </c>
      <c r="G22" s="24" t="s">
        <v>17</v>
      </c>
      <c r="H22" s="1">
        <f t="shared" si="9"/>
        <v>1.8050541516245487E-2</v>
      </c>
      <c r="I22" s="10" t="str">
        <f t="shared" si="1"/>
        <v>High</v>
      </c>
    </row>
    <row r="23" spans="1:9" x14ac:dyDescent="0.2">
      <c r="A23" s="14" t="s">
        <v>98</v>
      </c>
      <c r="B23" s="19" t="s">
        <v>559</v>
      </c>
      <c r="C23" s="31" t="s">
        <v>559</v>
      </c>
      <c r="D23" s="20"/>
      <c r="E23" s="21"/>
      <c r="F23" s="21"/>
      <c r="G23" s="25"/>
      <c r="H23" s="18"/>
      <c r="I23" s="22"/>
    </row>
    <row r="24" spans="1:9" x14ac:dyDescent="0.2">
      <c r="A24" s="1" t="s">
        <v>100</v>
      </c>
      <c r="B24" s="8">
        <v>78330</v>
      </c>
      <c r="C24" s="30">
        <v>1504</v>
      </c>
      <c r="D24" s="2">
        <f>IF(B24&lt;&gt;0,B24/$B$24,0)</f>
        <v>1</v>
      </c>
      <c r="E24" s="4">
        <f>IF(B24&lt;&gt;0,ROUND(((SQRT(POWER(C24,2)-(POWER((B24/$B$24),2)*POWER($C$24,2))))/$B$24),3),0)</f>
        <v>0</v>
      </c>
      <c r="F24" s="4">
        <f>IF(B24=0,0,POWER(C24,2)-(POWER((B24/$B$24),2)*POWER(C$24,2)))</f>
        <v>0</v>
      </c>
      <c r="G24" s="24" t="s">
        <v>17</v>
      </c>
      <c r="H24" s="1">
        <f t="shared" si="9"/>
        <v>1.9200817056044938E-2</v>
      </c>
      <c r="I24" s="10" t="str">
        <f t="shared" si="1"/>
        <v>High</v>
      </c>
    </row>
    <row r="25" spans="1:9" x14ac:dyDescent="0.2">
      <c r="A25" s="1" t="s">
        <v>150</v>
      </c>
      <c r="B25" s="8">
        <v>42274</v>
      </c>
      <c r="C25" s="30">
        <v>582</v>
      </c>
      <c r="D25" s="2">
        <f t="shared" ref="D25:D30" si="10">IF(B25&lt;&gt;0,B25/$B$24,0)</f>
        <v>0.53969105068300782</v>
      </c>
      <c r="E25" s="4" t="e">
        <f t="shared" ref="E25:E30" si="11">IF(B25&lt;&gt;0,ROUND(((SQRT(POWER(C25,2)-(POWER((B25/$B$24),2)*POWER($C$24,2))))/$B$24),3),0)</f>
        <v>#NUM!</v>
      </c>
      <c r="F25" s="4">
        <f t="shared" ref="F25:F30" si="12">IF(B25=0,0,POWER(C25,2)-(POWER((B25/$B$24),2)*POWER(C$24,2)))</f>
        <v>-320125.32534662099</v>
      </c>
      <c r="G25" s="24" t="str">
        <f t="shared" ref="G25:G85" si="13">IF(F25&lt;0,"W",IF(B25=0,"± 0.6%",IF((E25*100)&lt;0.01,"± 0.1%","± "&amp; TEXT((E25*100),"#,##0.0")&amp;"%")))</f>
        <v>W</v>
      </c>
      <c r="H25" s="1">
        <f t="shared" si="9"/>
        <v>1.3767327435303024E-2</v>
      </c>
      <c r="I25" s="10" t="str">
        <f t="shared" si="1"/>
        <v>High</v>
      </c>
    </row>
    <row r="26" spans="1:9" x14ac:dyDescent="0.2">
      <c r="A26" s="1" t="s">
        <v>151</v>
      </c>
      <c r="B26" s="8">
        <v>11060</v>
      </c>
      <c r="C26" s="30">
        <v>567</v>
      </c>
      <c r="D26" s="2">
        <f t="shared" si="10"/>
        <v>0.14119749776586238</v>
      </c>
      <c r="E26" s="4">
        <f t="shared" si="11"/>
        <v>7.0000000000000001E-3</v>
      </c>
      <c r="F26" s="4">
        <f t="shared" si="12"/>
        <v>276391.79011724528</v>
      </c>
      <c r="G26" s="24" t="str">
        <f t="shared" si="13"/>
        <v>± 0.7%</v>
      </c>
      <c r="H26" s="1">
        <f t="shared" si="9"/>
        <v>5.1265822784810129E-2</v>
      </c>
      <c r="I26" s="10" t="str">
        <f t="shared" si="1"/>
        <v>High</v>
      </c>
    </row>
    <row r="27" spans="1:9" x14ac:dyDescent="0.2">
      <c r="A27" s="1" t="s">
        <v>152</v>
      </c>
      <c r="B27" s="8">
        <v>12171</v>
      </c>
      <c r="C27" s="30">
        <v>717</v>
      </c>
      <c r="D27" s="2">
        <f t="shared" si="10"/>
        <v>0.15538108004595941</v>
      </c>
      <c r="E27" s="4">
        <f t="shared" si="11"/>
        <v>8.9999999999999993E-3</v>
      </c>
      <c r="F27" s="4">
        <f t="shared" si="12"/>
        <v>459476.51426552451</v>
      </c>
      <c r="G27" s="24" t="str">
        <f t="shared" si="13"/>
        <v>± 0.9%</v>
      </c>
      <c r="H27" s="1">
        <f t="shared" si="9"/>
        <v>5.8910525018486565E-2</v>
      </c>
      <c r="I27" s="10" t="str">
        <f t="shared" si="1"/>
        <v>High</v>
      </c>
    </row>
    <row r="28" spans="1:9" x14ac:dyDescent="0.2">
      <c r="A28" s="1" t="s">
        <v>153</v>
      </c>
      <c r="B28" s="8">
        <v>2512</v>
      </c>
      <c r="C28" s="30">
        <v>503</v>
      </c>
      <c r="D28" s="2">
        <f t="shared" si="10"/>
        <v>3.2069449763819736E-2</v>
      </c>
      <c r="E28" s="4">
        <f t="shared" si="11"/>
        <v>6.0000000000000001E-3</v>
      </c>
      <c r="F28" s="4">
        <f t="shared" si="12"/>
        <v>250682.63053116156</v>
      </c>
      <c r="G28" s="24" t="str">
        <f t="shared" si="13"/>
        <v>± 0.6%</v>
      </c>
      <c r="H28" s="1">
        <f t="shared" si="9"/>
        <v>0.20023885350318471</v>
      </c>
      <c r="I28" s="10" t="str">
        <f t="shared" si="1"/>
        <v>Moderate</v>
      </c>
    </row>
    <row r="29" spans="1:9" x14ac:dyDescent="0.2">
      <c r="A29" s="1" t="s">
        <v>154</v>
      </c>
      <c r="B29" s="8">
        <v>10313</v>
      </c>
      <c r="C29" s="30">
        <v>832</v>
      </c>
      <c r="D29" s="2">
        <f t="shared" si="10"/>
        <v>0.13166092174135069</v>
      </c>
      <c r="E29" s="4">
        <f t="shared" si="11"/>
        <v>0.01</v>
      </c>
      <c r="F29" s="4">
        <f t="shared" si="12"/>
        <v>653012.86126065196</v>
      </c>
      <c r="G29" s="24" t="str">
        <f t="shared" si="13"/>
        <v>± 1.0%</v>
      </c>
      <c r="H29" s="1">
        <f t="shared" si="9"/>
        <v>8.0674876369630569E-2</v>
      </c>
      <c r="I29" s="10" t="str">
        <f t="shared" si="1"/>
        <v>High</v>
      </c>
    </row>
    <row r="30" spans="1:9" x14ac:dyDescent="0.2">
      <c r="A30" s="1" t="s">
        <v>149</v>
      </c>
      <c r="B30" s="8">
        <v>4408</v>
      </c>
      <c r="C30" s="30">
        <v>460</v>
      </c>
      <c r="D30" s="2">
        <f t="shared" si="10"/>
        <v>5.6274735095110433E-2</v>
      </c>
      <c r="E30" s="4">
        <f t="shared" si="11"/>
        <v>6.0000000000000001E-3</v>
      </c>
      <c r="F30" s="4">
        <f t="shared" si="12"/>
        <v>204436.54410819081</v>
      </c>
      <c r="G30" s="24" t="str">
        <f t="shared" si="13"/>
        <v>± 0.6%</v>
      </c>
      <c r="H30" s="1">
        <f t="shared" si="9"/>
        <v>0.10435571687840291</v>
      </c>
      <c r="I30" s="10" t="str">
        <f t="shared" si="1"/>
        <v>High</v>
      </c>
    </row>
    <row r="31" spans="1:9" x14ac:dyDescent="0.2">
      <c r="A31" s="14" t="s">
        <v>101</v>
      </c>
      <c r="B31" s="19" t="s">
        <v>559</v>
      </c>
      <c r="C31" s="31" t="s">
        <v>559</v>
      </c>
      <c r="D31" s="20"/>
      <c r="E31" s="21"/>
      <c r="F31" s="21"/>
      <c r="G31" s="25"/>
      <c r="H31" s="18"/>
      <c r="I31" s="22"/>
    </row>
    <row r="32" spans="1:9" x14ac:dyDescent="0.2">
      <c r="A32" s="1" t="s">
        <v>155</v>
      </c>
      <c r="B32" s="8">
        <v>36201</v>
      </c>
      <c r="C32" s="30">
        <v>1161</v>
      </c>
      <c r="D32" s="2">
        <f>IF(B32&lt;&gt;0,B32/$B$32,0)</f>
        <v>1</v>
      </c>
      <c r="E32" s="4">
        <f>IF(B32&lt;&gt;0,ROUND(((SQRT(POWER(C32,2)-(POWER((B32/$B$32),2)*POWER($C$32,2))))/$B$32),3),0)</f>
        <v>0</v>
      </c>
      <c r="F32" s="4">
        <f>IF(B32=0,0,POWER(C32,2)-(POWER((B32/$B$32),2)*POWER(C$32,2)))</f>
        <v>0</v>
      </c>
      <c r="G32" s="24" t="s">
        <v>17</v>
      </c>
      <c r="H32" s="1">
        <f t="shared" si="9"/>
        <v>3.2070937266926329E-2</v>
      </c>
      <c r="I32" s="10" t="str">
        <f t="shared" si="1"/>
        <v>High</v>
      </c>
    </row>
    <row r="33" spans="1:9" x14ac:dyDescent="0.2">
      <c r="A33" s="1" t="s">
        <v>157</v>
      </c>
      <c r="B33" s="8">
        <v>19743</v>
      </c>
      <c r="C33" s="30">
        <v>1073</v>
      </c>
      <c r="D33" s="2">
        <f t="shared" ref="D33:D37" si="14">IF(B33&lt;&gt;0,B33/$B$32,0)</f>
        <v>0.54537167481561288</v>
      </c>
      <c r="E33" s="4">
        <f t="shared" ref="E33:E37" si="15">IF(B33&lt;&gt;0,ROUND(((SQRT(POWER(C33,2)-(POWER((B33/$B$32),2)*POWER($C$32,2))))/$B$32),3),0)</f>
        <v>2.4E-2</v>
      </c>
      <c r="F33" s="4">
        <f t="shared" ref="F33:F37" si="16">IF(B33=0,0,POWER(C33,2)-(POWER((B33/$B$32),2)*POWER(C$32,2)))</f>
        <v>750416.50153511204</v>
      </c>
      <c r="G33" s="24" t="str">
        <f t="shared" si="13"/>
        <v>± 2.4%</v>
      </c>
      <c r="H33" s="1">
        <f t="shared" si="9"/>
        <v>5.4348376639821706E-2</v>
      </c>
      <c r="I33" s="10" t="str">
        <f t="shared" si="1"/>
        <v>High</v>
      </c>
    </row>
    <row r="34" spans="1:9" x14ac:dyDescent="0.2">
      <c r="A34" s="1" t="s">
        <v>158</v>
      </c>
      <c r="B34" s="8">
        <v>11894</v>
      </c>
      <c r="C34" s="30">
        <v>597</v>
      </c>
      <c r="D34" s="2">
        <f t="shared" si="14"/>
        <v>0.3285544598215519</v>
      </c>
      <c r="E34" s="4">
        <f t="shared" si="15"/>
        <v>1.2999999999999999E-2</v>
      </c>
      <c r="F34" s="4">
        <f t="shared" si="16"/>
        <v>210903.5793180968</v>
      </c>
      <c r="G34" s="24" t="str">
        <f t="shared" si="13"/>
        <v>± 1.3%</v>
      </c>
      <c r="H34" s="1">
        <f t="shared" si="9"/>
        <v>5.0193374810828986E-2</v>
      </c>
      <c r="I34" s="10" t="str">
        <f t="shared" si="1"/>
        <v>High</v>
      </c>
    </row>
    <row r="35" spans="1:9" x14ac:dyDescent="0.2">
      <c r="A35" s="1" t="s">
        <v>159</v>
      </c>
      <c r="B35" s="8">
        <v>608</v>
      </c>
      <c r="C35" s="30">
        <v>186</v>
      </c>
      <c r="D35" s="2">
        <f t="shared" si="14"/>
        <v>1.6795116157012239E-2</v>
      </c>
      <c r="E35" s="4">
        <f t="shared" si="15"/>
        <v>5.0000000000000001E-3</v>
      </c>
      <c r="F35" s="4">
        <f t="shared" si="16"/>
        <v>34215.783934769497</v>
      </c>
      <c r="G35" s="24" t="str">
        <f t="shared" si="13"/>
        <v>± 0.5%</v>
      </c>
      <c r="H35" s="1">
        <f t="shared" si="9"/>
        <v>0.30592105263157893</v>
      </c>
      <c r="I35" s="10" t="str">
        <f t="shared" si="1"/>
        <v>Moderate</v>
      </c>
    </row>
    <row r="36" spans="1:9" x14ac:dyDescent="0.2">
      <c r="A36" s="1" t="s">
        <v>160</v>
      </c>
      <c r="B36" s="8">
        <v>537</v>
      </c>
      <c r="C36" s="30">
        <v>157</v>
      </c>
      <c r="D36" s="2">
        <f t="shared" si="14"/>
        <v>1.4833844368940084E-2</v>
      </c>
      <c r="E36" s="4">
        <f t="shared" si="15"/>
        <v>4.0000000000000001E-3</v>
      </c>
      <c r="F36" s="4">
        <f t="shared" si="16"/>
        <v>24352.399501941072</v>
      </c>
      <c r="G36" s="24" t="str">
        <f t="shared" si="13"/>
        <v>± 0.4%</v>
      </c>
      <c r="H36" s="1">
        <f t="shared" si="9"/>
        <v>0.29236499068901306</v>
      </c>
      <c r="I36" s="10" t="str">
        <f t="shared" si="1"/>
        <v>Moderate</v>
      </c>
    </row>
    <row r="37" spans="1:9" x14ac:dyDescent="0.2">
      <c r="A37" s="1" t="s">
        <v>161</v>
      </c>
      <c r="B37" s="8">
        <v>3419</v>
      </c>
      <c r="C37" s="30">
        <v>397</v>
      </c>
      <c r="D37" s="2">
        <f t="shared" si="14"/>
        <v>9.4444904836882962E-2</v>
      </c>
      <c r="E37" s="4">
        <f t="shared" si="15"/>
        <v>1.0999999999999999E-2</v>
      </c>
      <c r="F37" s="4">
        <f t="shared" si="16"/>
        <v>145585.76028043858</v>
      </c>
      <c r="G37" s="24" t="str">
        <f t="shared" si="13"/>
        <v>± 1.1%</v>
      </c>
      <c r="H37" s="1">
        <f t="shared" si="9"/>
        <v>0.11611582334015794</v>
      </c>
      <c r="I37" s="10" t="str">
        <f t="shared" si="1"/>
        <v>High</v>
      </c>
    </row>
    <row r="38" spans="1:9" x14ac:dyDescent="0.2">
      <c r="A38" s="1" t="s">
        <v>156</v>
      </c>
      <c r="B38" s="8">
        <v>37899</v>
      </c>
      <c r="C38" s="30">
        <v>1583</v>
      </c>
      <c r="D38" s="2">
        <f>IF(B38&lt;&gt;0,B38/$B$38,0)</f>
        <v>1</v>
      </c>
      <c r="E38" s="4">
        <f>IF(B38&lt;&gt;0,ROUND(((SQRT(POWER(C38,2)-(POWER((B38/$B$38),2)*POWER($C$38,2))))/$B$38),3),0)</f>
        <v>0</v>
      </c>
      <c r="F38" s="4">
        <f>IF(B38=0,0,POWER(C38,2)-(POWER((B38/$B$38),2)*POWER(C$38,2)))</f>
        <v>0</v>
      </c>
      <c r="G38" s="24" t="s">
        <v>17</v>
      </c>
      <c r="H38" s="1">
        <f t="shared" si="9"/>
        <v>4.1768912108498903E-2</v>
      </c>
      <c r="I38" s="10" t="str">
        <f t="shared" si="1"/>
        <v>High</v>
      </c>
    </row>
    <row r="39" spans="1:9" x14ac:dyDescent="0.2">
      <c r="A39" s="1" t="s">
        <v>157</v>
      </c>
      <c r="B39" s="8">
        <v>18624</v>
      </c>
      <c r="C39" s="30">
        <v>1527</v>
      </c>
      <c r="D39" s="2">
        <f t="shared" ref="D39:D43" si="17">IF(B39&lt;&gt;0,B39/$B$38,0)</f>
        <v>0.49141138288609199</v>
      </c>
      <c r="E39" s="4">
        <f t="shared" ref="E39:E43" si="18">IF(B39&lt;&gt;0,ROUND(((SQRT(POWER(C39,2)-(POWER((B39/$B$38),2)*POWER($C$38,2))))/$B$38),3),0)</f>
        <v>3.5000000000000003E-2</v>
      </c>
      <c r="F39" s="4">
        <f t="shared" ref="F39:F43" si="19">IF(B39=0,0,POWER(C39,2)-(POWER((B39/$B$38),2)*POWER(C$38,2)))</f>
        <v>1726594.0258929092</v>
      </c>
      <c r="G39" s="24" t="str">
        <f t="shared" si="13"/>
        <v>± 3.5%</v>
      </c>
      <c r="H39" s="1">
        <f t="shared" si="9"/>
        <v>8.1990979381443299E-2</v>
      </c>
      <c r="I39" s="10" t="str">
        <f t="shared" si="1"/>
        <v>High</v>
      </c>
    </row>
    <row r="40" spans="1:9" x14ac:dyDescent="0.2">
      <c r="A40" s="1" t="s">
        <v>158</v>
      </c>
      <c r="B40" s="8">
        <v>11670</v>
      </c>
      <c r="C40" s="30">
        <v>576</v>
      </c>
      <c r="D40" s="2">
        <f t="shared" si="17"/>
        <v>0.30792369191799257</v>
      </c>
      <c r="E40" s="4">
        <f t="shared" si="18"/>
        <v>8.0000000000000002E-3</v>
      </c>
      <c r="F40" s="4">
        <f t="shared" si="19"/>
        <v>94175.1225757215</v>
      </c>
      <c r="G40" s="24" t="str">
        <f t="shared" si="13"/>
        <v>± 0.8%</v>
      </c>
      <c r="H40" s="1">
        <f t="shared" si="9"/>
        <v>4.9357326478149104E-2</v>
      </c>
      <c r="I40" s="10" t="str">
        <f t="shared" si="1"/>
        <v>High</v>
      </c>
    </row>
    <row r="41" spans="1:9" x14ac:dyDescent="0.2">
      <c r="A41" s="1" t="s">
        <v>159</v>
      </c>
      <c r="B41" s="8">
        <v>665</v>
      </c>
      <c r="C41" s="30">
        <v>203</v>
      </c>
      <c r="D41" s="2">
        <f t="shared" si="17"/>
        <v>1.7546637114435736E-2</v>
      </c>
      <c r="E41" s="4">
        <f t="shared" si="18"/>
        <v>5.0000000000000001E-3</v>
      </c>
      <c r="F41" s="4">
        <f t="shared" si="19"/>
        <v>40437.475683268225</v>
      </c>
      <c r="G41" s="24" t="str">
        <f t="shared" si="13"/>
        <v>± 0.5%</v>
      </c>
      <c r="H41" s="1">
        <f t="shared" si="9"/>
        <v>0.30526315789473685</v>
      </c>
      <c r="I41" s="10" t="str">
        <f t="shared" si="1"/>
        <v>Moderate</v>
      </c>
    </row>
    <row r="42" spans="1:9" x14ac:dyDescent="0.2">
      <c r="A42" s="1" t="s">
        <v>160</v>
      </c>
      <c r="B42" s="8">
        <v>2123</v>
      </c>
      <c r="C42" s="30">
        <v>313</v>
      </c>
      <c r="D42" s="2">
        <f t="shared" si="17"/>
        <v>5.601730916383018E-2</v>
      </c>
      <c r="E42" s="4">
        <f t="shared" si="18"/>
        <v>8.0000000000000002E-3</v>
      </c>
      <c r="F42" s="4">
        <f t="shared" si="19"/>
        <v>90105.673362774716</v>
      </c>
      <c r="G42" s="24" t="str">
        <f t="shared" si="13"/>
        <v>± 0.8%</v>
      </c>
      <c r="H42" s="1">
        <f t="shared" si="9"/>
        <v>0.1474328780028262</v>
      </c>
      <c r="I42" s="10" t="str">
        <f t="shared" si="1"/>
        <v>High</v>
      </c>
    </row>
    <row r="43" spans="1:9" x14ac:dyDescent="0.2">
      <c r="A43" s="1" t="s">
        <v>161</v>
      </c>
      <c r="B43" s="8">
        <v>4817</v>
      </c>
      <c r="C43" s="30">
        <v>484</v>
      </c>
      <c r="D43" s="2">
        <f t="shared" si="17"/>
        <v>0.12710097891764954</v>
      </c>
      <c r="E43" s="4">
        <f t="shared" si="18"/>
        <v>1.2E-2</v>
      </c>
      <c r="F43" s="4">
        <f t="shared" si="19"/>
        <v>193774.21810951852</v>
      </c>
      <c r="G43" s="24" t="str">
        <f t="shared" si="13"/>
        <v>± 1.2%</v>
      </c>
      <c r="H43" s="1">
        <f t="shared" si="9"/>
        <v>0.10047747560722442</v>
      </c>
      <c r="I43" s="10" t="str">
        <f t="shared" si="1"/>
        <v>High</v>
      </c>
    </row>
    <row r="44" spans="1:9" x14ac:dyDescent="0.2">
      <c r="A44" s="14" t="s">
        <v>102</v>
      </c>
      <c r="B44" s="19" t="s">
        <v>559</v>
      </c>
      <c r="C44" s="31" t="s">
        <v>559</v>
      </c>
      <c r="D44" s="20"/>
      <c r="E44" s="21"/>
      <c r="F44" s="21"/>
      <c r="G44" s="25"/>
      <c r="H44" s="18"/>
      <c r="I44" s="22"/>
    </row>
    <row r="45" spans="1:9" ht="24" x14ac:dyDescent="0.2">
      <c r="A45" s="26" t="s">
        <v>162</v>
      </c>
      <c r="B45" s="8">
        <v>1053</v>
      </c>
      <c r="C45" s="30">
        <v>210</v>
      </c>
      <c r="D45" s="2">
        <f>IF(B45&lt;&gt;0,B45/$B$45,0)</f>
        <v>1</v>
      </c>
      <c r="E45" s="4">
        <f>IF(B45&lt;&gt;0,ROUND(((SQRT(POWER(C45,2)-(POWER((B45/$B$45),2)*POWER($C$45,2))))/$B$45),3),0)</f>
        <v>0</v>
      </c>
      <c r="F45" s="4">
        <f>IF(B45=0,0,POWER(C45,2)-(POWER((B45/$B$45),2)*POWER(C$45,2)))</f>
        <v>0</v>
      </c>
      <c r="G45" s="24" t="s">
        <v>17</v>
      </c>
      <c r="H45" s="1">
        <f t="shared" si="9"/>
        <v>0.19943019943019943</v>
      </c>
      <c r="I45" s="10" t="str">
        <f t="shared" si="1"/>
        <v>High</v>
      </c>
    </row>
    <row r="46" spans="1:9" ht="24" x14ac:dyDescent="0.2">
      <c r="A46" s="26" t="s">
        <v>163</v>
      </c>
      <c r="B46" s="8">
        <v>172</v>
      </c>
      <c r="C46" s="30">
        <v>83</v>
      </c>
      <c r="D46" s="2">
        <f>IF(B46&lt;&gt;0,B46/$B$45,0)</f>
        <v>0.16334283000949668</v>
      </c>
      <c r="E46" s="4">
        <f>IF(B46&lt;&gt;0,ROUND(((SQRT(POWER(C46,2)-(POWER((B46/$B$45),2)*POWER($C$45,2))))/$B$45),3),0)</f>
        <v>7.1999999999999995E-2</v>
      </c>
      <c r="F46" s="4">
        <f>IF(B46=0,0,POWER(C46,2)-(POWER((B46/$B$45),2)*POWER(C$45,2)))</f>
        <v>5712.3731869059502</v>
      </c>
      <c r="G46" s="24" t="str">
        <f t="shared" si="13"/>
        <v>± 7.2%</v>
      </c>
      <c r="H46" s="1">
        <f t="shared" si="9"/>
        <v>0.48255813953488375</v>
      </c>
      <c r="I46" s="10" t="str">
        <f t="shared" si="1"/>
        <v>Moderate</v>
      </c>
    </row>
    <row r="47" spans="1:9" x14ac:dyDescent="0.2">
      <c r="A47" s="1" t="s">
        <v>164</v>
      </c>
      <c r="B47" s="8">
        <v>9</v>
      </c>
      <c r="C47" s="30">
        <v>221</v>
      </c>
      <c r="D47" s="23" t="s">
        <v>17</v>
      </c>
      <c r="E47" s="4">
        <f t="shared" si="7"/>
        <v>5.0000000000000001E-3</v>
      </c>
      <c r="F47" s="4">
        <f t="shared" si="8"/>
        <v>48840.98464731632</v>
      </c>
      <c r="G47" s="24" t="s">
        <v>17</v>
      </c>
      <c r="H47" s="1">
        <f t="shared" si="9"/>
        <v>24.555555555555557</v>
      </c>
      <c r="I47" s="10" t="str">
        <f t="shared" si="1"/>
        <v>Low</v>
      </c>
    </row>
    <row r="48" spans="1:9" x14ac:dyDescent="0.2">
      <c r="A48" s="1" t="s">
        <v>165</v>
      </c>
      <c r="B48" s="8">
        <v>40</v>
      </c>
      <c r="C48" s="30">
        <v>178</v>
      </c>
      <c r="D48" s="23" t="s">
        <v>17</v>
      </c>
      <c r="E48" s="4">
        <f t="shared" si="7"/>
        <v>4.0000000000000001E-3</v>
      </c>
      <c r="F48" s="4">
        <f t="shared" si="8"/>
        <v>31683.696737112463</v>
      </c>
      <c r="G48" s="24" t="s">
        <v>17</v>
      </c>
      <c r="H48" s="1">
        <f t="shared" si="9"/>
        <v>4.45</v>
      </c>
      <c r="I48" s="10" t="str">
        <f t="shared" si="1"/>
        <v>Low</v>
      </c>
    </row>
    <row r="49" spans="1:9" x14ac:dyDescent="0.2">
      <c r="A49" s="1" t="s">
        <v>166</v>
      </c>
      <c r="B49" s="8">
        <v>0</v>
      </c>
      <c r="C49" s="30">
        <v>2133</v>
      </c>
      <c r="D49" s="23" t="s">
        <v>17</v>
      </c>
      <c r="E49" s="4">
        <f t="shared" si="7"/>
        <v>0</v>
      </c>
      <c r="F49" s="4">
        <f t="shared" si="8"/>
        <v>0</v>
      </c>
      <c r="G49" s="24" t="s">
        <v>17</v>
      </c>
      <c r="H49" s="1">
        <f t="shared" si="9"/>
        <v>0</v>
      </c>
      <c r="I49" s="10" t="str">
        <f t="shared" si="1"/>
        <v>NC</v>
      </c>
    </row>
    <row r="50" spans="1:9" x14ac:dyDescent="0.2">
      <c r="A50" s="1" t="s">
        <v>167</v>
      </c>
      <c r="B50" s="8">
        <v>36</v>
      </c>
      <c r="C50" s="30">
        <v>301</v>
      </c>
      <c r="D50" s="23" t="s">
        <v>17</v>
      </c>
      <c r="E50" s="4">
        <f t="shared" si="7"/>
        <v>7.0000000000000001E-3</v>
      </c>
      <c r="F50" s="4">
        <f t="shared" si="8"/>
        <v>90600.754357061101</v>
      </c>
      <c r="G50" s="24" t="s">
        <v>17</v>
      </c>
      <c r="H50" s="1">
        <f t="shared" si="9"/>
        <v>8.3611111111111107</v>
      </c>
      <c r="I50" s="10" t="str">
        <f t="shared" si="1"/>
        <v>Low</v>
      </c>
    </row>
    <row r="51" spans="1:9" x14ac:dyDescent="0.2">
      <c r="A51" s="1" t="s">
        <v>168</v>
      </c>
      <c r="B51" s="8">
        <v>59</v>
      </c>
      <c r="C51" s="30">
        <v>363</v>
      </c>
      <c r="D51" s="23" t="s">
        <v>17</v>
      </c>
      <c r="E51" s="4">
        <f t="shared" si="7"/>
        <v>8.9999999999999993E-3</v>
      </c>
      <c r="F51" s="4">
        <f t="shared" si="8"/>
        <v>131768.34021368029</v>
      </c>
      <c r="G51" s="24" t="s">
        <v>17</v>
      </c>
      <c r="H51" s="1">
        <f t="shared" si="9"/>
        <v>6.1525423728813555</v>
      </c>
      <c r="I51" s="10" t="str">
        <f t="shared" si="1"/>
        <v>Low</v>
      </c>
    </row>
    <row r="52" spans="1:9" x14ac:dyDescent="0.2">
      <c r="A52" s="14" t="s">
        <v>103</v>
      </c>
      <c r="B52" s="19" t="s">
        <v>559</v>
      </c>
      <c r="C52" s="31" t="s">
        <v>559</v>
      </c>
      <c r="D52" s="20"/>
      <c r="E52" s="21"/>
      <c r="F52" s="21"/>
      <c r="G52" s="25"/>
      <c r="H52" s="18"/>
      <c r="I52" s="22"/>
    </row>
    <row r="53" spans="1:9" ht="24" x14ac:dyDescent="0.2">
      <c r="A53" s="26" t="s">
        <v>169</v>
      </c>
      <c r="B53" s="8">
        <v>429</v>
      </c>
      <c r="C53" s="30">
        <v>183</v>
      </c>
      <c r="D53" s="2">
        <f>IF(B53&lt;&gt;0,B53/$B$53,0)</f>
        <v>1</v>
      </c>
      <c r="E53" s="4">
        <f>IF(B53&lt;&gt;0,ROUND(((SQRT(POWER(C53,2)-(POWER((B53/$B$53),2)*POWER($C$53,2))))/$B$53),3),0)</f>
        <v>0</v>
      </c>
      <c r="F53" s="4">
        <f>IF(B53=0,0,POWER(C53,2)-(POWER((B53/$B$53),2)*POWER(C$53,2)))</f>
        <v>0</v>
      </c>
      <c r="G53" s="24" t="s">
        <v>17</v>
      </c>
      <c r="H53" s="1">
        <f t="shared" si="9"/>
        <v>0.42657342657342656</v>
      </c>
      <c r="I53" s="10" t="str">
        <f t="shared" si="1"/>
        <v>Moderate</v>
      </c>
    </row>
    <row r="54" spans="1:9" x14ac:dyDescent="0.2">
      <c r="A54" s="1" t="s">
        <v>170</v>
      </c>
      <c r="B54" s="8">
        <v>168</v>
      </c>
      <c r="C54" s="30">
        <v>122</v>
      </c>
      <c r="D54" s="2">
        <f t="shared" ref="D54:D58" si="20">IF(B54&lt;&gt;0,B54/$B$53,0)</f>
        <v>0.39160839160839161</v>
      </c>
      <c r="E54" s="4">
        <f t="shared" ref="E54:E58" si="21">IF(B54&lt;&gt;0,ROUND(((SQRT(POWER(C54,2)-(POWER((B54/$B$53),2)*POWER($C$53,2))))/$B$53),3),0)</f>
        <v>0.23</v>
      </c>
      <c r="F54" s="4">
        <f t="shared" ref="F54:F58" si="22">IF(B54=0,0,POWER(C54,2)-(POWER((B54/$B$53),2)*POWER(C$53,2)))</f>
        <v>9748.2229937894263</v>
      </c>
      <c r="G54" s="24" t="str">
        <f t="shared" si="13"/>
        <v>± 23.0%</v>
      </c>
      <c r="H54" s="1">
        <f t="shared" si="9"/>
        <v>0.72619047619047616</v>
      </c>
      <c r="I54" s="10" t="str">
        <f t="shared" si="1"/>
        <v>Low</v>
      </c>
    </row>
    <row r="55" spans="1:9" x14ac:dyDescent="0.2">
      <c r="A55" s="1" t="s">
        <v>171</v>
      </c>
      <c r="B55" s="8">
        <v>0</v>
      </c>
      <c r="C55" s="30">
        <v>0</v>
      </c>
      <c r="D55" s="2">
        <f t="shared" si="20"/>
        <v>0</v>
      </c>
      <c r="E55" s="4">
        <f t="shared" si="21"/>
        <v>0</v>
      </c>
      <c r="F55" s="4">
        <f t="shared" si="22"/>
        <v>0</v>
      </c>
      <c r="G55" s="24" t="str">
        <f t="shared" si="13"/>
        <v>± 0.6%</v>
      </c>
      <c r="H55" s="1">
        <f t="shared" si="9"/>
        <v>0</v>
      </c>
      <c r="I55" s="10" t="str">
        <f t="shared" si="1"/>
        <v>NC</v>
      </c>
    </row>
    <row r="56" spans="1:9" x14ac:dyDescent="0.2">
      <c r="A56" s="1" t="s">
        <v>172</v>
      </c>
      <c r="B56" s="8">
        <v>97</v>
      </c>
      <c r="C56" s="30">
        <v>105</v>
      </c>
      <c r="D56" s="2">
        <f t="shared" si="20"/>
        <v>0.22610722610722611</v>
      </c>
      <c r="E56" s="4">
        <f t="shared" si="21"/>
        <v>0.22500000000000001</v>
      </c>
      <c r="F56" s="4">
        <f t="shared" si="22"/>
        <v>9312.8923663748847</v>
      </c>
      <c r="G56" s="24" t="str">
        <f t="shared" si="13"/>
        <v>± 22.5%</v>
      </c>
      <c r="H56" s="1">
        <f t="shared" si="9"/>
        <v>1.0824742268041236</v>
      </c>
      <c r="I56" s="10" t="str">
        <f t="shared" si="1"/>
        <v>Low</v>
      </c>
    </row>
    <row r="57" spans="1:9" x14ac:dyDescent="0.2">
      <c r="A57" s="1" t="s">
        <v>173</v>
      </c>
      <c r="B57" s="8">
        <v>22</v>
      </c>
      <c r="C57" s="30">
        <v>33</v>
      </c>
      <c r="D57" s="2">
        <f t="shared" si="20"/>
        <v>5.128205128205128E-2</v>
      </c>
      <c r="E57" s="4">
        <f t="shared" si="21"/>
        <v>7.3999999999999996E-2</v>
      </c>
      <c r="F57" s="4">
        <f t="shared" si="22"/>
        <v>1000.9289940828403</v>
      </c>
      <c r="G57" s="24" t="str">
        <f t="shared" si="13"/>
        <v>± 7.4%</v>
      </c>
      <c r="H57" s="1">
        <f t="shared" si="9"/>
        <v>1.5</v>
      </c>
      <c r="I57" s="10" t="str">
        <f t="shared" si="1"/>
        <v>Low</v>
      </c>
    </row>
    <row r="58" spans="1:9" x14ac:dyDescent="0.2">
      <c r="A58" s="1" t="s">
        <v>174</v>
      </c>
      <c r="B58" s="8">
        <v>49</v>
      </c>
      <c r="C58" s="30">
        <v>52</v>
      </c>
      <c r="D58" s="2">
        <f t="shared" si="20"/>
        <v>0.11421911421911422</v>
      </c>
      <c r="E58" s="4">
        <f t="shared" si="21"/>
        <v>0.111</v>
      </c>
      <c r="F58" s="4">
        <f t="shared" si="22"/>
        <v>2267.1023032911144</v>
      </c>
      <c r="G58" s="24" t="str">
        <f t="shared" si="13"/>
        <v>± 11.1%</v>
      </c>
      <c r="H58" s="1">
        <f t="shared" si="9"/>
        <v>1.0612244897959184</v>
      </c>
      <c r="I58" s="10" t="str">
        <f t="shared" si="1"/>
        <v>Low</v>
      </c>
    </row>
    <row r="59" spans="1:9" ht="24" x14ac:dyDescent="0.2">
      <c r="A59" s="26" t="s">
        <v>175</v>
      </c>
      <c r="B59" s="8">
        <v>168</v>
      </c>
      <c r="C59" s="30">
        <v>122</v>
      </c>
      <c r="D59" s="2">
        <f>IF(B59&lt;&gt;0,B59/$B$59,0)</f>
        <v>1</v>
      </c>
      <c r="E59" s="4">
        <f>IF(B59&lt;&gt;0,ROUND(((SQRT(POWER(C59,2)-(POWER((B59/$B$59),2)*POWER($C$59,2))))/$B$59),3),0)</f>
        <v>0</v>
      </c>
      <c r="F59" s="4">
        <f>IF(B59=0,0,POWER(C59,2)-(POWER((B59/$B$59),2)*POWER(C$59,2)))</f>
        <v>0</v>
      </c>
      <c r="G59" s="24" t="s">
        <v>17</v>
      </c>
      <c r="H59" s="1">
        <f t="shared" ref="H59" si="23">IF(B59&lt;&gt;0,C59/B59,0)</f>
        <v>0.72619047619047616</v>
      </c>
      <c r="I59" s="10" t="str">
        <f t="shared" si="1"/>
        <v>Low</v>
      </c>
    </row>
    <row r="60" spans="1:9" x14ac:dyDescent="0.2">
      <c r="A60" s="1" t="s">
        <v>176</v>
      </c>
      <c r="B60" s="8">
        <v>120</v>
      </c>
      <c r="C60" s="30">
        <v>94</v>
      </c>
      <c r="D60" s="2">
        <f t="shared" ref="D60:D61" si="24">IF(B60&lt;&gt;0,B60/$B$59,0)</f>
        <v>0.7142857142857143</v>
      </c>
      <c r="E60" s="4">
        <f t="shared" ref="E60:E61" si="25">IF(B60&lt;&gt;0,ROUND(((SQRT(POWER(C60,2)-(POWER((B60/$B$59),2)*POWER($C$59,2))))/$B$59),3),0)</f>
        <v>0.21</v>
      </c>
      <c r="F60" s="4">
        <f t="shared" ref="F60:F61" si="26">IF(B60=0,0,POWER(C60,2)-(POWER((B60/$B$59),2)*POWER(C$59,2)))</f>
        <v>1242.1224489795914</v>
      </c>
      <c r="G60" s="24" t="str">
        <f t="shared" si="13"/>
        <v>± 21.0%</v>
      </c>
      <c r="H60" s="1">
        <f t="shared" si="9"/>
        <v>0.78333333333333333</v>
      </c>
      <c r="I60" s="10" t="str">
        <f t="shared" si="1"/>
        <v>Low</v>
      </c>
    </row>
    <row r="61" spans="1:9" x14ac:dyDescent="0.2">
      <c r="A61" s="1" t="s">
        <v>177</v>
      </c>
      <c r="B61" s="8">
        <v>147</v>
      </c>
      <c r="C61" s="30">
        <v>117</v>
      </c>
      <c r="D61" s="2">
        <f t="shared" si="24"/>
        <v>0.875</v>
      </c>
      <c r="E61" s="4">
        <f t="shared" si="25"/>
        <v>0.28499999999999998</v>
      </c>
      <c r="F61" s="4">
        <f t="shared" si="26"/>
        <v>2293.4375</v>
      </c>
      <c r="G61" s="24" t="str">
        <f t="shared" si="13"/>
        <v>± 28.5%</v>
      </c>
      <c r="H61" s="1">
        <f t="shared" si="9"/>
        <v>0.79591836734693877</v>
      </c>
      <c r="I61" s="10" t="str">
        <f t="shared" si="1"/>
        <v>Low</v>
      </c>
    </row>
    <row r="62" spans="1:9" x14ac:dyDescent="0.2">
      <c r="A62" s="14" t="s">
        <v>104</v>
      </c>
      <c r="B62" s="19" t="s">
        <v>559</v>
      </c>
      <c r="C62" s="31" t="s">
        <v>559</v>
      </c>
      <c r="D62" s="20"/>
      <c r="E62" s="21"/>
      <c r="F62" s="21"/>
      <c r="G62" s="25"/>
      <c r="H62" s="18"/>
      <c r="I62" s="22"/>
    </row>
    <row r="63" spans="1:9" x14ac:dyDescent="0.2">
      <c r="A63" s="1" t="s">
        <v>178</v>
      </c>
      <c r="B63" s="8">
        <v>18998</v>
      </c>
      <c r="C63" s="30">
        <v>1842</v>
      </c>
      <c r="D63" s="2">
        <f>IF(B63&lt;&gt;0,B63/$B$63,0)</f>
        <v>1</v>
      </c>
      <c r="E63" s="4">
        <f>IF(B63&lt;&gt;0,ROUND(((SQRT(POWER(C63,2)-(POWER((B63/$B$63),2)*POWER($C$63,2))))/$B$63),3),0)</f>
        <v>0</v>
      </c>
      <c r="F63" s="4">
        <f>IF(B63=0,0,POWER(C63,2)-(POWER((B63/$B$63),2)*POWER(C$63,2)))</f>
        <v>0</v>
      </c>
      <c r="G63" s="24" t="s">
        <v>17</v>
      </c>
      <c r="H63" s="1">
        <f t="shared" si="9"/>
        <v>9.6957574481524367E-2</v>
      </c>
      <c r="I63" s="10" t="str">
        <f t="shared" si="1"/>
        <v>High</v>
      </c>
    </row>
    <row r="64" spans="1:9" x14ac:dyDescent="0.2">
      <c r="A64" s="1" t="s">
        <v>179</v>
      </c>
      <c r="B64" s="8">
        <v>1083</v>
      </c>
      <c r="C64" s="30">
        <v>219</v>
      </c>
      <c r="D64" s="2">
        <f t="shared" ref="D64:D68" si="27">IF(B64&lt;&gt;0,B64/$B$63,0)</f>
        <v>5.7006000631645438E-2</v>
      </c>
      <c r="E64" s="4">
        <f t="shared" ref="E64:E68" si="28">IF(B64&lt;&gt;0,ROUND(((SQRT(POWER(C64,2)-(POWER((B64/$B$63),2)*POWER($C$63,2))))/$B$63),3),0)</f>
        <v>0.01</v>
      </c>
      <c r="F64" s="4">
        <f t="shared" ref="F64:F68" si="29">IF(B64=0,0,POWER(C64,2)-(POWER((B64/$B$63),2)*POWER(C$63,2)))</f>
        <v>36934.938810132451</v>
      </c>
      <c r="G64" s="24" t="str">
        <f t="shared" si="13"/>
        <v>± 1.0%</v>
      </c>
      <c r="H64" s="1">
        <f t="shared" si="9"/>
        <v>0.20221606648199447</v>
      </c>
      <c r="I64" s="10" t="str">
        <f t="shared" si="1"/>
        <v>Moderate</v>
      </c>
    </row>
    <row r="65" spans="1:9" x14ac:dyDescent="0.2">
      <c r="A65" s="1" t="s">
        <v>180</v>
      </c>
      <c r="B65" s="8">
        <v>787</v>
      </c>
      <c r="C65" s="30">
        <v>214</v>
      </c>
      <c r="D65" s="2">
        <f t="shared" si="27"/>
        <v>4.1425413201389621E-2</v>
      </c>
      <c r="E65" s="4">
        <f t="shared" si="28"/>
        <v>1.0999999999999999E-2</v>
      </c>
      <c r="F65" s="4">
        <f t="shared" si="29"/>
        <v>39973.453712067319</v>
      </c>
      <c r="G65" s="24" t="str">
        <f t="shared" si="13"/>
        <v>± 1.1%</v>
      </c>
      <c r="H65" s="1">
        <f t="shared" si="9"/>
        <v>0.27191867852604829</v>
      </c>
      <c r="I65" s="10" t="str">
        <f t="shared" si="1"/>
        <v>Moderate</v>
      </c>
    </row>
    <row r="66" spans="1:9" x14ac:dyDescent="0.2">
      <c r="A66" s="1" t="s">
        <v>181</v>
      </c>
      <c r="B66" s="8">
        <v>4273</v>
      </c>
      <c r="C66" s="30">
        <v>475</v>
      </c>
      <c r="D66" s="2">
        <f t="shared" si="27"/>
        <v>0.22491841246446995</v>
      </c>
      <c r="E66" s="4">
        <f t="shared" si="28"/>
        <v>1.2E-2</v>
      </c>
      <c r="F66" s="4">
        <f t="shared" si="29"/>
        <v>53980.745521553064</v>
      </c>
      <c r="G66" s="24" t="str">
        <f t="shared" si="13"/>
        <v>± 1.2%</v>
      </c>
      <c r="H66" s="1">
        <f t="shared" si="9"/>
        <v>0.11116311724783524</v>
      </c>
      <c r="I66" s="10" t="str">
        <f t="shared" si="1"/>
        <v>High</v>
      </c>
    </row>
    <row r="67" spans="1:9" x14ac:dyDescent="0.2">
      <c r="A67" s="1" t="s">
        <v>182</v>
      </c>
      <c r="B67" s="8">
        <v>2361</v>
      </c>
      <c r="C67" s="30">
        <v>422</v>
      </c>
      <c r="D67" s="2">
        <f t="shared" si="27"/>
        <v>0.12427623960416886</v>
      </c>
      <c r="E67" s="4">
        <f t="shared" si="28"/>
        <v>1.9E-2</v>
      </c>
      <c r="F67" s="4">
        <f t="shared" si="29"/>
        <v>125681.08340860586</v>
      </c>
      <c r="G67" s="24" t="str">
        <f t="shared" si="13"/>
        <v>± 1.9%</v>
      </c>
      <c r="H67" s="1">
        <f t="shared" si="9"/>
        <v>0.17873782295637441</v>
      </c>
      <c r="I67" s="10" t="str">
        <f t="shared" si="1"/>
        <v>High</v>
      </c>
    </row>
    <row r="68" spans="1:9" x14ac:dyDescent="0.2">
      <c r="A68" s="1" t="s">
        <v>183</v>
      </c>
      <c r="B68" s="8">
        <v>10494</v>
      </c>
      <c r="C68" s="30">
        <v>1685</v>
      </c>
      <c r="D68" s="2">
        <f t="shared" si="27"/>
        <v>0.55237393409832614</v>
      </c>
      <c r="E68" s="4">
        <f t="shared" si="28"/>
        <v>7.0999999999999994E-2</v>
      </c>
      <c r="F68" s="4">
        <f t="shared" si="29"/>
        <v>1803974.1285098786</v>
      </c>
      <c r="G68" s="24" t="str">
        <f t="shared" si="13"/>
        <v>± 7.1%</v>
      </c>
      <c r="H68" s="1">
        <f t="shared" si="9"/>
        <v>0.16056794358681151</v>
      </c>
      <c r="I68" s="10" t="str">
        <f t="shared" si="1"/>
        <v>High</v>
      </c>
    </row>
    <row r="69" spans="1:9" x14ac:dyDescent="0.2">
      <c r="A69" s="14" t="s">
        <v>105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185</v>
      </c>
      <c r="B70" s="8">
        <v>61896</v>
      </c>
      <c r="C70" s="30">
        <v>1256</v>
      </c>
      <c r="D70" s="2">
        <f>IF(B70&lt;&gt;0,B70/$B$70,0)</f>
        <v>1</v>
      </c>
      <c r="E70" s="4">
        <f>IF(B70&lt;&gt;0,ROUND(((SQRT(POWER(C70,2)-(POWER((B70/$B$70),2)*POWER($C$70,2))))/$B$70),3),0)</f>
        <v>0</v>
      </c>
      <c r="F70" s="4">
        <f>IF(B70=0,0,POWER(C70,2)-(POWER((B70/$B$70),2)*POWER(C$70,2)))</f>
        <v>0</v>
      </c>
      <c r="G70" s="24" t="s">
        <v>17</v>
      </c>
      <c r="H70" s="1">
        <f t="shared" si="9"/>
        <v>2.0292102882254102E-2</v>
      </c>
      <c r="I70" s="10" t="str">
        <f t="shared" si="1"/>
        <v>High</v>
      </c>
    </row>
    <row r="71" spans="1:9" x14ac:dyDescent="0.2">
      <c r="A71" s="1" t="s">
        <v>186</v>
      </c>
      <c r="B71" s="8">
        <v>1873</v>
      </c>
      <c r="C71" s="30">
        <v>308</v>
      </c>
      <c r="D71" s="2">
        <f t="shared" ref="D71:D77" si="30">IF(B71&lt;&gt;0,B71/$B$70,0)</f>
        <v>3.0260436861832753E-2</v>
      </c>
      <c r="E71" s="4">
        <f t="shared" ref="E71:E79" si="31">IF(B71&lt;&gt;0,ROUND(((SQRT(POWER(C71,2)-(POWER((B71/$B$70),2)*POWER($C$70,2))))/$B$70),3),0)</f>
        <v>5.0000000000000001E-3</v>
      </c>
      <c r="F71" s="4">
        <f t="shared" ref="F71:F79" si="32">IF(B71=0,0,POWER(C71,2)-(POWER((B71/$B$70),2)*POWER(C$70,2)))</f>
        <v>93419.4596883833</v>
      </c>
      <c r="G71" s="24" t="str">
        <f t="shared" si="13"/>
        <v>± 0.5%</v>
      </c>
      <c r="H71" s="1">
        <f t="shared" si="9"/>
        <v>0.16444207154297918</v>
      </c>
      <c r="I71" s="10" t="str">
        <f t="shared" ref="I71:I134" si="33">IF(AND(H71&gt;0,H71&lt;=0.2),"High",IF(H71&gt;=0.667,"Low",IF(AND(H71&gt;0.2,H71&lt;0.667),"Moderate","NC")))</f>
        <v>High</v>
      </c>
    </row>
    <row r="72" spans="1:9" x14ac:dyDescent="0.2">
      <c r="A72" s="1" t="s">
        <v>187</v>
      </c>
      <c r="B72" s="8">
        <v>2720</v>
      </c>
      <c r="C72" s="30">
        <v>434</v>
      </c>
      <c r="D72" s="2">
        <f t="shared" si="30"/>
        <v>4.3944681401059844E-2</v>
      </c>
      <c r="E72" s="4">
        <f t="shared" si="31"/>
        <v>7.0000000000000001E-3</v>
      </c>
      <c r="F72" s="4">
        <f t="shared" si="32"/>
        <v>185309.56497966152</v>
      </c>
      <c r="G72" s="24" t="str">
        <f t="shared" si="13"/>
        <v>± 0.7%</v>
      </c>
      <c r="H72" s="1">
        <f t="shared" si="9"/>
        <v>0.15955882352941175</v>
      </c>
      <c r="I72" s="10" t="str">
        <f t="shared" si="33"/>
        <v>High</v>
      </c>
    </row>
    <row r="73" spans="1:9" x14ac:dyDescent="0.2">
      <c r="A73" s="1" t="s">
        <v>188</v>
      </c>
      <c r="B73" s="8">
        <v>6296</v>
      </c>
      <c r="C73" s="30">
        <v>624</v>
      </c>
      <c r="D73" s="2">
        <f t="shared" si="30"/>
        <v>0.10171901253715911</v>
      </c>
      <c r="E73" s="4">
        <f t="shared" si="31"/>
        <v>0.01</v>
      </c>
      <c r="F73" s="4">
        <f t="shared" si="32"/>
        <v>373053.61754228355</v>
      </c>
      <c r="G73" s="24" t="str">
        <f t="shared" si="13"/>
        <v>± 1.0%</v>
      </c>
      <c r="H73" s="1">
        <f t="shared" si="9"/>
        <v>9.9110546378653117E-2</v>
      </c>
      <c r="I73" s="10" t="str">
        <f t="shared" si="33"/>
        <v>High</v>
      </c>
    </row>
    <row r="74" spans="1:9" x14ac:dyDescent="0.2">
      <c r="A74" s="1" t="s">
        <v>189</v>
      </c>
      <c r="B74" s="8">
        <v>10165</v>
      </c>
      <c r="C74" s="30">
        <v>734</v>
      </c>
      <c r="D74" s="2">
        <f t="shared" si="30"/>
        <v>0.16422709060359311</v>
      </c>
      <c r="E74" s="4">
        <f t="shared" si="31"/>
        <v>1.0999999999999999E-2</v>
      </c>
      <c r="F74" s="4">
        <f t="shared" si="32"/>
        <v>496209.00648864708</v>
      </c>
      <c r="G74" s="24" t="str">
        <f t="shared" si="13"/>
        <v>± 1.1%</v>
      </c>
      <c r="H74" s="1">
        <f t="shared" si="9"/>
        <v>7.2208558780127885E-2</v>
      </c>
      <c r="I74" s="10" t="str">
        <f t="shared" si="33"/>
        <v>High</v>
      </c>
    </row>
    <row r="75" spans="1:9" x14ac:dyDescent="0.2">
      <c r="A75" s="1" t="s">
        <v>190</v>
      </c>
      <c r="B75" s="8">
        <v>4228</v>
      </c>
      <c r="C75" s="30">
        <v>502</v>
      </c>
      <c r="D75" s="2">
        <f t="shared" si="30"/>
        <v>6.8308129766059197E-2</v>
      </c>
      <c r="E75" s="4">
        <f t="shared" si="31"/>
        <v>8.0000000000000002E-3</v>
      </c>
      <c r="F75" s="4">
        <f t="shared" si="32"/>
        <v>244643.21608988292</v>
      </c>
      <c r="G75" s="24" t="str">
        <f t="shared" si="13"/>
        <v>± 0.8%</v>
      </c>
      <c r="H75" s="1">
        <f t="shared" si="9"/>
        <v>0.11873226111636707</v>
      </c>
      <c r="I75" s="10" t="str">
        <f t="shared" si="33"/>
        <v>High</v>
      </c>
    </row>
    <row r="76" spans="1:9" x14ac:dyDescent="0.2">
      <c r="A76" s="1" t="s">
        <v>191</v>
      </c>
      <c r="B76" s="8">
        <v>20607</v>
      </c>
      <c r="C76" s="30">
        <v>943</v>
      </c>
      <c r="D76" s="2">
        <f t="shared" si="30"/>
        <v>0.33292943001163244</v>
      </c>
      <c r="E76" s="4">
        <f t="shared" si="31"/>
        <v>1.4E-2</v>
      </c>
      <c r="F76" s="4">
        <f t="shared" si="32"/>
        <v>714391.74621999112</v>
      </c>
      <c r="G76" s="24" t="str">
        <f t="shared" si="13"/>
        <v>± 1.4%</v>
      </c>
      <c r="H76" s="1">
        <f t="shared" si="9"/>
        <v>4.576114912408405E-2</v>
      </c>
      <c r="I76" s="10" t="str">
        <f t="shared" si="33"/>
        <v>High</v>
      </c>
    </row>
    <row r="77" spans="1:9" x14ac:dyDescent="0.2">
      <c r="A77" s="1" t="s">
        <v>192</v>
      </c>
      <c r="B77" s="8">
        <v>16007</v>
      </c>
      <c r="C77" s="30">
        <v>827</v>
      </c>
      <c r="D77" s="2">
        <f t="shared" si="30"/>
        <v>0.25861121881866356</v>
      </c>
      <c r="E77" s="4">
        <f t="shared" si="31"/>
        <v>1.2E-2</v>
      </c>
      <c r="F77" s="4">
        <f t="shared" si="32"/>
        <v>578423.76698657521</v>
      </c>
      <c r="G77" s="24" t="str">
        <f t="shared" si="13"/>
        <v>± 1.2%</v>
      </c>
      <c r="H77" s="1">
        <f t="shared" si="9"/>
        <v>5.1664896607734115E-2</v>
      </c>
      <c r="I77" s="10" t="str">
        <f t="shared" si="33"/>
        <v>High</v>
      </c>
    </row>
    <row r="78" spans="1:9" x14ac:dyDescent="0.2">
      <c r="A78" s="1" t="s">
        <v>184</v>
      </c>
      <c r="B78" s="29">
        <v>92.6</v>
      </c>
      <c r="C78" s="40">
        <v>0.9</v>
      </c>
      <c r="D78" s="29" t="s">
        <v>17</v>
      </c>
      <c r="E78" s="4" t="e">
        <f t="shared" si="31"/>
        <v>#NUM!</v>
      </c>
      <c r="F78" s="4">
        <f t="shared" si="32"/>
        <v>-2.7208241180522217</v>
      </c>
      <c r="G78" s="40" t="s">
        <v>17</v>
      </c>
      <c r="H78" s="1">
        <f>IF(B78&lt;&gt;0,C78/B78,0)</f>
        <v>9.7192224622030254E-3</v>
      </c>
      <c r="I78" s="10" t="str">
        <f t="shared" si="33"/>
        <v>High</v>
      </c>
    </row>
    <row r="79" spans="1:9" x14ac:dyDescent="0.2">
      <c r="A79" s="1" t="s">
        <v>193</v>
      </c>
      <c r="B79" s="29">
        <v>59.2</v>
      </c>
      <c r="C79" s="40">
        <v>1.6</v>
      </c>
      <c r="D79" s="29" t="s">
        <v>17</v>
      </c>
      <c r="E79" s="4">
        <f t="shared" si="31"/>
        <v>0</v>
      </c>
      <c r="F79" s="4">
        <f t="shared" si="32"/>
        <v>1.1168963519573101</v>
      </c>
      <c r="G79" s="40" t="s">
        <v>17</v>
      </c>
      <c r="H79" s="1">
        <f>IF(B79&lt;&gt;0,C79/B79,0)</f>
        <v>2.7027027027027029E-2</v>
      </c>
      <c r="I79" s="10" t="str">
        <f t="shared" si="33"/>
        <v>High</v>
      </c>
    </row>
    <row r="80" spans="1:9" x14ac:dyDescent="0.2">
      <c r="A80" s="14" t="s">
        <v>106</v>
      </c>
      <c r="B80" s="19" t="s">
        <v>559</v>
      </c>
      <c r="C80" s="31" t="s">
        <v>559</v>
      </c>
      <c r="D80" s="20"/>
      <c r="E80" s="21"/>
      <c r="F80" s="21"/>
      <c r="G80" s="25"/>
      <c r="H80" s="18"/>
      <c r="I80" s="22"/>
    </row>
    <row r="81" spans="1:9" x14ac:dyDescent="0.2">
      <c r="A81" s="1" t="s">
        <v>194</v>
      </c>
      <c r="B81" s="8">
        <v>72391</v>
      </c>
      <c r="C81" s="30">
        <v>2123</v>
      </c>
      <c r="D81" s="2">
        <f>IF(B81&lt;&gt;0,B81/$B$81,0)</f>
        <v>1</v>
      </c>
      <c r="E81" s="4">
        <f>IF(B81&lt;&gt;0,ROUND(((SQRT(POWER(C81,2)-(POWER((B81/$B$81),2)*POWER($C$81,2))))/$B$81),3),0)</f>
        <v>0</v>
      </c>
      <c r="F81" s="4">
        <f>IF(B81=0,0,POWER(C81,2)-(POWER((B81/$B$81),2)*POWER(C$81,2)))</f>
        <v>0</v>
      </c>
      <c r="G81" s="24" t="s">
        <v>17</v>
      </c>
      <c r="H81" s="1">
        <f t="shared" si="9"/>
        <v>2.9326850022792887E-2</v>
      </c>
      <c r="I81" s="10" t="str">
        <f t="shared" si="33"/>
        <v>High</v>
      </c>
    </row>
    <row r="82" spans="1:9" x14ac:dyDescent="0.2">
      <c r="A82" s="1" t="s">
        <v>195</v>
      </c>
      <c r="B82" s="8">
        <v>3976</v>
      </c>
      <c r="C82" s="30">
        <v>411</v>
      </c>
      <c r="D82" s="2">
        <f>IF(B82&lt;&gt;0,B82/$B$81,0)</f>
        <v>5.4923954635244715E-2</v>
      </c>
      <c r="E82" s="4">
        <f>IF(B82&lt;&gt;0,ROUND(((SQRT(POWER(C82,2)-(POWER((B82/$B$81),2)*POWER($C$81,2))))/$B$81),3),0)</f>
        <v>5.0000000000000001E-3</v>
      </c>
      <c r="F82" s="4">
        <f>IF(B82=0,0,POWER(C82,2)-(POWER((B82/$B$81),2)*POWER(C$81,2)))</f>
        <v>155324.61080030343</v>
      </c>
      <c r="G82" s="24" t="str">
        <f t="shared" si="13"/>
        <v>± 0.5%</v>
      </c>
      <c r="H82" s="1">
        <f t="shared" si="9"/>
        <v>0.1033702213279678</v>
      </c>
      <c r="I82" s="10" t="str">
        <f t="shared" si="33"/>
        <v>High</v>
      </c>
    </row>
    <row r="83" spans="1:9" x14ac:dyDescent="0.2">
      <c r="A83" s="14" t="s">
        <v>107</v>
      </c>
      <c r="B83" s="19" t="s">
        <v>559</v>
      </c>
      <c r="C83" s="31" t="s">
        <v>559</v>
      </c>
      <c r="D83" s="20"/>
      <c r="E83" s="21"/>
      <c r="F83" s="21"/>
      <c r="G83" s="25"/>
      <c r="H83" s="18"/>
      <c r="I83" s="22"/>
    </row>
    <row r="84" spans="1:9" x14ac:dyDescent="0.2">
      <c r="A84" s="1" t="s">
        <v>196</v>
      </c>
      <c r="B84" s="8">
        <v>82432</v>
      </c>
      <c r="C84" s="30">
        <v>2269</v>
      </c>
      <c r="D84" s="2">
        <f>IF(B84&lt;&gt;0,B84/$B$84,0)</f>
        <v>1</v>
      </c>
      <c r="E84" s="4">
        <f>IF(B84&lt;&gt;0,ROUND(((SQRT(POWER(C84,2)-(POWER((B84/$B$84),2)*POWER($C$84,2))))/$B$84),3),0)</f>
        <v>0</v>
      </c>
      <c r="F84" s="4">
        <f>IF(B84=0,0,POWER(C84,2)-(POWER((B84/$B$84),2)*POWER(C$84,2)))</f>
        <v>0</v>
      </c>
      <c r="G84" s="24" t="s">
        <v>17</v>
      </c>
      <c r="H84" s="1">
        <f t="shared" si="9"/>
        <v>2.7525718167701864E-2</v>
      </c>
      <c r="I84" s="10" t="str">
        <f t="shared" si="33"/>
        <v>High</v>
      </c>
    </row>
    <row r="85" spans="1:9" x14ac:dyDescent="0.2">
      <c r="A85" s="1" t="s">
        <v>197</v>
      </c>
      <c r="B85" s="8">
        <v>59298</v>
      </c>
      <c r="C85" s="30">
        <v>1646</v>
      </c>
      <c r="D85" s="2">
        <f t="shared" ref="D85:D91" si="34">IF(B85&lt;&gt;0,B85/$B$84,0)</f>
        <v>0.71935656055900621</v>
      </c>
      <c r="E85" s="4">
        <f t="shared" ref="E85:E91" si="35">IF(B85&lt;&gt;0,ROUND(((SQRT(POWER(C85,2)-(POWER((B85/$B$84),2)*POWER($C$84,2))))/$B$84),3),0)</f>
        <v>3.0000000000000001E-3</v>
      </c>
      <c r="F85" s="4">
        <f t="shared" ref="F85:F91" si="36">IF(B85=0,0,POWER(C85,2)-(POWER((B85/$B$84),2)*POWER(C$84,2)))</f>
        <v>45173.754379230086</v>
      </c>
      <c r="G85" s="24" t="str">
        <f t="shared" si="13"/>
        <v>± 0.3%</v>
      </c>
      <c r="H85" s="1">
        <f t="shared" si="9"/>
        <v>2.7758103140072179E-2</v>
      </c>
      <c r="I85" s="10" t="str">
        <f t="shared" si="33"/>
        <v>High</v>
      </c>
    </row>
    <row r="86" spans="1:9" x14ac:dyDescent="0.2">
      <c r="A86" s="1" t="s">
        <v>198</v>
      </c>
      <c r="B86" s="8">
        <v>21940</v>
      </c>
      <c r="C86" s="30">
        <v>1265</v>
      </c>
      <c r="D86" s="2">
        <f t="shared" si="34"/>
        <v>0.26615877329192544</v>
      </c>
      <c r="E86" s="4">
        <f t="shared" si="35"/>
        <v>1.2999999999999999E-2</v>
      </c>
      <c r="F86" s="4">
        <f t="shared" si="36"/>
        <v>1235512.5706760196</v>
      </c>
      <c r="G86" s="24" t="str">
        <f t="shared" ref="G86:G132" si="37">IF(F86&lt;0,"W",IF(B86=0,"± 0.6%",IF((E86*100)&lt;0.01,"± 0.1%","± "&amp; TEXT((E86*100),"#,##0.0")&amp;"%")))</f>
        <v>± 1.3%</v>
      </c>
      <c r="H86" s="1">
        <f t="shared" ref="H86:H149" si="38">IF(B86&lt;&gt;0,C86/B86,0)</f>
        <v>5.7657247037374661E-2</v>
      </c>
      <c r="I86" s="10" t="str">
        <f t="shared" si="33"/>
        <v>High</v>
      </c>
    </row>
    <row r="87" spans="1:9" x14ac:dyDescent="0.2">
      <c r="A87" s="1" t="s">
        <v>199</v>
      </c>
      <c r="B87" s="8">
        <v>14606</v>
      </c>
      <c r="C87" s="30">
        <v>1183</v>
      </c>
      <c r="D87" s="2">
        <f t="shared" si="34"/>
        <v>0.1771884704968944</v>
      </c>
      <c r="E87" s="4">
        <f t="shared" si="35"/>
        <v>1.2999999999999999E-2</v>
      </c>
      <c r="F87" s="4">
        <f t="shared" si="36"/>
        <v>1237852.3241442339</v>
      </c>
      <c r="G87" s="24" t="str">
        <f t="shared" si="37"/>
        <v>± 1.3%</v>
      </c>
      <c r="H87" s="1">
        <f t="shared" si="38"/>
        <v>8.0994112008763525E-2</v>
      </c>
      <c r="I87" s="10" t="str">
        <f t="shared" si="33"/>
        <v>High</v>
      </c>
    </row>
    <row r="88" spans="1:9" x14ac:dyDescent="0.2">
      <c r="A88" s="1" t="s">
        <v>200</v>
      </c>
      <c r="B88" s="8">
        <v>7334</v>
      </c>
      <c r="C88" s="30">
        <v>1059</v>
      </c>
      <c r="D88" s="2">
        <f t="shared" si="34"/>
        <v>8.8970302795031056E-2</v>
      </c>
      <c r="E88" s="4">
        <f t="shared" si="35"/>
        <v>1.2999999999999999E-2</v>
      </c>
      <c r="F88" s="4">
        <f t="shared" si="36"/>
        <v>1080728.04274241</v>
      </c>
      <c r="G88" s="24" t="str">
        <f t="shared" si="37"/>
        <v>± 1.3%</v>
      </c>
      <c r="H88" s="1">
        <f t="shared" si="38"/>
        <v>0.14439596400327243</v>
      </c>
      <c r="I88" s="10" t="str">
        <f t="shared" si="33"/>
        <v>High</v>
      </c>
    </row>
    <row r="89" spans="1:9" x14ac:dyDescent="0.2">
      <c r="A89" s="1" t="s">
        <v>201</v>
      </c>
      <c r="B89" s="8">
        <v>2004</v>
      </c>
      <c r="C89" s="30">
        <v>442</v>
      </c>
      <c r="D89" s="2">
        <f t="shared" si="34"/>
        <v>2.4310947204968944E-2</v>
      </c>
      <c r="E89" s="4">
        <f t="shared" si="35"/>
        <v>5.0000000000000001E-3</v>
      </c>
      <c r="F89" s="4">
        <f t="shared" si="36"/>
        <v>192321.20459219607</v>
      </c>
      <c r="G89" s="24" t="str">
        <f t="shared" si="37"/>
        <v>± 0.5%</v>
      </c>
      <c r="H89" s="1">
        <f t="shared" si="38"/>
        <v>0.22055888223552894</v>
      </c>
      <c r="I89" s="10" t="str">
        <f t="shared" si="33"/>
        <v>Moderate</v>
      </c>
    </row>
    <row r="90" spans="1:9" x14ac:dyDescent="0.2">
      <c r="A90" s="1" t="s">
        <v>202</v>
      </c>
      <c r="B90" s="8">
        <v>5330</v>
      </c>
      <c r="C90" s="30">
        <v>810</v>
      </c>
      <c r="D90" s="2">
        <f t="shared" si="34"/>
        <v>6.4659355590062112E-2</v>
      </c>
      <c r="E90" s="4">
        <f t="shared" si="35"/>
        <v>0.01</v>
      </c>
      <c r="F90" s="4">
        <f t="shared" si="36"/>
        <v>634575.56621767406</v>
      </c>
      <c r="G90" s="24" t="str">
        <f t="shared" si="37"/>
        <v>± 1.0%</v>
      </c>
      <c r="H90" s="1">
        <f t="shared" si="38"/>
        <v>0.15196998123827393</v>
      </c>
      <c r="I90" s="10" t="str">
        <f t="shared" si="33"/>
        <v>High</v>
      </c>
    </row>
    <row r="91" spans="1:9" x14ac:dyDescent="0.2">
      <c r="A91" s="1" t="s">
        <v>203</v>
      </c>
      <c r="B91" s="8">
        <v>1194</v>
      </c>
      <c r="C91" s="30">
        <v>354</v>
      </c>
      <c r="D91" s="2">
        <f t="shared" si="34"/>
        <v>1.4484666149068322E-2</v>
      </c>
      <c r="E91" s="4">
        <f t="shared" si="35"/>
        <v>4.0000000000000001E-3</v>
      </c>
      <c r="F91" s="4">
        <f t="shared" si="36"/>
        <v>124235.84527103478</v>
      </c>
      <c r="G91" s="24" t="str">
        <f t="shared" si="37"/>
        <v>± 0.4%</v>
      </c>
      <c r="H91" s="1">
        <f t="shared" si="38"/>
        <v>0.29648241206030151</v>
      </c>
      <c r="I91" s="10" t="str">
        <f t="shared" si="33"/>
        <v>Moderate</v>
      </c>
    </row>
    <row r="92" spans="1:9" x14ac:dyDescent="0.2">
      <c r="A92" s="14" t="s">
        <v>108</v>
      </c>
      <c r="B92" s="19" t="s">
        <v>559</v>
      </c>
      <c r="C92" s="31" t="s">
        <v>559</v>
      </c>
      <c r="D92" s="20"/>
      <c r="E92" s="21"/>
      <c r="F92" s="21"/>
      <c r="G92" s="25"/>
      <c r="I92" s="22"/>
    </row>
    <row r="93" spans="1:9" x14ac:dyDescent="0.2">
      <c r="A93" s="1" t="s">
        <v>8</v>
      </c>
      <c r="B93" s="8">
        <v>83275</v>
      </c>
      <c r="C93" s="30">
        <v>2284</v>
      </c>
      <c r="D93" s="2">
        <f>IF(B93&lt;&gt;0,B93/$B$93,0)</f>
        <v>1</v>
      </c>
      <c r="E93" s="4">
        <f>IF(B93&lt;&gt;0,ROUND(((SQRT(POWER(C93,2)-(POWER((B93/$B$93),2)*POWER($C$93,2))))/$B$93),3),0)</f>
        <v>0</v>
      </c>
      <c r="F93" s="4">
        <f>IF(B93=0,0,POWER(C93,2)-(POWER((B93/$B$93),2)*POWER(C$93,2)))</f>
        <v>0</v>
      </c>
      <c r="G93" s="24" t="s">
        <v>17</v>
      </c>
      <c r="H93" s="1">
        <f t="shared" si="38"/>
        <v>2.742719903932753E-2</v>
      </c>
      <c r="I93" s="10" t="str">
        <f t="shared" si="33"/>
        <v>High</v>
      </c>
    </row>
    <row r="94" spans="1:9" x14ac:dyDescent="0.2">
      <c r="A94" s="1" t="s">
        <v>204</v>
      </c>
      <c r="B94" s="8">
        <v>70889</v>
      </c>
      <c r="C94" s="30">
        <v>2019</v>
      </c>
      <c r="D94" s="2">
        <f t="shared" ref="D94:D99" si="39">IF(B94&lt;&gt;0,B94/$B$93,0)</f>
        <v>0.85126388471930348</v>
      </c>
      <c r="E94" s="4">
        <f t="shared" ref="E94:E99" si="40">IF(B94&lt;&gt;0,ROUND(((SQRT(POWER(C94,2)-(POWER((B94/$B$93),2)*POWER($C$93,2))))/$B$93),3),0)</f>
        <v>7.0000000000000001E-3</v>
      </c>
      <c r="F94" s="4">
        <f t="shared" ref="F94:F99" si="41">IF(B94=0,0,POWER(C94,2)-(POWER((B94/$B$93),2)*POWER(C$93,2)))</f>
        <v>296110.17882254766</v>
      </c>
      <c r="G94" s="24" t="str">
        <f>IF(F94&lt;0,"W",IF(B94=0,"± 0.6%",IF((E94*100)&lt;0.01,"± 0.1%","± "&amp; TEXT((E94*100),"#,##0.0")&amp;"%")))</f>
        <v>± 0.7%</v>
      </c>
      <c r="H94" s="1">
        <f t="shared" si="38"/>
        <v>2.8481146581274951E-2</v>
      </c>
      <c r="I94" s="10" t="str">
        <f t="shared" si="33"/>
        <v>High</v>
      </c>
    </row>
    <row r="95" spans="1:9" x14ac:dyDescent="0.2">
      <c r="A95" s="1" t="s">
        <v>205</v>
      </c>
      <c r="B95" s="8">
        <v>68943</v>
      </c>
      <c r="C95" s="30">
        <v>2038</v>
      </c>
      <c r="D95" s="2">
        <f t="shared" si="39"/>
        <v>0.82789552686880818</v>
      </c>
      <c r="E95" s="4">
        <f t="shared" si="40"/>
        <v>8.9999999999999993E-3</v>
      </c>
      <c r="F95" s="4">
        <f t="shared" si="41"/>
        <v>577890.57659842912</v>
      </c>
      <c r="G95" s="24" t="str">
        <f t="shared" si="37"/>
        <v>± 0.9%</v>
      </c>
      <c r="H95" s="1">
        <f t="shared" si="38"/>
        <v>2.9560651552731968E-2</v>
      </c>
      <c r="I95" s="10" t="str">
        <f t="shared" si="33"/>
        <v>High</v>
      </c>
    </row>
    <row r="96" spans="1:9" x14ac:dyDescent="0.2">
      <c r="A96" s="1" t="s">
        <v>208</v>
      </c>
      <c r="B96" s="8">
        <v>27296</v>
      </c>
      <c r="C96" s="30">
        <v>1334</v>
      </c>
      <c r="D96" s="2">
        <f t="shared" si="39"/>
        <v>0.32778144701290901</v>
      </c>
      <c r="E96" s="4">
        <f t="shared" si="40"/>
        <v>1.2999999999999999E-2</v>
      </c>
      <c r="F96" s="4">
        <f t="shared" si="41"/>
        <v>1219074.9476532326</v>
      </c>
      <c r="G96" s="24" t="str">
        <f t="shared" si="37"/>
        <v>± 1.3%</v>
      </c>
      <c r="H96" s="1">
        <f t="shared" si="38"/>
        <v>4.8871629542790153E-2</v>
      </c>
      <c r="I96" s="10" t="str">
        <f t="shared" si="33"/>
        <v>High</v>
      </c>
    </row>
    <row r="97" spans="1:9" x14ac:dyDescent="0.2">
      <c r="A97" s="1" t="s">
        <v>209</v>
      </c>
      <c r="B97" s="8">
        <v>41647</v>
      </c>
      <c r="C97" s="30">
        <v>1473</v>
      </c>
      <c r="D97" s="2">
        <f t="shared" si="39"/>
        <v>0.50011407985589917</v>
      </c>
      <c r="E97" s="4">
        <f t="shared" si="40"/>
        <v>1.0999999999999999E-2</v>
      </c>
      <c r="F97" s="4">
        <f t="shared" si="41"/>
        <v>864969.81674456922</v>
      </c>
      <c r="G97" s="24" t="str">
        <f t="shared" si="37"/>
        <v>± 1.1%</v>
      </c>
      <c r="H97" s="1">
        <f t="shared" si="38"/>
        <v>3.5368694023579131E-2</v>
      </c>
      <c r="I97" s="10" t="str">
        <f t="shared" si="33"/>
        <v>High</v>
      </c>
    </row>
    <row r="98" spans="1:9" ht="24" x14ac:dyDescent="0.2">
      <c r="A98" s="26" t="s">
        <v>207</v>
      </c>
      <c r="B98" s="8">
        <v>1946</v>
      </c>
      <c r="C98" s="30">
        <v>341</v>
      </c>
      <c r="D98" s="2">
        <f t="shared" si="39"/>
        <v>2.3368357850495347E-2</v>
      </c>
      <c r="E98" s="4">
        <f t="shared" si="40"/>
        <v>4.0000000000000001E-3</v>
      </c>
      <c r="F98" s="4">
        <f t="shared" si="41"/>
        <v>113432.28771617464</v>
      </c>
      <c r="G98" s="24" t="str">
        <f t="shared" si="37"/>
        <v>± 0.4%</v>
      </c>
      <c r="H98" s="1">
        <f t="shared" si="38"/>
        <v>0.17523124357656733</v>
      </c>
      <c r="I98" s="10" t="str">
        <f t="shared" si="33"/>
        <v>High</v>
      </c>
    </row>
    <row r="99" spans="1:9" x14ac:dyDescent="0.2">
      <c r="A99" s="1" t="s">
        <v>206</v>
      </c>
      <c r="B99" s="8">
        <v>12386</v>
      </c>
      <c r="C99" s="30">
        <v>1027</v>
      </c>
      <c r="D99" s="2">
        <f t="shared" si="39"/>
        <v>0.1487361152806965</v>
      </c>
      <c r="E99" s="4">
        <f t="shared" si="40"/>
        <v>1.2E-2</v>
      </c>
      <c r="F99" s="4">
        <f t="shared" si="41"/>
        <v>939323.882431073</v>
      </c>
      <c r="G99" s="24" t="str">
        <f t="shared" si="37"/>
        <v>± 1.2%</v>
      </c>
      <c r="H99" s="1">
        <f t="shared" si="38"/>
        <v>8.2916195704828027E-2</v>
      </c>
      <c r="I99" s="10" t="str">
        <f t="shared" si="33"/>
        <v>High</v>
      </c>
    </row>
    <row r="100" spans="1:9" x14ac:dyDescent="0.2">
      <c r="A100" s="14" t="s">
        <v>109</v>
      </c>
      <c r="B100" s="19" t="s">
        <v>559</v>
      </c>
      <c r="C100" s="31" t="s">
        <v>559</v>
      </c>
      <c r="D100" s="20"/>
      <c r="E100" s="21"/>
      <c r="F100" s="21"/>
      <c r="G100" s="25"/>
      <c r="I100" s="22"/>
    </row>
    <row r="101" spans="1:9" x14ac:dyDescent="0.2">
      <c r="A101" s="1" t="s">
        <v>210</v>
      </c>
      <c r="B101" s="8">
        <v>12386</v>
      </c>
      <c r="C101" s="30">
        <v>1027</v>
      </c>
      <c r="D101" s="2">
        <f>IF(B101&lt;&gt;0,B101/$B$101,0)</f>
        <v>1</v>
      </c>
      <c r="E101" s="4">
        <f>IF(B101&lt;&gt;0,ROUND(((SQRT(POWER(C101,2)-(POWER((B101/$B$101),2)*POWER($C$101,2))))/$B$101),3),0)</f>
        <v>0</v>
      </c>
      <c r="F101" s="4">
        <f>IF(B101=0,0,POWER(C101,2)-(POWER((B101/$B$101),2)*POWER(C$101,2)))</f>
        <v>0</v>
      </c>
      <c r="G101" s="24" t="s">
        <v>17</v>
      </c>
      <c r="H101" s="1">
        <f t="shared" si="38"/>
        <v>8.2916195704828027E-2</v>
      </c>
      <c r="I101" s="10" t="str">
        <f t="shared" si="33"/>
        <v>High</v>
      </c>
    </row>
    <row r="102" spans="1:9" x14ac:dyDescent="0.2">
      <c r="A102" s="1" t="s">
        <v>211</v>
      </c>
      <c r="B102" s="8">
        <v>5492</v>
      </c>
      <c r="C102" s="30">
        <v>550</v>
      </c>
      <c r="D102" s="2">
        <f t="shared" ref="D102:D103" si="42">IF(B102&lt;&gt;0,B102/$B$101,0)</f>
        <v>0.44340384304860325</v>
      </c>
      <c r="E102" s="4">
        <f t="shared" ref="E102:E103" si="43">IF(B102&lt;&gt;0,ROUND(((SQRT(POWER(C102,2)-(POWER((B102/$B$101),2)*POWER($C$101,2))))/$B$101),3),0)</f>
        <v>2.5000000000000001E-2</v>
      </c>
      <c r="F102" s="4">
        <f t="shared" ref="F102:F103" si="44">IF(B102=0,0,POWER(C102,2)-(POWER((B102/$B$101),2)*POWER(C$101,2)))</f>
        <v>95132.929216400953</v>
      </c>
      <c r="G102" s="24" t="str">
        <f t="shared" si="37"/>
        <v>± 2.5%</v>
      </c>
      <c r="H102" s="1">
        <f t="shared" si="38"/>
        <v>0.10014566642388929</v>
      </c>
      <c r="I102" s="10" t="str">
        <f t="shared" si="33"/>
        <v>High</v>
      </c>
    </row>
    <row r="103" spans="1:9" x14ac:dyDescent="0.2">
      <c r="A103" s="1" t="s">
        <v>212</v>
      </c>
      <c r="B103" s="8">
        <v>6894</v>
      </c>
      <c r="C103" s="30">
        <v>878</v>
      </c>
      <c r="D103" s="2">
        <f t="shared" si="42"/>
        <v>0.55659615695139675</v>
      </c>
      <c r="E103" s="4">
        <f t="shared" si="43"/>
        <v>5.3999999999999999E-2</v>
      </c>
      <c r="F103" s="4">
        <f t="shared" si="44"/>
        <v>444129.71316602145</v>
      </c>
      <c r="G103" s="24" t="str">
        <f t="shared" si="37"/>
        <v>± 5.4%</v>
      </c>
      <c r="H103" s="1">
        <f t="shared" si="38"/>
        <v>0.12735712213519002</v>
      </c>
      <c r="I103" s="10" t="str">
        <f t="shared" si="33"/>
        <v>High</v>
      </c>
    </row>
    <row r="104" spans="1:9" x14ac:dyDescent="0.2">
      <c r="A104" s="14" t="s">
        <v>110</v>
      </c>
      <c r="B104" s="19" t="s">
        <v>559</v>
      </c>
      <c r="C104" s="31" t="s">
        <v>559</v>
      </c>
      <c r="D104" s="20"/>
      <c r="E104" s="21"/>
      <c r="F104" s="21"/>
      <c r="G104" s="25"/>
      <c r="I104" s="22"/>
    </row>
    <row r="105" spans="1:9" x14ac:dyDescent="0.2">
      <c r="A105" s="1" t="s">
        <v>213</v>
      </c>
      <c r="B105" s="8">
        <v>14332</v>
      </c>
      <c r="C105" s="30">
        <v>1070</v>
      </c>
      <c r="D105" s="2">
        <f>IF(B105&lt;&gt;0,B105/$B$105,0)</f>
        <v>1</v>
      </c>
      <c r="E105" s="4">
        <f>IF(B105&lt;&gt;0,ROUND(((SQRT(POWER(C105,2)-(POWER((B105/$B$105),2)*POWER($C$105,2))))/$B$105),3),0)</f>
        <v>0</v>
      </c>
      <c r="F105" s="4">
        <f>IF(B105=0,0,POWER(C105,2)-(POWER((B105/$B$105),2)*POWER(C$105,2)))</f>
        <v>0</v>
      </c>
      <c r="G105" s="24" t="s">
        <v>17</v>
      </c>
      <c r="H105" s="1">
        <f t="shared" si="38"/>
        <v>7.4658107730951717E-2</v>
      </c>
      <c r="I105" s="10" t="str">
        <f t="shared" si="33"/>
        <v>High</v>
      </c>
    </row>
    <row r="106" spans="1:9" x14ac:dyDescent="0.2">
      <c r="A106" s="1" t="s">
        <v>214</v>
      </c>
      <c r="B106" s="8">
        <v>1946</v>
      </c>
      <c r="C106" s="30">
        <v>341</v>
      </c>
      <c r="D106" s="2">
        <f>IF(B106&lt;&gt;0,B106/$B$106,0)</f>
        <v>1</v>
      </c>
      <c r="E106" s="4">
        <f>IF(B106&lt;&gt;0,ROUND(((SQRT(POWER(C106,2)-(POWER((B106/$B$106),2)*POWER($C$106,2))))/$B$106),3),0)</f>
        <v>0</v>
      </c>
      <c r="F106" s="4">
        <f>IF(B106=0,0,POWER(C106,2)-(POWER((B106/$B$106),2)*POWER(C$105,2)))</f>
        <v>-1028619</v>
      </c>
      <c r="G106" s="24" t="s">
        <v>17</v>
      </c>
      <c r="H106" s="1">
        <f t="shared" si="38"/>
        <v>0.17523124357656733</v>
      </c>
      <c r="I106" s="10" t="str">
        <f t="shared" si="33"/>
        <v>High</v>
      </c>
    </row>
    <row r="107" spans="1:9" x14ac:dyDescent="0.2">
      <c r="A107" s="1" t="s">
        <v>215</v>
      </c>
      <c r="B107" s="8">
        <v>166</v>
      </c>
      <c r="C107" s="30">
        <v>91</v>
      </c>
      <c r="D107" s="2">
        <f>IF(B107&lt;&gt;0,B107/$B$106,0)</f>
        <v>8.5303186022610486E-2</v>
      </c>
      <c r="E107" s="4">
        <f>IF(B107&lt;&gt;0,ROUND(((SQRT(POWER(C107,2)-(POWER((B107/$B$106),2)*POWER($C$106,2))))/$B$106),3),0)</f>
        <v>4.3999999999999997E-2</v>
      </c>
      <c r="F107" s="4">
        <f>IF(B107=0,0,POWER(C107,2)-(POWER((B107/$B$106),2)*POWER(C$106,2)))</f>
        <v>7434.8657746831459</v>
      </c>
      <c r="G107" s="24" t="str">
        <f t="shared" si="37"/>
        <v>± 4.4%</v>
      </c>
      <c r="H107" s="1">
        <f t="shared" si="38"/>
        <v>0.54819277108433739</v>
      </c>
      <c r="I107" s="10" t="str">
        <f t="shared" si="33"/>
        <v>Moderate</v>
      </c>
    </row>
    <row r="108" spans="1:9" x14ac:dyDescent="0.2">
      <c r="A108" s="1" t="s">
        <v>216</v>
      </c>
      <c r="B108" s="8">
        <v>1780</v>
      </c>
      <c r="C108" s="30">
        <v>322</v>
      </c>
      <c r="D108" s="2">
        <f>IF(B108&lt;&gt;0,B108/$B$106,0)</f>
        <v>0.91469681397738956</v>
      </c>
      <c r="E108" s="4">
        <f>IF(B108&lt;&gt;0,ROUND(((SQRT(POWER(C108,2)-(POWER((B108/$B$106),2)*POWER($C$106,2))))/$B$106),3),0)</f>
        <v>4.1000000000000002E-2</v>
      </c>
      <c r="F108" s="4">
        <f>IF(B108=0,0,POWER(C108,2)-(POWER((B108/$B$106),2)*POWER(C$106,2)))</f>
        <v>6395.1453224734869</v>
      </c>
      <c r="G108" s="24" t="str">
        <f t="shared" si="37"/>
        <v>± 4.1%</v>
      </c>
      <c r="H108" s="1">
        <f t="shared" si="38"/>
        <v>0.18089887640449437</v>
      </c>
      <c r="I108" s="10" t="str">
        <f t="shared" si="33"/>
        <v>High</v>
      </c>
    </row>
    <row r="109" spans="1:9" x14ac:dyDescent="0.2">
      <c r="A109" s="1" t="s">
        <v>217</v>
      </c>
      <c r="B109" s="8">
        <v>12386</v>
      </c>
      <c r="C109" s="30">
        <v>1027</v>
      </c>
      <c r="D109" s="2">
        <f>IF(B109&lt;&gt;0,B109/$B$109,0)</f>
        <v>1</v>
      </c>
      <c r="E109" s="4">
        <f>IF(B109&lt;&gt;0,ROUND(((SQRT(POWER(C109,2)-(POWER((B109/$B$109),2)*POWER($C$109,2))))/$B$109),3),0)</f>
        <v>0</v>
      </c>
      <c r="F109" s="4">
        <f>IF(B109=0,0,POWER(C109,2)-(POWER((B109/$B$109),2)*POWER(C$109,2)))</f>
        <v>0</v>
      </c>
      <c r="G109" s="24" t="s">
        <v>17</v>
      </c>
      <c r="H109" s="1">
        <f t="shared" si="38"/>
        <v>8.2916195704828027E-2</v>
      </c>
      <c r="I109" s="10" t="str">
        <f t="shared" si="33"/>
        <v>High</v>
      </c>
    </row>
    <row r="110" spans="1:9" x14ac:dyDescent="0.2">
      <c r="A110" s="1" t="s">
        <v>218</v>
      </c>
      <c r="B110" s="8">
        <v>4807</v>
      </c>
      <c r="C110" s="30">
        <v>790</v>
      </c>
      <c r="D110" s="2">
        <f>IF(B110&lt;&gt;0,B110/$B$109,0)</f>
        <v>0.38809946714031973</v>
      </c>
      <c r="E110" s="4">
        <f t="shared" ref="E110:E111" si="45">IF(B110&lt;&gt;0,ROUND(((SQRT(POWER(C110,2)-(POWER((B110/$B$109),2)*POWER($C$109,2))))/$B$109),3),0)</f>
        <v>5.5E-2</v>
      </c>
      <c r="F110" s="4">
        <f t="shared" ref="F110:F111" si="46">IF(B110=0,0,POWER(C110,2)-(POWER((B110/$B$109),2)*POWER(C$109,2)))</f>
        <v>465235.45614791982</v>
      </c>
      <c r="G110" s="24" t="str">
        <f t="shared" si="37"/>
        <v>± 5.5%</v>
      </c>
      <c r="H110" s="1">
        <f t="shared" si="38"/>
        <v>0.16434366548783025</v>
      </c>
      <c r="I110" s="10" t="str">
        <f t="shared" si="33"/>
        <v>High</v>
      </c>
    </row>
    <row r="111" spans="1:9" x14ac:dyDescent="0.2">
      <c r="A111" s="1" t="s">
        <v>216</v>
      </c>
      <c r="B111" s="8">
        <v>7579</v>
      </c>
      <c r="C111" s="30">
        <v>649</v>
      </c>
      <c r="D111" s="2">
        <f>IF(B111&lt;&gt;0,B111/$B$109,0)</f>
        <v>0.61190053285968027</v>
      </c>
      <c r="E111" s="4">
        <f t="shared" si="45"/>
        <v>1.2999999999999999E-2</v>
      </c>
      <c r="F111" s="4">
        <f t="shared" si="46"/>
        <v>26286.9819028044</v>
      </c>
      <c r="G111" s="24" t="str">
        <f t="shared" si="37"/>
        <v>± 1.3%</v>
      </c>
      <c r="H111" s="1">
        <f t="shared" si="38"/>
        <v>8.5631349782293184E-2</v>
      </c>
      <c r="I111" s="10" t="str">
        <f t="shared" si="33"/>
        <v>High</v>
      </c>
    </row>
    <row r="112" spans="1:9" x14ac:dyDescent="0.2">
      <c r="A112" s="14" t="s">
        <v>111</v>
      </c>
      <c r="B112" s="19" t="s">
        <v>559</v>
      </c>
      <c r="C112" s="31" t="s">
        <v>559</v>
      </c>
      <c r="D112" s="20"/>
      <c r="E112" s="21"/>
      <c r="F112" s="21"/>
      <c r="G112" s="25"/>
      <c r="I112" s="22"/>
    </row>
    <row r="113" spans="1:9" x14ac:dyDescent="0.2">
      <c r="A113" s="1" t="s">
        <v>219</v>
      </c>
      <c r="B113" s="8">
        <v>12386</v>
      </c>
      <c r="C113" s="30">
        <v>1027</v>
      </c>
      <c r="D113" s="2">
        <f>IF(B113&lt;&gt;0,B113/$B$113,0)</f>
        <v>1</v>
      </c>
      <c r="E113" s="4">
        <f>IF(B113&lt;&gt;0,ROUND(((SQRT(POWER(C113,2)-(POWER((B113/$B$113),2)*POWER($C$113,2))))/$B$113),3),0)</f>
        <v>0</v>
      </c>
      <c r="F113" s="4">
        <f>IF(B113=0,0,POWER(C113,2)-(POWER((B113/$B$113),2)*POWER(C$113,2)))</f>
        <v>0</v>
      </c>
      <c r="G113" s="24" t="s">
        <v>17</v>
      </c>
      <c r="H113" s="1">
        <f t="shared" si="38"/>
        <v>8.2916195704828027E-2</v>
      </c>
      <c r="I113" s="10" t="str">
        <f t="shared" si="33"/>
        <v>High</v>
      </c>
    </row>
    <row r="114" spans="1:9" x14ac:dyDescent="0.2">
      <c r="A114" s="1" t="s">
        <v>220</v>
      </c>
      <c r="B114" s="8">
        <v>2277</v>
      </c>
      <c r="C114" s="30">
        <v>402</v>
      </c>
      <c r="D114" s="2">
        <f t="shared" ref="D114:D119" si="47">IF(B114&lt;&gt;0,B114/$B$113,0)</f>
        <v>0.18383658969804617</v>
      </c>
      <c r="E114" s="4">
        <f t="shared" ref="E114:E119" si="48">IF(B114&lt;&gt;0,ROUND(((SQRT(POWER(C114,2)-(POWER((B114/$B$113),2)*POWER($C$113,2))))/$B$113),3),0)</f>
        <v>2.9000000000000001E-2</v>
      </c>
      <c r="F114" s="4">
        <f t="shared" ref="F114:F119" si="49">IF(B114=0,0,POWER(C114,2)-(POWER((B114/$B$113),2)*POWER(C$113,2)))</f>
        <v>125958.4929306967</v>
      </c>
      <c r="G114" s="24" t="str">
        <f>IF(F114&lt;0,"W",IF(B114=0,"± 0.6%",IF((E114*100)&lt;0.01,"± 0.1%","± "&amp; TEXT((E114*100),"#,##0.0")&amp;"%")))</f>
        <v>± 2.9%</v>
      </c>
      <c r="H114" s="1">
        <f t="shared" si="38"/>
        <v>0.17654808959156784</v>
      </c>
      <c r="I114" s="10" t="str">
        <f t="shared" si="33"/>
        <v>High</v>
      </c>
    </row>
    <row r="115" spans="1:9" x14ac:dyDescent="0.2">
      <c r="A115" s="1" t="s">
        <v>221</v>
      </c>
      <c r="B115" s="8">
        <v>5133</v>
      </c>
      <c r="C115" s="30">
        <v>583</v>
      </c>
      <c r="D115" s="2">
        <f t="shared" si="47"/>
        <v>0.41441950589375098</v>
      </c>
      <c r="E115" s="4">
        <f t="shared" si="48"/>
        <v>3.2000000000000001E-2</v>
      </c>
      <c r="F115" s="4">
        <f t="shared" si="49"/>
        <v>158746.12165297262</v>
      </c>
      <c r="G115" s="24" t="str">
        <f t="shared" si="37"/>
        <v>± 3.2%</v>
      </c>
      <c r="H115" s="1">
        <f t="shared" si="38"/>
        <v>0.11357880381842977</v>
      </c>
      <c r="I115" s="10" t="str">
        <f t="shared" si="33"/>
        <v>High</v>
      </c>
    </row>
    <row r="116" spans="1:9" x14ac:dyDescent="0.2">
      <c r="A116" s="1" t="s">
        <v>222</v>
      </c>
      <c r="B116" s="8">
        <v>1629</v>
      </c>
      <c r="C116" s="30">
        <v>379</v>
      </c>
      <c r="D116" s="2">
        <f t="shared" si="47"/>
        <v>0.13151945745196189</v>
      </c>
      <c r="E116" s="4">
        <f t="shared" si="48"/>
        <v>2.9000000000000001E-2</v>
      </c>
      <c r="F116" s="4">
        <f t="shared" si="49"/>
        <v>125396.96467531995</v>
      </c>
      <c r="G116" s="24" t="str">
        <f t="shared" si="37"/>
        <v>± 2.9%</v>
      </c>
      <c r="H116" s="1">
        <f t="shared" si="38"/>
        <v>0.23265807243707795</v>
      </c>
      <c r="I116" s="10" t="str">
        <f t="shared" si="33"/>
        <v>Moderate</v>
      </c>
    </row>
    <row r="117" spans="1:9" x14ac:dyDescent="0.2">
      <c r="A117" s="1" t="s">
        <v>223</v>
      </c>
      <c r="B117" s="8">
        <v>105</v>
      </c>
      <c r="C117" s="30">
        <v>76</v>
      </c>
      <c r="D117" s="2">
        <f t="shared" si="47"/>
        <v>8.4773130954303253E-3</v>
      </c>
      <c r="E117" s="4">
        <f t="shared" si="48"/>
        <v>6.0000000000000001E-3</v>
      </c>
      <c r="F117" s="4">
        <f t="shared" si="49"/>
        <v>5700.2020720004712</v>
      </c>
      <c r="G117" s="24" t="str">
        <f t="shared" si="37"/>
        <v>± 0.6%</v>
      </c>
      <c r="H117" s="1">
        <f t="shared" si="38"/>
        <v>0.72380952380952379</v>
      </c>
      <c r="I117" s="10" t="str">
        <f t="shared" si="33"/>
        <v>Low</v>
      </c>
    </row>
    <row r="118" spans="1:9" x14ac:dyDescent="0.2">
      <c r="A118" s="1" t="s">
        <v>224</v>
      </c>
      <c r="B118" s="8">
        <v>2448</v>
      </c>
      <c r="C118" s="30">
        <v>552</v>
      </c>
      <c r="D118" s="2">
        <f t="shared" si="47"/>
        <v>0.19764249959631841</v>
      </c>
      <c r="E118" s="4">
        <f t="shared" si="48"/>
        <v>4.1000000000000002E-2</v>
      </c>
      <c r="F118" s="4">
        <f t="shared" si="49"/>
        <v>263503.58763587411</v>
      </c>
      <c r="G118" s="24" t="str">
        <f t="shared" si="37"/>
        <v>± 4.1%</v>
      </c>
      <c r="H118" s="1">
        <f t="shared" si="38"/>
        <v>0.22549019607843138</v>
      </c>
      <c r="I118" s="10" t="str">
        <f t="shared" si="33"/>
        <v>Moderate</v>
      </c>
    </row>
    <row r="119" spans="1:9" x14ac:dyDescent="0.2">
      <c r="A119" s="1" t="s">
        <v>225</v>
      </c>
      <c r="B119" s="8">
        <v>794</v>
      </c>
      <c r="C119" s="30">
        <v>246</v>
      </c>
      <c r="D119" s="2">
        <f t="shared" si="47"/>
        <v>6.4104634264492172E-2</v>
      </c>
      <c r="E119" s="4">
        <f t="shared" si="48"/>
        <v>1.9E-2</v>
      </c>
      <c r="F119" s="4">
        <f t="shared" si="49"/>
        <v>56181.69228695592</v>
      </c>
      <c r="G119" s="24" t="str">
        <f t="shared" si="37"/>
        <v>± 1.9%</v>
      </c>
      <c r="H119" s="1">
        <f t="shared" si="38"/>
        <v>0.30982367758186397</v>
      </c>
      <c r="I119" s="10" t="str">
        <f t="shared" si="33"/>
        <v>Moderate</v>
      </c>
    </row>
    <row r="120" spans="1:9" x14ac:dyDescent="0.2">
      <c r="A120" s="14" t="s">
        <v>112</v>
      </c>
      <c r="B120" s="19" t="s">
        <v>559</v>
      </c>
      <c r="C120" s="31" t="s">
        <v>559</v>
      </c>
      <c r="D120" s="20"/>
      <c r="E120" s="21"/>
      <c r="F120" s="21"/>
      <c r="G120" s="25"/>
      <c r="I120" s="22"/>
    </row>
    <row r="121" spans="1:9" x14ac:dyDescent="0.2">
      <c r="A121" s="1" t="s">
        <v>226</v>
      </c>
      <c r="B121" s="8">
        <v>79616</v>
      </c>
      <c r="C121" s="30">
        <v>2236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38"/>
        <v>2.8084807073954984E-2</v>
      </c>
      <c r="I121" s="10" t="str">
        <f t="shared" si="33"/>
        <v>High</v>
      </c>
    </row>
    <row r="122" spans="1:9" x14ac:dyDescent="0.2">
      <c r="A122" s="1" t="s">
        <v>227</v>
      </c>
      <c r="B122" s="8">
        <v>65642</v>
      </c>
      <c r="C122" s="30">
        <v>2014</v>
      </c>
      <c r="D122" s="2">
        <f t="shared" ref="D122:D132" si="50">IF(B122&lt;&gt;0,B122/$B$121,0)</f>
        <v>0.82448251607717038</v>
      </c>
      <c r="E122" s="4">
        <f t="shared" ref="E122:E132" si="51">IF(B122&lt;&gt;0,ROUND(((SQRT(POWER(C122,2)-(POWER((B122/$B$121),2)*POWER($C$121,2))))/$B$121),3),0)</f>
        <v>0.01</v>
      </c>
      <c r="F122" s="4">
        <f t="shared" ref="F122:F132" si="52">IF(B122=0,0,POWER(C122,2)-(POWER((B122/$B$121),2)*POWER(C$121,2)))</f>
        <v>657545.55392676499</v>
      </c>
      <c r="G122" s="24" t="str">
        <f t="shared" si="37"/>
        <v>± 1.0%</v>
      </c>
      <c r="H122" s="1">
        <f t="shared" si="38"/>
        <v>3.0681575820358915E-2</v>
      </c>
      <c r="I122" s="10" t="str">
        <f t="shared" si="33"/>
        <v>High</v>
      </c>
    </row>
    <row r="123" spans="1:9" x14ac:dyDescent="0.2">
      <c r="A123" s="1" t="s">
        <v>228</v>
      </c>
      <c r="B123" s="8">
        <v>13974</v>
      </c>
      <c r="C123" s="30">
        <v>1130</v>
      </c>
      <c r="D123" s="2">
        <f t="shared" si="50"/>
        <v>0.17551748392282959</v>
      </c>
      <c r="E123" s="4">
        <f t="shared" si="51"/>
        <v>1.2999999999999999E-2</v>
      </c>
      <c r="F123" s="4">
        <f t="shared" si="52"/>
        <v>1122877.4293286938</v>
      </c>
      <c r="G123" s="24" t="str">
        <f t="shared" si="37"/>
        <v>± 1.3%</v>
      </c>
      <c r="H123" s="1">
        <f t="shared" si="38"/>
        <v>8.0864462573350504E-2</v>
      </c>
      <c r="I123" s="10" t="str">
        <f t="shared" si="33"/>
        <v>High</v>
      </c>
    </row>
    <row r="124" spans="1:9" x14ac:dyDescent="0.2">
      <c r="A124" s="1" t="s">
        <v>229</v>
      </c>
      <c r="B124" s="8">
        <v>5857</v>
      </c>
      <c r="C124" s="30">
        <v>806</v>
      </c>
      <c r="D124" s="2">
        <f t="shared" si="50"/>
        <v>7.3565614951768485E-2</v>
      </c>
      <c r="E124" s="4">
        <f t="shared" si="51"/>
        <v>0.01</v>
      </c>
      <c r="F124" s="4">
        <f t="shared" si="52"/>
        <v>622578.14670135046</v>
      </c>
      <c r="G124" s="24" t="str">
        <f t="shared" si="37"/>
        <v>± 1.0%</v>
      </c>
      <c r="H124" s="1">
        <f t="shared" si="38"/>
        <v>0.13761311251493938</v>
      </c>
      <c r="I124" s="10" t="str">
        <f t="shared" si="33"/>
        <v>High</v>
      </c>
    </row>
    <row r="125" spans="1:9" x14ac:dyDescent="0.2">
      <c r="A125" s="1" t="s">
        <v>230</v>
      </c>
      <c r="B125" s="8">
        <v>4226</v>
      </c>
      <c r="C125" s="30">
        <v>705</v>
      </c>
      <c r="D125" s="2">
        <f t="shared" si="50"/>
        <v>5.3079782958199359E-2</v>
      </c>
      <c r="E125" s="4">
        <f t="shared" si="51"/>
        <v>8.9999999999999993E-3</v>
      </c>
      <c r="F125" s="4">
        <f t="shared" si="52"/>
        <v>482938.53971441335</v>
      </c>
      <c r="G125" s="24" t="str">
        <f t="shared" si="37"/>
        <v>± 0.9%</v>
      </c>
      <c r="H125" s="1">
        <f t="shared" si="38"/>
        <v>0.16682442025556082</v>
      </c>
      <c r="I125" s="10" t="str">
        <f t="shared" si="33"/>
        <v>High</v>
      </c>
    </row>
    <row r="126" spans="1:9" x14ac:dyDescent="0.2">
      <c r="A126" s="1" t="s">
        <v>229</v>
      </c>
      <c r="B126" s="8">
        <v>1652</v>
      </c>
      <c r="C126" s="30">
        <v>474</v>
      </c>
      <c r="D126" s="2">
        <f t="shared" si="50"/>
        <v>2.0749598070739551E-2</v>
      </c>
      <c r="E126" s="4">
        <f t="shared" si="51"/>
        <v>6.0000000000000001E-3</v>
      </c>
      <c r="F126" s="4">
        <f t="shared" si="52"/>
        <v>222523.40178544313</v>
      </c>
      <c r="G126" s="24" t="str">
        <f t="shared" si="37"/>
        <v>± 0.6%</v>
      </c>
      <c r="H126" s="1">
        <f t="shared" si="38"/>
        <v>0.28692493946731235</v>
      </c>
      <c r="I126" s="10" t="str">
        <f t="shared" si="33"/>
        <v>Moderate</v>
      </c>
    </row>
    <row r="127" spans="1:9" x14ac:dyDescent="0.2">
      <c r="A127" s="1" t="s">
        <v>231</v>
      </c>
      <c r="B127" s="8">
        <v>3085</v>
      </c>
      <c r="C127" s="30">
        <v>483</v>
      </c>
      <c r="D127" s="2">
        <f t="shared" si="50"/>
        <v>3.8748492765273312E-2</v>
      </c>
      <c r="E127" s="4">
        <f t="shared" si="51"/>
        <v>6.0000000000000001E-3</v>
      </c>
      <c r="F127" s="4">
        <f t="shared" si="52"/>
        <v>225782.22798158805</v>
      </c>
      <c r="G127" s="24" t="str">
        <f t="shared" si="37"/>
        <v>± 0.6%</v>
      </c>
      <c r="H127" s="1">
        <f t="shared" si="38"/>
        <v>0.15656401944894652</v>
      </c>
      <c r="I127" s="10" t="str">
        <f t="shared" si="33"/>
        <v>High</v>
      </c>
    </row>
    <row r="128" spans="1:9" x14ac:dyDescent="0.2">
      <c r="A128" s="1" t="s">
        <v>229</v>
      </c>
      <c r="B128" s="8">
        <v>632</v>
      </c>
      <c r="C128" s="30">
        <v>243</v>
      </c>
      <c r="D128" s="2">
        <f t="shared" si="50"/>
        <v>7.9381028938906757E-3</v>
      </c>
      <c r="E128" s="4">
        <f t="shared" si="51"/>
        <v>3.0000000000000001E-3</v>
      </c>
      <c r="F128" s="4">
        <f t="shared" si="52"/>
        <v>58733.951768327199</v>
      </c>
      <c r="G128" s="24" t="str">
        <f t="shared" si="37"/>
        <v>± 0.3%</v>
      </c>
      <c r="H128" s="1">
        <f t="shared" si="38"/>
        <v>0.38449367088607594</v>
      </c>
      <c r="I128" s="10" t="str">
        <f t="shared" si="33"/>
        <v>Moderate</v>
      </c>
    </row>
    <row r="129" spans="1:9" x14ac:dyDescent="0.2">
      <c r="A129" s="1" t="s">
        <v>232</v>
      </c>
      <c r="B129" s="8">
        <v>4837</v>
      </c>
      <c r="C129" s="30">
        <v>595</v>
      </c>
      <c r="D129" s="2">
        <f t="shared" si="50"/>
        <v>6.0754119774919617E-2</v>
      </c>
      <c r="E129" s="4">
        <f t="shared" si="51"/>
        <v>7.0000000000000001E-3</v>
      </c>
      <c r="F129" s="4">
        <f t="shared" si="52"/>
        <v>335570.80673504679</v>
      </c>
      <c r="G129" s="24" t="str">
        <f t="shared" si="37"/>
        <v>± 0.7%</v>
      </c>
      <c r="H129" s="1">
        <f t="shared" si="38"/>
        <v>0.12301013024602026</v>
      </c>
      <c r="I129" s="10" t="str">
        <f t="shared" si="33"/>
        <v>High</v>
      </c>
    </row>
    <row r="130" spans="1:9" x14ac:dyDescent="0.2">
      <c r="A130" s="1" t="s">
        <v>229</v>
      </c>
      <c r="B130" s="8">
        <v>2659</v>
      </c>
      <c r="C130" s="30">
        <v>477</v>
      </c>
      <c r="D130" s="2">
        <f t="shared" si="50"/>
        <v>3.3397809485530547E-2</v>
      </c>
      <c r="E130" s="4">
        <f t="shared" si="51"/>
        <v>6.0000000000000001E-3</v>
      </c>
      <c r="F130" s="4">
        <f t="shared" si="52"/>
        <v>221952.27069359928</v>
      </c>
      <c r="G130" s="24" t="str">
        <f t="shared" si="37"/>
        <v>± 0.6%</v>
      </c>
      <c r="H130" s="1">
        <f t="shared" si="38"/>
        <v>0.17939074840165475</v>
      </c>
      <c r="I130" s="10" t="str">
        <f t="shared" si="33"/>
        <v>High</v>
      </c>
    </row>
    <row r="131" spans="1:9" x14ac:dyDescent="0.2">
      <c r="A131" s="1" t="s">
        <v>233</v>
      </c>
      <c r="B131" s="8">
        <v>1826</v>
      </c>
      <c r="C131" s="30">
        <v>418</v>
      </c>
      <c r="D131" s="2">
        <f t="shared" si="50"/>
        <v>2.2935088424437301E-2</v>
      </c>
      <c r="E131" s="4">
        <f t="shared" si="51"/>
        <v>5.0000000000000001E-3</v>
      </c>
      <c r="F131" s="4">
        <f t="shared" si="52"/>
        <v>172094.06850437366</v>
      </c>
      <c r="G131" s="24" t="str">
        <f t="shared" si="37"/>
        <v>± 0.5%</v>
      </c>
      <c r="H131" s="1">
        <f t="shared" si="38"/>
        <v>0.2289156626506024</v>
      </c>
      <c r="I131" s="10" t="str">
        <f t="shared" si="33"/>
        <v>Moderate</v>
      </c>
    </row>
    <row r="132" spans="1:9" x14ac:dyDescent="0.2">
      <c r="A132" s="1" t="s">
        <v>229</v>
      </c>
      <c r="B132" s="8">
        <v>914</v>
      </c>
      <c r="C132" s="30">
        <v>253</v>
      </c>
      <c r="D132" s="2">
        <f t="shared" si="50"/>
        <v>1.1480104501607717E-2</v>
      </c>
      <c r="E132" s="4">
        <f t="shared" si="51"/>
        <v>3.0000000000000001E-3</v>
      </c>
      <c r="F132" s="4">
        <f t="shared" si="52"/>
        <v>63350.076068171838</v>
      </c>
      <c r="G132" s="24" t="str">
        <f t="shared" si="37"/>
        <v>± 0.3%</v>
      </c>
      <c r="H132" s="1">
        <f t="shared" si="38"/>
        <v>0.27680525164113784</v>
      </c>
      <c r="I132" s="10" t="str">
        <f t="shared" si="33"/>
        <v>Moderate</v>
      </c>
    </row>
    <row r="133" spans="1:9" x14ac:dyDescent="0.2">
      <c r="A133" s="14" t="s">
        <v>113</v>
      </c>
      <c r="B133" s="19" t="s">
        <v>559</v>
      </c>
      <c r="C133" s="31" t="s">
        <v>559</v>
      </c>
      <c r="D133" s="20"/>
      <c r="E133" s="21"/>
      <c r="F133" s="21"/>
      <c r="G133" s="27"/>
      <c r="H133" s="18"/>
      <c r="I133" s="22"/>
    </row>
    <row r="134" spans="1:9" x14ac:dyDescent="0.2">
      <c r="A134" s="1" t="s">
        <v>8</v>
      </c>
      <c r="B134" s="8">
        <v>83275</v>
      </c>
      <c r="C134" s="30">
        <v>2284</v>
      </c>
      <c r="D134" s="2">
        <f>IF(B134&lt;&gt;0,B134/$B$134,0)</f>
        <v>1</v>
      </c>
      <c r="E134" s="4">
        <f>IF(B134&lt;&gt;0,ROUND(((SQRT(POWER(C134,2)-(POWER((B134/$B$134),2)*POWER($C$134,2))))/$B$134),3),0)</f>
        <v>0</v>
      </c>
      <c r="F134" s="4">
        <f>IF(B134=0,0,POWER(C134,2)-(POWER((B134/$B$134),2)*POWER(C$134,2)))</f>
        <v>0</v>
      </c>
      <c r="G134" s="24" t="s">
        <v>17</v>
      </c>
      <c r="H134" s="1">
        <f t="shared" si="38"/>
        <v>2.742719903932753E-2</v>
      </c>
      <c r="I134" s="10" t="str">
        <f t="shared" si="33"/>
        <v>High</v>
      </c>
    </row>
    <row r="135" spans="1:9" x14ac:dyDescent="0.2">
      <c r="A135" s="1" t="s">
        <v>114</v>
      </c>
      <c r="B135" s="8">
        <v>1522</v>
      </c>
      <c r="C135" s="30">
        <v>345</v>
      </c>
      <c r="D135" s="2">
        <f t="shared" ref="D135:D161" si="53">IF(B135&lt;&gt;0,B135/$B$134,0)</f>
        <v>1.8276793755628941E-2</v>
      </c>
      <c r="E135" s="4">
        <f t="shared" ref="E135:E161" si="54">IF(B135&lt;&gt;0,ROUND(((SQRT(POWER(C135,2)-(POWER((B135/$B$134),2)*POWER($C$134,2))))/$B$134),3),0)</f>
        <v>4.0000000000000001E-3</v>
      </c>
      <c r="F135" s="4">
        <f t="shared" ref="F135:F161" si="55">IF(B135=0,0,POWER(C135,2)-(POWER((B135/$B$134),2)*POWER(C$134,2)))</f>
        <v>117282.42202201344</v>
      </c>
      <c r="G135" s="24" t="str">
        <f t="shared" ref="G135:G161" si="56">IF(F135&lt;0,"W",IF(B135=0,"± 0.6%",IF((E135*100)&lt;0.01,"± 0.1%","± "&amp; TEXT((E135*100),"#,##0.0")&amp;"%")))</f>
        <v>± 0.4%</v>
      </c>
      <c r="H135" s="1">
        <f t="shared" si="38"/>
        <v>0.22667542706964519</v>
      </c>
      <c r="I135" s="10" t="str">
        <f t="shared" ref="I135:I161" si="57">IF(AND(H135&gt;0,H135&lt;=0.2),"High",IF(H135&gt;=0.667,"Low",IF(AND(H135&gt;0.2,H135&lt;0.667),"Moderate","NC")))</f>
        <v>Moderate</v>
      </c>
    </row>
    <row r="136" spans="1:9" x14ac:dyDescent="0.2">
      <c r="A136" s="1" t="s">
        <v>115</v>
      </c>
      <c r="B136" s="8">
        <v>369</v>
      </c>
      <c r="C136" s="30">
        <v>170</v>
      </c>
      <c r="D136" s="2">
        <f t="shared" si="53"/>
        <v>4.4311017712398678E-3</v>
      </c>
      <c r="E136" s="4">
        <f t="shared" si="54"/>
        <v>2E-3</v>
      </c>
      <c r="F136" s="4">
        <f t="shared" si="55"/>
        <v>28797.572717937775</v>
      </c>
      <c r="G136" s="24" t="str">
        <f t="shared" si="56"/>
        <v>± 0.2%</v>
      </c>
      <c r="H136" s="1">
        <f t="shared" si="38"/>
        <v>0.46070460704607047</v>
      </c>
      <c r="I136" s="10" t="str">
        <f t="shared" si="57"/>
        <v>Moderate</v>
      </c>
    </row>
    <row r="137" spans="1:9" x14ac:dyDescent="0.2">
      <c r="A137" s="1" t="s">
        <v>116</v>
      </c>
      <c r="B137" s="8">
        <v>538</v>
      </c>
      <c r="C137" s="30">
        <v>170</v>
      </c>
      <c r="D137" s="2">
        <f t="shared" si="53"/>
        <v>6.4605223656559593E-3</v>
      </c>
      <c r="E137" s="4">
        <f t="shared" si="54"/>
        <v>2E-3</v>
      </c>
      <c r="F137" s="4">
        <f t="shared" si="55"/>
        <v>28682.265390021974</v>
      </c>
      <c r="G137" s="24" t="str">
        <f t="shared" si="56"/>
        <v>± 0.2%</v>
      </c>
      <c r="H137" s="1">
        <f t="shared" si="38"/>
        <v>0.31598513011152418</v>
      </c>
      <c r="I137" s="10" t="str">
        <f t="shared" si="57"/>
        <v>Moderate</v>
      </c>
    </row>
    <row r="138" spans="1:9" x14ac:dyDescent="0.2">
      <c r="A138" s="1" t="s">
        <v>117</v>
      </c>
      <c r="B138" s="8">
        <v>944</v>
      </c>
      <c r="C138" s="30">
        <v>223</v>
      </c>
      <c r="D138" s="2">
        <f t="shared" si="53"/>
        <v>1.1335935154608226E-2</v>
      </c>
      <c r="E138" s="4">
        <f t="shared" si="54"/>
        <v>3.0000000000000001E-3</v>
      </c>
      <c r="F138" s="4">
        <f t="shared" si="55"/>
        <v>49058.641832626075</v>
      </c>
      <c r="G138" s="24" t="str">
        <f t="shared" si="56"/>
        <v>± 0.3%</v>
      </c>
      <c r="H138" s="1">
        <f t="shared" si="38"/>
        <v>0.23622881355932204</v>
      </c>
      <c r="I138" s="10" t="str">
        <f t="shared" si="57"/>
        <v>Moderate</v>
      </c>
    </row>
    <row r="139" spans="1:9" x14ac:dyDescent="0.2">
      <c r="A139" s="1" t="s">
        <v>118</v>
      </c>
      <c r="B139" s="8">
        <v>1642</v>
      </c>
      <c r="C139" s="30">
        <v>337</v>
      </c>
      <c r="D139" s="2">
        <f t="shared" si="53"/>
        <v>1.9717802461723208E-2</v>
      </c>
      <c r="E139" s="4">
        <f t="shared" si="54"/>
        <v>4.0000000000000001E-3</v>
      </c>
      <c r="F139" s="4">
        <f t="shared" si="55"/>
        <v>111540.80726849823</v>
      </c>
      <c r="G139" s="24" t="str">
        <f t="shared" si="56"/>
        <v>± 0.4%</v>
      </c>
      <c r="H139" s="1">
        <f t="shared" si="38"/>
        <v>0.20523751522533495</v>
      </c>
      <c r="I139" s="10" t="str">
        <f t="shared" si="57"/>
        <v>Moderate</v>
      </c>
    </row>
    <row r="140" spans="1:9" x14ac:dyDescent="0.2">
      <c r="A140" s="1" t="s">
        <v>119</v>
      </c>
      <c r="B140" s="8">
        <v>8818</v>
      </c>
      <c r="C140" s="30">
        <v>745</v>
      </c>
      <c r="D140" s="2">
        <f t="shared" si="53"/>
        <v>0.10589012308616032</v>
      </c>
      <c r="E140" s="4">
        <f t="shared" si="54"/>
        <v>8.0000000000000002E-3</v>
      </c>
      <c r="F140" s="4">
        <f t="shared" si="55"/>
        <v>496532.10649675573</v>
      </c>
      <c r="G140" s="24" t="str">
        <f t="shared" si="56"/>
        <v>± 0.8%</v>
      </c>
      <c r="H140" s="1">
        <f t="shared" si="38"/>
        <v>8.4486278067589016E-2</v>
      </c>
      <c r="I140" s="10" t="str">
        <f t="shared" si="57"/>
        <v>High</v>
      </c>
    </row>
    <row r="141" spans="1:9" x14ac:dyDescent="0.2">
      <c r="A141" s="1" t="s">
        <v>120</v>
      </c>
      <c r="B141" s="8">
        <v>2744</v>
      </c>
      <c r="C141" s="30">
        <v>411</v>
      </c>
      <c r="D141" s="2">
        <f t="shared" si="53"/>
        <v>3.2951065746022218E-2</v>
      </c>
      <c r="E141" s="4">
        <f t="shared" si="54"/>
        <v>5.0000000000000001E-3</v>
      </c>
      <c r="F141" s="4">
        <f t="shared" si="55"/>
        <v>163256.89715359273</v>
      </c>
      <c r="G141" s="24" t="str">
        <f t="shared" si="56"/>
        <v>± 0.5%</v>
      </c>
      <c r="H141" s="1">
        <f t="shared" si="38"/>
        <v>0.14978134110787172</v>
      </c>
      <c r="I141" s="10" t="str">
        <f t="shared" si="57"/>
        <v>High</v>
      </c>
    </row>
    <row r="142" spans="1:9" x14ac:dyDescent="0.2">
      <c r="A142" s="1" t="s">
        <v>121</v>
      </c>
      <c r="B142" s="8">
        <v>532</v>
      </c>
      <c r="C142" s="30">
        <v>208</v>
      </c>
      <c r="D142" s="2">
        <f t="shared" si="53"/>
        <v>6.3884719303512463E-3</v>
      </c>
      <c r="E142" s="4">
        <f t="shared" si="54"/>
        <v>2E-3</v>
      </c>
      <c r="F142" s="4">
        <f t="shared" si="55"/>
        <v>43051.09484302863</v>
      </c>
      <c r="G142" s="24" t="str">
        <f t="shared" si="56"/>
        <v>± 0.2%</v>
      </c>
      <c r="H142" s="1">
        <f t="shared" si="38"/>
        <v>0.39097744360902253</v>
      </c>
      <c r="I142" s="10" t="str">
        <f t="shared" si="57"/>
        <v>Moderate</v>
      </c>
    </row>
    <row r="143" spans="1:9" x14ac:dyDescent="0.2">
      <c r="A143" s="1" t="s">
        <v>122</v>
      </c>
      <c r="B143" s="8">
        <v>13525</v>
      </c>
      <c r="C143" s="30">
        <v>1020</v>
      </c>
      <c r="D143" s="2">
        <f t="shared" si="53"/>
        <v>0.16241368958270788</v>
      </c>
      <c r="E143" s="4">
        <f t="shared" si="54"/>
        <v>1.0999999999999999E-2</v>
      </c>
      <c r="F143" s="4">
        <f t="shared" si="55"/>
        <v>902793.9704593576</v>
      </c>
      <c r="G143" s="24" t="str">
        <f t="shared" si="56"/>
        <v>± 1.1%</v>
      </c>
      <c r="H143" s="1">
        <f t="shared" si="38"/>
        <v>7.5415896487985218E-2</v>
      </c>
      <c r="I143" s="10" t="str">
        <f t="shared" si="57"/>
        <v>High</v>
      </c>
    </row>
    <row r="144" spans="1:9" x14ac:dyDescent="0.2">
      <c r="A144" s="1" t="s">
        <v>123</v>
      </c>
      <c r="B144" s="8">
        <v>769</v>
      </c>
      <c r="C144" s="30">
        <v>229</v>
      </c>
      <c r="D144" s="2">
        <f t="shared" si="53"/>
        <v>9.2344641248874211E-3</v>
      </c>
      <c r="E144" s="4">
        <f t="shared" si="54"/>
        <v>3.0000000000000001E-3</v>
      </c>
      <c r="F144" s="4">
        <f t="shared" si="55"/>
        <v>51996.147950238337</v>
      </c>
      <c r="G144" s="24" t="str">
        <f t="shared" si="56"/>
        <v>± 0.3%</v>
      </c>
      <c r="H144" s="1">
        <f t="shared" si="38"/>
        <v>0.29778933680104031</v>
      </c>
      <c r="I144" s="10" t="str">
        <f t="shared" si="57"/>
        <v>Moderate</v>
      </c>
    </row>
    <row r="145" spans="1:9" x14ac:dyDescent="0.2">
      <c r="A145" s="1" t="s">
        <v>124</v>
      </c>
      <c r="B145" s="8">
        <v>502</v>
      </c>
      <c r="C145" s="30">
        <v>205</v>
      </c>
      <c r="D145" s="2">
        <f t="shared" si="53"/>
        <v>6.0282197538276796E-3</v>
      </c>
      <c r="E145" s="4">
        <f t="shared" si="54"/>
        <v>2E-3</v>
      </c>
      <c r="F145" s="4">
        <f t="shared" si="55"/>
        <v>41835.429676715001</v>
      </c>
      <c r="G145" s="24" t="str">
        <f t="shared" si="56"/>
        <v>± 0.2%</v>
      </c>
      <c r="H145" s="1">
        <f t="shared" si="38"/>
        <v>0.40836653386454186</v>
      </c>
      <c r="I145" s="10" t="str">
        <f t="shared" si="57"/>
        <v>Moderate</v>
      </c>
    </row>
    <row r="146" spans="1:9" x14ac:dyDescent="0.2">
      <c r="A146" s="1" t="s">
        <v>125</v>
      </c>
      <c r="B146" s="8">
        <v>10081</v>
      </c>
      <c r="C146" s="30">
        <v>804</v>
      </c>
      <c r="D146" s="2">
        <f t="shared" si="53"/>
        <v>0.12105673971780247</v>
      </c>
      <c r="E146" s="4">
        <f t="shared" si="54"/>
        <v>8.9999999999999993E-3</v>
      </c>
      <c r="F146" s="4">
        <f t="shared" si="55"/>
        <v>569967.29274490708</v>
      </c>
      <c r="G146" s="24" t="str">
        <f t="shared" si="56"/>
        <v>± 0.9%</v>
      </c>
      <c r="H146" s="1">
        <f t="shared" si="38"/>
        <v>7.9753992659458386E-2</v>
      </c>
      <c r="I146" s="10" t="str">
        <f t="shared" si="57"/>
        <v>High</v>
      </c>
    </row>
    <row r="147" spans="1:9" x14ac:dyDescent="0.2">
      <c r="A147" s="1" t="s">
        <v>126</v>
      </c>
      <c r="B147" s="8">
        <v>3880</v>
      </c>
      <c r="C147" s="30">
        <v>598</v>
      </c>
      <c r="D147" s="2">
        <f t="shared" si="53"/>
        <v>4.6592614830381268E-2</v>
      </c>
      <c r="E147" s="4">
        <f t="shared" si="54"/>
        <v>7.0000000000000001E-3</v>
      </c>
      <c r="F147" s="4">
        <f t="shared" si="55"/>
        <v>346279.30882501206</v>
      </c>
      <c r="G147" s="24" t="str">
        <f t="shared" si="56"/>
        <v>± 0.7%</v>
      </c>
      <c r="H147" s="1">
        <f t="shared" si="38"/>
        <v>0.15412371134020619</v>
      </c>
      <c r="I147" s="10" t="str">
        <f t="shared" si="57"/>
        <v>High</v>
      </c>
    </row>
    <row r="148" spans="1:9" x14ac:dyDescent="0.2">
      <c r="A148" s="1" t="s">
        <v>127</v>
      </c>
      <c r="B148" s="8">
        <v>338</v>
      </c>
      <c r="C148" s="30">
        <v>140</v>
      </c>
      <c r="D148" s="2">
        <f t="shared" si="53"/>
        <v>4.0588411888321822E-3</v>
      </c>
      <c r="E148" s="4">
        <f t="shared" si="54"/>
        <v>2E-3</v>
      </c>
      <c r="F148" s="4">
        <f t="shared" si="55"/>
        <v>19514.059808521408</v>
      </c>
      <c r="G148" s="24" t="str">
        <f t="shared" si="56"/>
        <v>± 0.2%</v>
      </c>
      <c r="H148" s="1">
        <f t="shared" si="38"/>
        <v>0.41420118343195267</v>
      </c>
      <c r="I148" s="10" t="str">
        <f t="shared" si="57"/>
        <v>Moderate</v>
      </c>
    </row>
    <row r="149" spans="1:9" x14ac:dyDescent="0.2">
      <c r="A149" s="1" t="s">
        <v>128</v>
      </c>
      <c r="B149" s="8">
        <v>3220</v>
      </c>
      <c r="C149" s="30">
        <v>429</v>
      </c>
      <c r="D149" s="2">
        <f t="shared" si="53"/>
        <v>3.8667066946862803E-2</v>
      </c>
      <c r="E149" s="4">
        <f t="shared" si="54"/>
        <v>5.0000000000000001E-3</v>
      </c>
      <c r="F149" s="4">
        <f t="shared" si="55"/>
        <v>176241.35816912368</v>
      </c>
      <c r="G149" s="24" t="str">
        <f t="shared" si="56"/>
        <v>± 0.5%</v>
      </c>
      <c r="H149" s="1">
        <f t="shared" si="38"/>
        <v>0.13322981366459627</v>
      </c>
      <c r="I149" s="10" t="str">
        <f t="shared" si="57"/>
        <v>High</v>
      </c>
    </row>
    <row r="150" spans="1:9" x14ac:dyDescent="0.2">
      <c r="A150" s="1" t="s">
        <v>129</v>
      </c>
      <c r="B150" s="8">
        <v>2518</v>
      </c>
      <c r="C150" s="30">
        <v>400</v>
      </c>
      <c r="D150" s="2">
        <f t="shared" si="53"/>
        <v>3.0237166016211348E-2</v>
      </c>
      <c r="E150" s="4">
        <f t="shared" si="54"/>
        <v>5.0000000000000001E-3</v>
      </c>
      <c r="F150" s="4">
        <f t="shared" si="55"/>
        <v>155230.48336371002</v>
      </c>
      <c r="G150" s="24" t="str">
        <f t="shared" si="56"/>
        <v>± 0.5%</v>
      </c>
      <c r="H150" s="1">
        <f t="shared" ref="H150:H161" si="58">IF(B150&lt;&gt;0,C150/B150,0)</f>
        <v>0.15885623510722796</v>
      </c>
      <c r="I150" s="10" t="str">
        <f t="shared" si="57"/>
        <v>High</v>
      </c>
    </row>
    <row r="151" spans="1:9" x14ac:dyDescent="0.2">
      <c r="A151" s="1" t="s">
        <v>130</v>
      </c>
      <c r="B151" s="8">
        <v>289</v>
      </c>
      <c r="C151" s="30">
        <v>140</v>
      </c>
      <c r="D151" s="2">
        <f t="shared" si="53"/>
        <v>3.4704293005103572E-3</v>
      </c>
      <c r="E151" s="4">
        <f t="shared" si="54"/>
        <v>2E-3</v>
      </c>
      <c r="F151" s="4">
        <f t="shared" si="55"/>
        <v>19537.171223587378</v>
      </c>
      <c r="G151" s="24" t="str">
        <f t="shared" si="56"/>
        <v>± 0.2%</v>
      </c>
      <c r="H151" s="1">
        <f t="shared" si="58"/>
        <v>0.48442906574394462</v>
      </c>
      <c r="I151" s="10" t="str">
        <f t="shared" si="57"/>
        <v>Moderate</v>
      </c>
    </row>
    <row r="152" spans="1:9" x14ac:dyDescent="0.2">
      <c r="A152" s="1" t="s">
        <v>131</v>
      </c>
      <c r="B152" s="8">
        <v>1574</v>
      </c>
      <c r="C152" s="30">
        <v>338</v>
      </c>
      <c r="D152" s="2">
        <f t="shared" si="53"/>
        <v>1.8901230861603124E-2</v>
      </c>
      <c r="E152" s="4">
        <f t="shared" si="54"/>
        <v>4.0000000000000001E-3</v>
      </c>
      <c r="F152" s="4">
        <f t="shared" si="55"/>
        <v>112380.31558923342</v>
      </c>
      <c r="G152" s="24" t="str">
        <f t="shared" si="56"/>
        <v>± 0.4%</v>
      </c>
      <c r="H152" s="1">
        <f t="shared" si="58"/>
        <v>0.21473951715374842</v>
      </c>
      <c r="I152" s="10" t="str">
        <f t="shared" si="57"/>
        <v>Moderate</v>
      </c>
    </row>
    <row r="153" spans="1:9" x14ac:dyDescent="0.2">
      <c r="A153" s="1" t="s">
        <v>132</v>
      </c>
      <c r="B153" s="8">
        <v>2175</v>
      </c>
      <c r="C153" s="30">
        <v>425</v>
      </c>
      <c r="D153" s="2">
        <f t="shared" si="53"/>
        <v>2.611828279795857E-2</v>
      </c>
      <c r="E153" s="4">
        <f t="shared" si="54"/>
        <v>5.0000000000000001E-3</v>
      </c>
      <c r="F153" s="4">
        <f t="shared" si="55"/>
        <v>177066.38144398466</v>
      </c>
      <c r="G153" s="24" t="str">
        <f t="shared" si="56"/>
        <v>± 0.5%</v>
      </c>
      <c r="H153" s="1">
        <f t="shared" si="58"/>
        <v>0.19540229885057472</v>
      </c>
      <c r="I153" s="10" t="str">
        <f t="shared" si="57"/>
        <v>High</v>
      </c>
    </row>
    <row r="154" spans="1:9" x14ac:dyDescent="0.2">
      <c r="A154" s="1" t="s">
        <v>133</v>
      </c>
      <c r="B154" s="8">
        <v>3709</v>
      </c>
      <c r="C154" s="30">
        <v>531</v>
      </c>
      <c r="D154" s="2">
        <f t="shared" si="53"/>
        <v>4.4539177424196941E-2</v>
      </c>
      <c r="E154" s="4">
        <f t="shared" si="54"/>
        <v>6.0000000000000001E-3</v>
      </c>
      <c r="F154" s="4">
        <f t="shared" si="55"/>
        <v>271612.51956120314</v>
      </c>
      <c r="G154" s="24" t="str">
        <f t="shared" si="56"/>
        <v>± 0.6%</v>
      </c>
      <c r="H154" s="1">
        <f t="shared" si="58"/>
        <v>0.1431652736586681</v>
      </c>
      <c r="I154" s="10" t="str">
        <f t="shared" si="57"/>
        <v>High</v>
      </c>
    </row>
    <row r="155" spans="1:9" x14ac:dyDescent="0.2">
      <c r="A155" s="1" t="s">
        <v>134</v>
      </c>
      <c r="B155" s="8">
        <v>187</v>
      </c>
      <c r="C155" s="30">
        <v>114</v>
      </c>
      <c r="D155" s="2">
        <f t="shared" si="53"/>
        <v>2.245571900330231E-3</v>
      </c>
      <c r="E155" s="4">
        <f t="shared" si="54"/>
        <v>1E-3</v>
      </c>
      <c r="F155" s="4">
        <f t="shared" si="55"/>
        <v>12969.694526138661</v>
      </c>
      <c r="G155" s="24" t="str">
        <f t="shared" si="56"/>
        <v>± 0.1%</v>
      </c>
      <c r="H155" s="1">
        <f t="shared" si="58"/>
        <v>0.60962566844919786</v>
      </c>
      <c r="I155" s="10" t="str">
        <f t="shared" si="57"/>
        <v>Moderate</v>
      </c>
    </row>
    <row r="156" spans="1:9" x14ac:dyDescent="0.2">
      <c r="A156" s="1" t="s">
        <v>135</v>
      </c>
      <c r="B156" s="8">
        <v>2593</v>
      </c>
      <c r="C156" s="30">
        <v>542</v>
      </c>
      <c r="D156" s="2">
        <f t="shared" si="53"/>
        <v>3.1137796457520264E-2</v>
      </c>
      <c r="E156" s="4">
        <f t="shared" si="54"/>
        <v>6.0000000000000001E-3</v>
      </c>
      <c r="F156" s="4">
        <f t="shared" si="55"/>
        <v>288706.12665439898</v>
      </c>
      <c r="G156" s="24" t="str">
        <f t="shared" si="56"/>
        <v>± 0.6%</v>
      </c>
      <c r="H156" s="1">
        <f t="shared" si="58"/>
        <v>0.20902429618202853</v>
      </c>
      <c r="I156" s="10" t="str">
        <f t="shared" si="57"/>
        <v>Moderate</v>
      </c>
    </row>
    <row r="157" spans="1:9" x14ac:dyDescent="0.2">
      <c r="A157" s="1" t="s">
        <v>136</v>
      </c>
      <c r="B157" s="8">
        <v>2506</v>
      </c>
      <c r="C157" s="30">
        <v>368</v>
      </c>
      <c r="D157" s="2">
        <f t="shared" si="53"/>
        <v>3.0093065145601922E-2</v>
      </c>
      <c r="E157" s="4">
        <f t="shared" si="54"/>
        <v>4.0000000000000001E-3</v>
      </c>
      <c r="F157" s="4">
        <f t="shared" si="55"/>
        <v>130699.83508689776</v>
      </c>
      <c r="G157" s="24" t="str">
        <f t="shared" si="56"/>
        <v>± 0.4%</v>
      </c>
      <c r="H157" s="1">
        <f t="shared" si="58"/>
        <v>0.14684756584197925</v>
      </c>
      <c r="I157" s="10" t="str">
        <f t="shared" si="57"/>
        <v>High</v>
      </c>
    </row>
    <row r="158" spans="1:9" x14ac:dyDescent="0.2">
      <c r="A158" s="1" t="s">
        <v>137</v>
      </c>
      <c r="B158" s="8">
        <v>610</v>
      </c>
      <c r="C158" s="30">
        <v>215</v>
      </c>
      <c r="D158" s="2">
        <f t="shared" si="53"/>
        <v>7.3251275893125188E-3</v>
      </c>
      <c r="E158" s="4">
        <f t="shared" si="54"/>
        <v>3.0000000000000001E-3</v>
      </c>
      <c r="F158" s="4">
        <f t="shared" si="55"/>
        <v>45945.087310938128</v>
      </c>
      <c r="G158" s="24" t="str">
        <f t="shared" si="56"/>
        <v>± 0.3%</v>
      </c>
      <c r="H158" s="1">
        <f t="shared" si="58"/>
        <v>0.35245901639344263</v>
      </c>
      <c r="I158" s="10" t="str">
        <f t="shared" si="57"/>
        <v>Moderate</v>
      </c>
    </row>
    <row r="159" spans="1:9" x14ac:dyDescent="0.2">
      <c r="A159" s="1" t="s">
        <v>138</v>
      </c>
      <c r="B159" s="8">
        <v>523</v>
      </c>
      <c r="C159" s="30">
        <v>174</v>
      </c>
      <c r="D159" s="2">
        <f t="shared" si="53"/>
        <v>6.2803962773941759E-3</v>
      </c>
      <c r="E159" s="4">
        <f t="shared" si="54"/>
        <v>2E-3</v>
      </c>
      <c r="F159" s="4">
        <f t="shared" si="55"/>
        <v>30070.237468620253</v>
      </c>
      <c r="G159" s="24" t="str">
        <f t="shared" si="56"/>
        <v>± 0.2%</v>
      </c>
      <c r="H159" s="1">
        <f t="shared" si="58"/>
        <v>0.33269598470363287</v>
      </c>
      <c r="I159" s="10" t="str">
        <f t="shared" si="57"/>
        <v>Moderate</v>
      </c>
    </row>
    <row r="160" spans="1:9" x14ac:dyDescent="0.2">
      <c r="A160" s="1" t="s">
        <v>139</v>
      </c>
      <c r="B160" s="8">
        <v>989</v>
      </c>
      <c r="C160" s="30">
        <v>265</v>
      </c>
      <c r="D160" s="2">
        <f t="shared" si="53"/>
        <v>1.1876313419393575E-2</v>
      </c>
      <c r="E160" s="4">
        <f t="shared" si="54"/>
        <v>3.0000000000000001E-3</v>
      </c>
      <c r="F160" s="4">
        <f t="shared" si="55"/>
        <v>69489.207257893344</v>
      </c>
      <c r="G160" s="24" t="str">
        <f t="shared" si="56"/>
        <v>± 0.3%</v>
      </c>
      <c r="H160" s="1">
        <f t="shared" si="58"/>
        <v>0.26794742163801821</v>
      </c>
      <c r="I160" s="10" t="str">
        <f t="shared" si="57"/>
        <v>Moderate</v>
      </c>
    </row>
    <row r="161" spans="1:9" x14ac:dyDescent="0.2">
      <c r="A161" s="1" t="s">
        <v>140</v>
      </c>
      <c r="B161" s="8">
        <v>129</v>
      </c>
      <c r="C161" s="30">
        <v>102</v>
      </c>
      <c r="D161" s="2">
        <f t="shared" si="53"/>
        <v>1.549084359051336E-3</v>
      </c>
      <c r="E161" s="4">
        <f t="shared" si="54"/>
        <v>1E-3</v>
      </c>
      <c r="F161" s="4">
        <f t="shared" si="55"/>
        <v>10391.481786996295</v>
      </c>
      <c r="G161" s="24" t="str">
        <f t="shared" si="56"/>
        <v>± 0.1%</v>
      </c>
      <c r="H161" s="1">
        <f t="shared" si="58"/>
        <v>0.79069767441860461</v>
      </c>
      <c r="I161" s="10" t="str">
        <f t="shared" si="57"/>
        <v>Low</v>
      </c>
    </row>
  </sheetData>
  <mergeCells count="1">
    <mergeCell ref="A4:I4"/>
  </mergeCells>
  <conditionalFormatting sqref="I7:I161">
    <cfRule type="containsText" dxfId="20" priority="9" operator="containsText" text="High">
      <formula>NOT(ISERROR(SEARCH("High",I7)))</formula>
    </cfRule>
    <cfRule type="containsText" dxfId="19" priority="10" operator="containsText" text="Medium">
      <formula>NOT(ISERROR(SEARCH("Medium",I7)))</formula>
    </cfRule>
    <cfRule type="containsText" dxfId="18" priority="11" operator="containsText" text="Low">
      <formula>NOT(ISERROR(SEARCH("Low",I7)))</formula>
    </cfRule>
  </conditionalFormatting>
  <conditionalFormatting sqref="I7:I161">
    <cfRule type="cellIs" priority="5" operator="equal">
      <formula>"no data"</formula>
    </cfRule>
    <cfRule type="containsText" dxfId="17" priority="6" operator="containsText" text="High">
      <formula>NOT(ISERROR(SEARCH("High",I7)))</formula>
    </cfRule>
    <cfRule type="containsText" dxfId="16" priority="7" operator="containsText" text="Moderate">
      <formula>NOT(ISERROR(SEARCH("Moderate",I7)))</formula>
    </cfRule>
    <cfRule type="containsText" dxfId="15" priority="8" operator="containsText" text="Low">
      <formula>NOT(ISERROR(SEARCH("Low",I7)))</formula>
    </cfRule>
  </conditionalFormatting>
  <pageMargins left="0.5" right="0.5" top="0.7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>
      <selection activeCell="A4" sqref="A4:I4"/>
    </sheetView>
  </sheetViews>
  <sheetFormatPr defaultRowHeight="12.75" x14ac:dyDescent="0.2"/>
  <cols>
    <col min="1" max="1" width="40" customWidth="1"/>
    <col min="5" max="6" width="0" hidden="1" customWidth="1"/>
    <col min="8" max="8" width="8.85546875" hidden="1" customWidth="1"/>
  </cols>
  <sheetData>
    <row r="1" spans="1:9" ht="15.75" x14ac:dyDescent="0.25">
      <c r="A1" s="13" t="s">
        <v>234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235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236</v>
      </c>
      <c r="B7" s="34">
        <v>73618</v>
      </c>
      <c r="C7" s="35">
        <v>2144</v>
      </c>
      <c r="D7" s="2">
        <f t="shared" ref="D7:D13" si="0"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1">IF(B7&lt;&gt;0,C7/B7,0)</f>
        <v>2.9123312233421173E-2</v>
      </c>
      <c r="I7" s="10" t="str">
        <f t="shared" ref="I7" si="2">IF(AND(H7&gt;0,H7&lt;=0.2),"High",IF(H7&gt;=0.667,"Low",IF(AND(H7&gt;0.2,H7&lt;0.667),"Moderate","NC")))</f>
        <v>High</v>
      </c>
    </row>
    <row r="8" spans="1:9" x14ac:dyDescent="0.2">
      <c r="A8" s="37" t="s">
        <v>277</v>
      </c>
      <c r="B8" s="34">
        <v>53374</v>
      </c>
      <c r="C8" s="35">
        <v>1327</v>
      </c>
      <c r="D8" s="2">
        <f t="shared" si="0"/>
        <v>0.72501290445271538</v>
      </c>
      <c r="E8" s="4" t="e">
        <f t="shared" ref="E8:E13" si="3">IF(B8&lt;&gt;0,ROUND(((SQRT(POWER(C8,2)-(POWER((B8/$B$7),2)*POWER($C$7,2))))/$B$7),3),0)</f>
        <v>#NUM!</v>
      </c>
      <c r="F8" s="4">
        <f t="shared" ref="F8:F13" si="4">IF(B8=0,0,POWER(C8,2)-(POWER((B8/$B$7),2)*POWER(C$7,2)))</f>
        <v>-655316.37239088863</v>
      </c>
      <c r="G8" s="24" t="str">
        <f>IF(F8&lt;0,"W",IF(A8=0,"± 0.6%",IF((E8*100)&lt;0.01,"± 0.1%","± "&amp; TEXT((E8*100),"#,##0.0")&amp;"%")))</f>
        <v>W</v>
      </c>
      <c r="H8" s="1">
        <f>IF(B8&lt;&gt;0,C8/B8,0)</f>
        <v>2.486229250196725E-2</v>
      </c>
      <c r="I8" s="10" t="str">
        <f>IF(AND(H8&gt;0,H8&lt;=0.2),"High",IF(H8&gt;=0.667,"Low",IF(AND(H8&gt;0.2,H8&lt;0.667),"Moderate","NC")))</f>
        <v>High</v>
      </c>
    </row>
    <row r="9" spans="1:9" x14ac:dyDescent="0.2">
      <c r="A9" s="37" t="s">
        <v>278</v>
      </c>
      <c r="B9" s="34">
        <v>53323</v>
      </c>
      <c r="C9" s="35">
        <v>1328</v>
      </c>
      <c r="D9" s="2">
        <f t="shared" si="0"/>
        <v>0.72432013909641668</v>
      </c>
      <c r="E9" s="4" t="e">
        <f t="shared" si="3"/>
        <v>#NUM!</v>
      </c>
      <c r="F9" s="4">
        <f t="shared" si="4"/>
        <v>-648046.03008002928</v>
      </c>
      <c r="G9" s="24" t="str">
        <f t="shared" ref="G9:G23" si="5">IF(F9&lt;0,"W",IF(A9=0,"± 0.6%",IF((E9*100)&lt;0.01,"± 0.1%","± "&amp; TEXT((E9*100),"#,##0.0")&amp;"%")))</f>
        <v>W</v>
      </c>
      <c r="H9" s="1">
        <f t="shared" ref="H9:H23" si="6">IF(B9&lt;&gt;0,C9/B9,0)</f>
        <v>2.4904825309903796E-2</v>
      </c>
      <c r="I9" s="10" t="str">
        <f t="shared" ref="I9:I23" si="7">IF(AND(H9&gt;0,H9&lt;=0.2),"High",IF(H9&gt;=0.667,"Low",IF(AND(H9&gt;0.2,H9&lt;0.667),"Moderate","NC")))</f>
        <v>High</v>
      </c>
    </row>
    <row r="10" spans="1:9" x14ac:dyDescent="0.2">
      <c r="A10" s="37" t="s">
        <v>279</v>
      </c>
      <c r="B10" s="34">
        <v>50762</v>
      </c>
      <c r="C10" s="35">
        <v>1304</v>
      </c>
      <c r="D10" s="2">
        <f t="shared" si="0"/>
        <v>0.68953245130267049</v>
      </c>
      <c r="E10" s="4" t="e">
        <f t="shared" si="3"/>
        <v>#NUM!</v>
      </c>
      <c r="F10" s="4">
        <f t="shared" si="4"/>
        <v>-485125.12131299265</v>
      </c>
      <c r="G10" s="24" t="str">
        <f t="shared" si="5"/>
        <v>W</v>
      </c>
      <c r="H10" s="1">
        <f t="shared" si="6"/>
        <v>2.5688507151018478E-2</v>
      </c>
      <c r="I10" s="10" t="str">
        <f t="shared" si="7"/>
        <v>High</v>
      </c>
    </row>
    <row r="11" spans="1:9" x14ac:dyDescent="0.2">
      <c r="A11" s="37" t="s">
        <v>280</v>
      </c>
      <c r="B11" s="34">
        <v>2561</v>
      </c>
      <c r="C11" s="35">
        <v>378</v>
      </c>
      <c r="D11" s="2">
        <f t="shared" si="0"/>
        <v>3.4787687793746094E-2</v>
      </c>
      <c r="E11" s="4">
        <f t="shared" si="3"/>
        <v>5.0000000000000001E-3</v>
      </c>
      <c r="F11" s="4">
        <f t="shared" si="4"/>
        <v>137321.10721667504</v>
      </c>
      <c r="G11" s="24" t="str">
        <f t="shared" si="5"/>
        <v>± 0.5%</v>
      </c>
      <c r="H11" s="1">
        <f t="shared" si="6"/>
        <v>0.14759859429910191</v>
      </c>
      <c r="I11" s="10" t="str">
        <f t="shared" si="7"/>
        <v>High</v>
      </c>
    </row>
    <row r="12" spans="1:9" x14ac:dyDescent="0.2">
      <c r="A12" s="37" t="s">
        <v>281</v>
      </c>
      <c r="B12" s="34">
        <v>51</v>
      </c>
      <c r="C12" s="35">
        <v>39</v>
      </c>
      <c r="D12" s="2">
        <f t="shared" si="0"/>
        <v>6.9276535629873132E-4</v>
      </c>
      <c r="E12" s="4">
        <f t="shared" si="3"/>
        <v>1E-3</v>
      </c>
      <c r="F12" s="4">
        <f t="shared" si="4"/>
        <v>1518.7939168125267</v>
      </c>
      <c r="G12" s="24" t="str">
        <f t="shared" si="5"/>
        <v>± 0.1%</v>
      </c>
      <c r="H12" s="1">
        <f t="shared" si="6"/>
        <v>0.76470588235294112</v>
      </c>
      <c r="I12" s="10" t="str">
        <f t="shared" si="7"/>
        <v>Low</v>
      </c>
    </row>
    <row r="13" spans="1:9" x14ac:dyDescent="0.2">
      <c r="A13" s="37" t="s">
        <v>282</v>
      </c>
      <c r="B13" s="34">
        <v>20244</v>
      </c>
      <c r="C13" s="35">
        <v>1504</v>
      </c>
      <c r="D13" s="2">
        <f t="shared" si="0"/>
        <v>0.27498709554728462</v>
      </c>
      <c r="E13" s="4">
        <f t="shared" si="3"/>
        <v>1.9E-2</v>
      </c>
      <c r="F13" s="4">
        <f t="shared" si="4"/>
        <v>1914420.4643338253</v>
      </c>
      <c r="G13" s="24" t="str">
        <f t="shared" si="5"/>
        <v>± 1.9%</v>
      </c>
      <c r="H13" s="1">
        <f t="shared" si="6"/>
        <v>7.4293617862082592E-2</v>
      </c>
      <c r="I13" s="10" t="str">
        <f t="shared" si="7"/>
        <v>High</v>
      </c>
    </row>
    <row r="14" spans="1:9" x14ac:dyDescent="0.2">
      <c r="A14" s="37" t="s">
        <v>241</v>
      </c>
      <c r="B14" s="34">
        <v>53323</v>
      </c>
      <c r="C14" s="35">
        <v>1328</v>
      </c>
      <c r="D14" s="2">
        <f>IF(B14&lt;&gt;0,B14/$B$14,0)</f>
        <v>1</v>
      </c>
      <c r="E14" s="4">
        <f>IF(B14&lt;&gt;0,ROUND(((SQRT(POWER(C14,2)-(POWER((B14/$B$14),2)*POWER($C$14,2))))/$B$14),3),0)</f>
        <v>0</v>
      </c>
      <c r="F14" s="4">
        <f>IF(B14=0,0,POWER(C14,2)-(POWER((B14/$B$14),2)*POWER(C$14,2)))</f>
        <v>0</v>
      </c>
      <c r="G14" s="24" t="s">
        <v>17</v>
      </c>
      <c r="H14" s="1">
        <f t="shared" si="6"/>
        <v>2.4904825309903796E-2</v>
      </c>
      <c r="I14" s="10" t="str">
        <f t="shared" si="7"/>
        <v>High</v>
      </c>
    </row>
    <row r="15" spans="1:9" x14ac:dyDescent="0.2">
      <c r="A15" s="37" t="s">
        <v>283</v>
      </c>
      <c r="B15" s="54">
        <v>4.8</v>
      </c>
      <c r="C15" s="39">
        <v>0.8</v>
      </c>
      <c r="D15" s="41" t="s">
        <v>17</v>
      </c>
      <c r="E15" s="4" t="e">
        <f>IF(D15&lt;&gt;0,ROUND(((SQRT(POWER(G15,2)-(POWER((D15/$B$7),2)*POWER($C$7,2))))/$B$7),3),0)</f>
        <v>#VALUE!</v>
      </c>
      <c r="F15" s="4" t="e">
        <f>IF(D15=0,0,POWER(G15,2)-(POWER((D15/$B$7),2)*POWER(C$7,2)))</f>
        <v>#VALUE!</v>
      </c>
      <c r="G15" s="39" t="s">
        <v>17</v>
      </c>
      <c r="H15" s="1">
        <f t="shared" si="6"/>
        <v>0.16666666666666669</v>
      </c>
      <c r="I15" s="10" t="str">
        <f t="shared" si="7"/>
        <v>High</v>
      </c>
    </row>
    <row r="16" spans="1:9" x14ac:dyDescent="0.2">
      <c r="A16" s="37" t="s">
        <v>242</v>
      </c>
      <c r="B16" s="34">
        <v>37766</v>
      </c>
      <c r="C16" s="35">
        <v>1579</v>
      </c>
      <c r="D16" s="2">
        <f>IF(B16&lt;&gt;0,B16/$B$16,0)</f>
        <v>1</v>
      </c>
      <c r="E16" s="4">
        <f>IF(B16&lt;&gt;0,ROUND(((SQRT(POWER(C16,2)-(POWER((B16/$B$16),2)*POWER($C$16,2))))/$B$16),3),0)</f>
        <v>0</v>
      </c>
      <c r="F16" s="4">
        <f>IF(B16=0,0,POWER(C16,2)-(POWER((B16/$B$16),2)*POWER(C$16,2)))</f>
        <v>0</v>
      </c>
      <c r="G16" s="24" t="s">
        <v>17</v>
      </c>
      <c r="H16" s="1">
        <f t="shared" si="6"/>
        <v>4.181009373510565E-2</v>
      </c>
      <c r="I16" s="10" t="str">
        <f t="shared" si="7"/>
        <v>High</v>
      </c>
    </row>
    <row r="17" spans="1:9" x14ac:dyDescent="0.2">
      <c r="A17" s="37" t="s">
        <v>277</v>
      </c>
      <c r="B17" s="34">
        <v>26439</v>
      </c>
      <c r="C17" s="35">
        <v>1049</v>
      </c>
      <c r="D17" s="2">
        <f t="shared" ref="D17:D19" si="8">IF(B17&lt;&gt;0,B17/$B$16,0)</f>
        <v>0.70007414076153152</v>
      </c>
      <c r="E17" s="4" t="e">
        <f t="shared" ref="E17:E19" si="9">IF(B17&lt;&gt;0,ROUND(((SQRT(POWER(C17,2)-(POWER((B17/$B$16),2)*POWER($C$16,2))))/$B$16),3),0)</f>
        <v>#NUM!</v>
      </c>
      <c r="F17" s="4">
        <f t="shared" ref="F17:F19" si="10">IF(B17=0,0,POWER(C17,2)-(POWER((B17/$B$16),2)*POWER(C$16,2)))</f>
        <v>-121545.89480596827</v>
      </c>
      <c r="G17" s="24" t="str">
        <f t="shared" si="5"/>
        <v>W</v>
      </c>
      <c r="H17" s="1">
        <f t="shared" si="6"/>
        <v>3.9676235863686224E-2</v>
      </c>
      <c r="I17" s="10" t="str">
        <f t="shared" si="7"/>
        <v>High</v>
      </c>
    </row>
    <row r="18" spans="1:9" x14ac:dyDescent="0.2">
      <c r="A18" s="37" t="s">
        <v>284</v>
      </c>
      <c r="B18" s="34">
        <v>26439</v>
      </c>
      <c r="C18" s="35">
        <v>1049</v>
      </c>
      <c r="D18" s="2">
        <f t="shared" si="8"/>
        <v>0.70007414076153152</v>
      </c>
      <c r="E18" s="4" t="e">
        <f t="shared" si="9"/>
        <v>#NUM!</v>
      </c>
      <c r="F18" s="4">
        <f t="shared" si="10"/>
        <v>-121545.89480596827</v>
      </c>
      <c r="G18" s="24" t="str">
        <f t="shared" si="5"/>
        <v>W</v>
      </c>
      <c r="H18" s="1">
        <f t="shared" si="6"/>
        <v>3.9676235863686224E-2</v>
      </c>
      <c r="I18" s="10" t="str">
        <f t="shared" si="7"/>
        <v>High</v>
      </c>
    </row>
    <row r="19" spans="1:9" x14ac:dyDescent="0.2">
      <c r="A19" s="37" t="s">
        <v>279</v>
      </c>
      <c r="B19" s="34">
        <v>25266</v>
      </c>
      <c r="C19" s="35">
        <v>1035</v>
      </c>
      <c r="D19" s="2">
        <f t="shared" si="8"/>
        <v>0.66901445744849863</v>
      </c>
      <c r="E19" s="4" t="e">
        <f t="shared" si="9"/>
        <v>#NUM!</v>
      </c>
      <c r="F19" s="4">
        <f t="shared" si="10"/>
        <v>-44700.665140817175</v>
      </c>
      <c r="G19" s="24" t="str">
        <f t="shared" si="5"/>
        <v>W</v>
      </c>
      <c r="H19" s="1">
        <f t="shared" si="6"/>
        <v>4.0964141534077417E-2</v>
      </c>
      <c r="I19" s="10" t="str">
        <f t="shared" si="7"/>
        <v>High</v>
      </c>
    </row>
    <row r="20" spans="1:9" x14ac:dyDescent="0.2">
      <c r="A20" s="37" t="s">
        <v>287</v>
      </c>
      <c r="B20" s="34">
        <v>4146</v>
      </c>
      <c r="C20" s="35">
        <v>467</v>
      </c>
      <c r="D20" s="2">
        <f>IF(B20&lt;&gt;0,B20/$B$20,0)</f>
        <v>1</v>
      </c>
      <c r="E20" s="4">
        <f>IF(B20&lt;&gt;0,ROUND(((SQRT(POWER(C20,2)-(POWER((B20/$B$20),2)*POWER($C$20,2))))/$B$20),3),0)</f>
        <v>0</v>
      </c>
      <c r="F20" s="4">
        <f>IF(B20=0,0,POWER(C20,2)-(POWER((B20/$B$20),2)*POWER(C$20,2)))</f>
        <v>0</v>
      </c>
      <c r="G20" s="24" t="s">
        <v>17</v>
      </c>
      <c r="H20" s="1">
        <f t="shared" si="6"/>
        <v>0.11263868789194405</v>
      </c>
      <c r="I20" s="10" t="str">
        <f t="shared" si="7"/>
        <v>High</v>
      </c>
    </row>
    <row r="21" spans="1:9" x14ac:dyDescent="0.2">
      <c r="A21" s="37" t="s">
        <v>285</v>
      </c>
      <c r="B21" s="34">
        <v>2970</v>
      </c>
      <c r="C21" s="35">
        <v>449</v>
      </c>
      <c r="D21" s="2">
        <f>IF(B21&lt;&gt;0,B21/$B$20,0)</f>
        <v>0.71635311143270619</v>
      </c>
      <c r="E21" s="4">
        <f>IF(B21&lt;&gt;0,ROUND(((SQRT(POWER(C21,2)-(POWER((B21/$B$20),2)*POWER($C$20,2))))/$B$20),3),0)</f>
        <v>7.1999999999999995E-2</v>
      </c>
      <c r="F21" s="4">
        <f>IF(B21=0,0,POWER(C21,2)-(POWER((B21/$B$20),2)*POWER(C$20,2)))</f>
        <v>89686.060505025351</v>
      </c>
      <c r="G21" s="24" t="str">
        <f t="shared" si="5"/>
        <v>± 7.2%</v>
      </c>
      <c r="H21" s="1">
        <f t="shared" si="6"/>
        <v>0.15117845117845119</v>
      </c>
      <c r="I21" s="10" t="str">
        <f t="shared" si="7"/>
        <v>High</v>
      </c>
    </row>
    <row r="22" spans="1:9" x14ac:dyDescent="0.2">
      <c r="A22" s="37" t="s">
        <v>286</v>
      </c>
      <c r="B22" s="34">
        <v>6060</v>
      </c>
      <c r="C22" s="35">
        <v>575</v>
      </c>
      <c r="D22" s="2">
        <f>IF(B22&lt;&gt;0,B22/$B$22,0)</f>
        <v>1</v>
      </c>
      <c r="E22" s="4">
        <f>IF(B22&lt;&gt;0,ROUND(((SQRT(POWER(C22,2)-(POWER((B22/$B$22),2)*POWER($C$22,2))))/$B$22),3),0)</f>
        <v>0</v>
      </c>
      <c r="F22" s="4">
        <f>IF(B22=0,0,POWER(C22,2)-(POWER((B22/$B$22),2)*POWER(C$22,2)))</f>
        <v>0</v>
      </c>
      <c r="G22" s="24" t="s">
        <v>17</v>
      </c>
      <c r="H22" s="1">
        <f t="shared" si="6"/>
        <v>9.4884488448844881E-2</v>
      </c>
      <c r="I22" s="10" t="str">
        <f t="shared" si="7"/>
        <v>High</v>
      </c>
    </row>
    <row r="23" spans="1:9" x14ac:dyDescent="0.2">
      <c r="A23" s="37" t="s">
        <v>285</v>
      </c>
      <c r="B23" s="34">
        <v>4472</v>
      </c>
      <c r="C23" s="35">
        <v>551</v>
      </c>
      <c r="D23" s="2">
        <f>IF(B23&lt;&gt;0,B23/$B$22,0)</f>
        <v>0.73795379537953798</v>
      </c>
      <c r="E23" s="4">
        <f>IF(B23&lt;&gt;0,ROUND(((SQRT(POWER(C23,2)-(POWER((B23/$B$22),2)*POWER($C$22,2))))/$B$22),3),0)</f>
        <v>5.8000000000000003E-2</v>
      </c>
      <c r="F23" s="4">
        <f>IF(B23=0,0,POWER(C23,2)-(POWER((B23/$B$22),2)*POWER(C$22,2)))</f>
        <v>123550.62476445662</v>
      </c>
      <c r="G23" s="24" t="str">
        <f t="shared" si="5"/>
        <v>± 5.8%</v>
      </c>
      <c r="H23" s="1">
        <f t="shared" si="6"/>
        <v>0.12321109123434705</v>
      </c>
      <c r="I23" s="10" t="str">
        <f t="shared" si="7"/>
        <v>High</v>
      </c>
    </row>
    <row r="24" spans="1:9" x14ac:dyDescent="0.2">
      <c r="A24" s="14" t="s">
        <v>270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243</v>
      </c>
      <c r="B25" s="34">
        <v>49751</v>
      </c>
      <c r="C25" s="35">
        <v>1305</v>
      </c>
      <c r="D25" s="2">
        <f>IF(B25&lt;&gt;0,B25/$B$25,0)</f>
        <v>1</v>
      </c>
      <c r="E25" s="4">
        <f>IF(B25&lt;&gt;0,ROUND(((SQRT(POWER(C25,2)-(POWER((B25/$B$25),2)*POWER($C$25,2))))/$B$25),3),0)</f>
        <v>0</v>
      </c>
      <c r="F25" s="4">
        <f>IF(B25=0,0,POWER(C25,2)-(POWER((B25/$B$25),2)*POWER(C$25,2)))</f>
        <v>0</v>
      </c>
      <c r="G25" s="24" t="s">
        <v>17</v>
      </c>
      <c r="H25" s="1">
        <f t="shared" ref="H25:H32" si="11">IF(B25&lt;&gt;0,C25/B25,0)</f>
        <v>2.6230628530079798E-2</v>
      </c>
      <c r="I25" s="10" t="str">
        <f t="shared" ref="I25:I32" si="12">IF(AND(H25&gt;0,H25&lt;=0.2),"High",IF(H25&gt;=0.667,"Low",IF(AND(H25&gt;0.2,H25&lt;0.667),"Moderate","NC")))</f>
        <v>High</v>
      </c>
    </row>
    <row r="26" spans="1:9" x14ac:dyDescent="0.2">
      <c r="A26" s="37" t="s">
        <v>288</v>
      </c>
      <c r="B26" s="34">
        <v>21525</v>
      </c>
      <c r="C26" s="35">
        <v>962</v>
      </c>
      <c r="D26" s="2">
        <f t="shared" ref="D26:D31" si="13">IF(B26&lt;&gt;0,B26/$B$25,0)</f>
        <v>0.43265462000763805</v>
      </c>
      <c r="E26" s="4">
        <f t="shared" ref="E26:E31" si="14">IF(B26&lt;&gt;0,ROUND(((SQRT(POWER(C26,2)-(POWER((B26/$B$25),2)*POWER($C$25,2))))/$B$25),3),0)</f>
        <v>1.6E-2</v>
      </c>
      <c r="F26" s="4">
        <f t="shared" ref="F26:F31" si="15">IF(B26=0,0,POWER(C26,2)-(POWER((B26/$B$25),2)*POWER(C$25,2)))</f>
        <v>606654.71582513163</v>
      </c>
      <c r="G26" s="24" t="str">
        <f t="shared" ref="G26:G31" si="16">IF(F26&lt;0,"W",IF(A26=0,"± 0.6%",IF((E26*100)&lt;0.01,"± 0.1%","± "&amp; TEXT((E26*100),"#,##0.0")&amp;"%")))</f>
        <v>± 1.6%</v>
      </c>
      <c r="H26" s="1">
        <f t="shared" si="11"/>
        <v>4.4692218350754938E-2</v>
      </c>
      <c r="I26" s="10" t="str">
        <f t="shared" si="12"/>
        <v>High</v>
      </c>
    </row>
    <row r="27" spans="1:9" x14ac:dyDescent="0.2">
      <c r="A27" s="37" t="s">
        <v>289</v>
      </c>
      <c r="B27" s="34">
        <v>3429</v>
      </c>
      <c r="C27" s="35">
        <v>486</v>
      </c>
      <c r="D27" s="2">
        <f t="shared" si="13"/>
        <v>6.8923237723864841E-2</v>
      </c>
      <c r="E27" s="4">
        <f t="shared" si="14"/>
        <v>0.01</v>
      </c>
      <c r="F27" s="4">
        <f t="shared" si="15"/>
        <v>228105.92841440887</v>
      </c>
      <c r="G27" s="24" t="str">
        <f t="shared" si="16"/>
        <v>± 1.0%</v>
      </c>
      <c r="H27" s="1">
        <f t="shared" si="11"/>
        <v>0.14173228346456693</v>
      </c>
      <c r="I27" s="10" t="str">
        <f t="shared" si="12"/>
        <v>High</v>
      </c>
    </row>
    <row r="28" spans="1:9" x14ac:dyDescent="0.2">
      <c r="A28" s="37" t="s">
        <v>290</v>
      </c>
      <c r="B28" s="34">
        <v>10339</v>
      </c>
      <c r="C28" s="35">
        <v>816</v>
      </c>
      <c r="D28" s="2">
        <f t="shared" si="13"/>
        <v>0.20781491829309964</v>
      </c>
      <c r="E28" s="4">
        <f t="shared" si="14"/>
        <v>1.4999999999999999E-2</v>
      </c>
      <c r="F28" s="4">
        <f t="shared" si="15"/>
        <v>592307.39075241284</v>
      </c>
      <c r="G28" s="24" t="str">
        <f t="shared" si="16"/>
        <v>± 1.5%</v>
      </c>
      <c r="H28" s="1">
        <f t="shared" si="11"/>
        <v>7.8924460779572492E-2</v>
      </c>
      <c r="I28" s="10" t="str">
        <f t="shared" si="12"/>
        <v>High</v>
      </c>
    </row>
    <row r="29" spans="1:9" x14ac:dyDescent="0.2">
      <c r="A29" s="37" t="s">
        <v>291</v>
      </c>
      <c r="B29" s="34">
        <v>8833</v>
      </c>
      <c r="C29" s="35">
        <v>737</v>
      </c>
      <c r="D29" s="2">
        <f t="shared" si="13"/>
        <v>0.17754416996643282</v>
      </c>
      <c r="E29" s="4">
        <f t="shared" si="14"/>
        <v>1.4E-2</v>
      </c>
      <c r="F29" s="4">
        <f t="shared" si="15"/>
        <v>489486.36126340728</v>
      </c>
      <c r="G29" s="24" t="str">
        <f t="shared" si="16"/>
        <v>± 1.4%</v>
      </c>
      <c r="H29" s="1">
        <f t="shared" si="11"/>
        <v>8.3437110834371109E-2</v>
      </c>
      <c r="I29" s="10" t="str">
        <f t="shared" si="12"/>
        <v>High</v>
      </c>
    </row>
    <row r="30" spans="1:9" x14ac:dyDescent="0.2">
      <c r="A30" s="37" t="s">
        <v>292</v>
      </c>
      <c r="B30" s="34">
        <v>2516</v>
      </c>
      <c r="C30" s="35">
        <v>427</v>
      </c>
      <c r="D30" s="2">
        <f t="shared" si="13"/>
        <v>5.0571847802054232E-2</v>
      </c>
      <c r="E30" s="4">
        <f t="shared" si="14"/>
        <v>8.0000000000000002E-3</v>
      </c>
      <c r="F30" s="4">
        <f t="shared" si="15"/>
        <v>177973.49348364086</v>
      </c>
      <c r="G30" s="24" t="str">
        <f t="shared" si="16"/>
        <v>± 0.8%</v>
      </c>
      <c r="H30" s="1">
        <f t="shared" si="11"/>
        <v>0.16971383147853736</v>
      </c>
      <c r="I30" s="10" t="str">
        <f t="shared" si="12"/>
        <v>High</v>
      </c>
    </row>
    <row r="31" spans="1:9" x14ac:dyDescent="0.2">
      <c r="A31" s="37" t="s">
        <v>293</v>
      </c>
      <c r="B31" s="34">
        <v>3109</v>
      </c>
      <c r="C31" s="35">
        <v>389</v>
      </c>
      <c r="D31" s="2">
        <f t="shared" si="13"/>
        <v>6.2491206206910413E-2</v>
      </c>
      <c r="E31" s="4">
        <f t="shared" si="14"/>
        <v>8.0000000000000002E-3</v>
      </c>
      <c r="F31" s="4">
        <f t="shared" si="15"/>
        <v>144670.43046823828</v>
      </c>
      <c r="G31" s="24" t="str">
        <f t="shared" si="16"/>
        <v>± 0.8%</v>
      </c>
      <c r="H31" s="1">
        <f t="shared" si="11"/>
        <v>0.125120617561917</v>
      </c>
      <c r="I31" s="10" t="str">
        <f t="shared" si="12"/>
        <v>High</v>
      </c>
    </row>
    <row r="32" spans="1:9" x14ac:dyDescent="0.2">
      <c r="A32" s="37" t="s">
        <v>244</v>
      </c>
      <c r="B32" s="42">
        <v>22.6</v>
      </c>
      <c r="C32" s="43">
        <v>0.6</v>
      </c>
      <c r="D32" s="23" t="s">
        <v>17</v>
      </c>
      <c r="E32" s="4" t="e">
        <f t="shared" ref="E32" si="17">IF(B32&lt;&gt;0,ROUND(((SQRT(POWER(C32,2)-(POWER((B32/$B$22),2)*POWER($C$22,2))))/$B$22),3),0)</f>
        <v>#NUM!</v>
      </c>
      <c r="F32" s="4">
        <f t="shared" ref="F32" si="18">IF(B32=0,0,POWER(C32,2)-(POWER((B32/$B$22),2)*POWER(C$22,2)))</f>
        <v>-4.2384060658541101</v>
      </c>
      <c r="G32" s="24" t="s">
        <v>17</v>
      </c>
      <c r="H32" s="1">
        <f t="shared" si="11"/>
        <v>2.6548672566371678E-2</v>
      </c>
      <c r="I32" s="10" t="str">
        <f t="shared" si="12"/>
        <v>High</v>
      </c>
    </row>
    <row r="33" spans="1:9" x14ac:dyDescent="0.2">
      <c r="A33" s="14" t="s">
        <v>271</v>
      </c>
      <c r="B33" s="15" t="s">
        <v>559</v>
      </c>
      <c r="C33" s="15" t="s">
        <v>559</v>
      </c>
      <c r="D33" s="16"/>
      <c r="E33" s="17"/>
      <c r="F33" s="17"/>
      <c r="G33" s="17"/>
      <c r="H33" s="14"/>
      <c r="I33" s="14"/>
    </row>
    <row r="34" spans="1:9" x14ac:dyDescent="0.2">
      <c r="A34" s="37" t="s">
        <v>245</v>
      </c>
      <c r="B34" s="34">
        <v>50762</v>
      </c>
      <c r="C34" s="35">
        <v>1304</v>
      </c>
      <c r="D34" s="2">
        <f>IF(B34&lt;&gt;0,B34/$B$34,0)</f>
        <v>1</v>
      </c>
      <c r="E34" s="4">
        <f>IF(B34&lt;&gt;0,ROUND(((SQRT(POWER(C34,2)-(POWER((B34/$B$34),2)*POWER($C$34,2))))/$B$34),3),0)</f>
        <v>0</v>
      </c>
      <c r="F34" s="4">
        <f>IF(B34=0,0,POWER(C34,2)-(POWER((B34/$B$34),2)*POWER(C$34,2)))</f>
        <v>0</v>
      </c>
      <c r="G34" s="24" t="s">
        <v>17</v>
      </c>
      <c r="H34" s="1">
        <f t="shared" ref="H34" si="19">IF(B34&lt;&gt;0,C34/B34,0)</f>
        <v>2.5688507151018478E-2</v>
      </c>
      <c r="I34" s="10" t="str">
        <f t="shared" ref="I34" si="20">IF(AND(H34&gt;0,H34&lt;=0.2),"High",IF(H34&gt;=0.667,"Low",IF(AND(H34&gt;0.2,H34&lt;0.667),"Moderate","NC")))</f>
        <v>High</v>
      </c>
    </row>
    <row r="35" spans="1:9" x14ac:dyDescent="0.2">
      <c r="A35" s="37" t="s">
        <v>294</v>
      </c>
      <c r="B35" s="34">
        <v>28941</v>
      </c>
      <c r="C35" s="35">
        <v>1054</v>
      </c>
      <c r="D35" s="2">
        <f t="shared" ref="D35:D39" si="21">IF(B35&lt;&gt;0,B35/$B$34,0)</f>
        <v>0.57013120050431421</v>
      </c>
      <c r="E35" s="4">
        <f t="shared" ref="E35:E39" si="22">IF(B35&lt;&gt;0,ROUND(((SQRT(POWER(C35,2)-(POWER((B35/$B$34),2)*POWER($C$34,2))))/$B$34),3),0)</f>
        <v>1.4999999999999999E-2</v>
      </c>
      <c r="F35" s="4">
        <f t="shared" ref="F35:F39" si="23">IF(B35=0,0,POWER(C35,2)-(POWER((B35/$B$34),2)*POWER(C$34,2)))</f>
        <v>558196.4835318781</v>
      </c>
      <c r="G35" s="24" t="str">
        <f t="shared" ref="G35:G39" si="24">IF(F35&lt;0,"W",IF(A35=0,"± 0.6%",IF((E35*100)&lt;0.01,"± 0.1%","± "&amp; TEXT((E35*100),"#,##0.0")&amp;"%")))</f>
        <v>± 1.5%</v>
      </c>
      <c r="H35" s="1">
        <f t="shared" ref="H35:H39" si="25">IF(B35&lt;&gt;0,C35/B35,0)</f>
        <v>3.6418921253584882E-2</v>
      </c>
      <c r="I35" s="10" t="str">
        <f t="shared" ref="I35:I39" si="26">IF(AND(H35&gt;0,H35&lt;=0.2),"High",IF(H35&gt;=0.667,"Low",IF(AND(H35&gt;0.2,H35&lt;0.667),"Moderate","NC")))</f>
        <v>High</v>
      </c>
    </row>
    <row r="36" spans="1:9" x14ac:dyDescent="0.2">
      <c r="A36" s="37" t="s">
        <v>295</v>
      </c>
      <c r="B36" s="34">
        <v>8080</v>
      </c>
      <c r="C36" s="35">
        <v>838</v>
      </c>
      <c r="D36" s="2">
        <f t="shared" si="21"/>
        <v>0.15917418541428627</v>
      </c>
      <c r="E36" s="4">
        <f t="shared" si="22"/>
        <v>1.6E-2</v>
      </c>
      <c r="F36" s="4">
        <f t="shared" si="23"/>
        <v>659161.54383482551</v>
      </c>
      <c r="G36" s="24" t="str">
        <f t="shared" si="24"/>
        <v>± 1.6%</v>
      </c>
      <c r="H36" s="1">
        <f t="shared" si="25"/>
        <v>0.10371287128712871</v>
      </c>
      <c r="I36" s="10" t="str">
        <f t="shared" si="26"/>
        <v>High</v>
      </c>
    </row>
    <row r="37" spans="1:9" x14ac:dyDescent="0.2">
      <c r="A37" s="37" t="s">
        <v>297</v>
      </c>
      <c r="B37" s="34">
        <v>9965</v>
      </c>
      <c r="C37" s="35">
        <v>706</v>
      </c>
      <c r="D37" s="2">
        <f t="shared" si="21"/>
        <v>0.19630826208581223</v>
      </c>
      <c r="E37" s="4">
        <f t="shared" si="22"/>
        <v>1.2999999999999999E-2</v>
      </c>
      <c r="F37" s="4">
        <f t="shared" si="23"/>
        <v>432907.18123819621</v>
      </c>
      <c r="G37" s="24" t="str">
        <f t="shared" si="24"/>
        <v>± 1.3%</v>
      </c>
      <c r="H37" s="1">
        <f t="shared" si="25"/>
        <v>7.0847967887606625E-2</v>
      </c>
      <c r="I37" s="10" t="str">
        <f t="shared" si="26"/>
        <v>High</v>
      </c>
    </row>
    <row r="38" spans="1:9" x14ac:dyDescent="0.2">
      <c r="A38" s="37" t="s">
        <v>296</v>
      </c>
      <c r="B38" s="34">
        <v>1543</v>
      </c>
      <c r="C38" s="35">
        <v>314</v>
      </c>
      <c r="D38" s="2">
        <f t="shared" si="21"/>
        <v>3.0396753477010364E-2</v>
      </c>
      <c r="E38" s="4">
        <f t="shared" si="22"/>
        <v>6.0000000000000001E-3</v>
      </c>
      <c r="F38" s="4">
        <f t="shared" si="23"/>
        <v>97024.879174247631</v>
      </c>
      <c r="G38" s="24" t="str">
        <f t="shared" si="24"/>
        <v>± 0.6%</v>
      </c>
      <c r="H38" s="1">
        <f t="shared" si="25"/>
        <v>0.20349967595592999</v>
      </c>
      <c r="I38" s="10" t="str">
        <f t="shared" si="26"/>
        <v>Moderate</v>
      </c>
    </row>
    <row r="39" spans="1:9" x14ac:dyDescent="0.2">
      <c r="A39" s="37" t="s">
        <v>298</v>
      </c>
      <c r="B39" s="34">
        <v>2233</v>
      </c>
      <c r="C39" s="35">
        <v>365</v>
      </c>
      <c r="D39" s="2">
        <f t="shared" si="21"/>
        <v>4.3989598518576888E-2</v>
      </c>
      <c r="E39" s="4">
        <f t="shared" si="22"/>
        <v>7.0000000000000001E-3</v>
      </c>
      <c r="F39" s="4">
        <f t="shared" si="23"/>
        <v>129934.55088242894</v>
      </c>
      <c r="G39" s="24" t="str">
        <f t="shared" si="24"/>
        <v>± 0.7%</v>
      </c>
      <c r="H39" s="1">
        <f t="shared" si="25"/>
        <v>0.16345723242274968</v>
      </c>
      <c r="I39" s="10" t="str">
        <f t="shared" si="26"/>
        <v>High</v>
      </c>
    </row>
    <row r="40" spans="1:9" x14ac:dyDescent="0.2">
      <c r="A40" s="14" t="s">
        <v>272</v>
      </c>
      <c r="B40" s="15" t="s">
        <v>559</v>
      </c>
      <c r="C40" s="15" t="s">
        <v>559</v>
      </c>
      <c r="D40" s="16"/>
      <c r="E40" s="17"/>
      <c r="F40" s="17"/>
      <c r="G40" s="17"/>
      <c r="H40" s="14"/>
      <c r="I40" s="14"/>
    </row>
    <row r="41" spans="1:9" x14ac:dyDescent="0.2">
      <c r="A41" s="37" t="s">
        <v>245</v>
      </c>
      <c r="B41" s="34">
        <v>50762</v>
      </c>
      <c r="C41" s="35">
        <v>1304</v>
      </c>
      <c r="D41" s="2">
        <f>IF(B41&lt;&gt;0,B41/$B$41,0)</f>
        <v>1</v>
      </c>
      <c r="E41" s="4">
        <f>IF(B41&lt;&gt;0,ROUND(((SQRT(POWER(C41,2)-(POWER((B41/$B$41),2)*POWER($C$41,2))))/$B$41),3),0)</f>
        <v>0</v>
      </c>
      <c r="F41" s="4">
        <f>IF(B41=0,0,POWER(C41,2)-(POWER((B41/$B$41),2)*POWER(C$41,2)))</f>
        <v>0</v>
      </c>
      <c r="G41" s="24" t="s">
        <v>17</v>
      </c>
      <c r="H41" s="1">
        <f t="shared" ref="H41" si="27">IF(B41&lt;&gt;0,C41/B41,0)</f>
        <v>2.5688507151018478E-2</v>
      </c>
      <c r="I41" s="10" t="str">
        <f t="shared" ref="I41" si="28">IF(AND(H41&gt;0,H41&lt;=0.2),"High",IF(H41&gt;=0.667,"Low",IF(AND(H41&gt;0.2,H41&lt;0.667),"Moderate","NC")))</f>
        <v>High</v>
      </c>
    </row>
    <row r="42" spans="1:9" x14ac:dyDescent="0.2">
      <c r="A42" s="37" t="s">
        <v>299</v>
      </c>
      <c r="B42" s="34">
        <v>167</v>
      </c>
      <c r="C42" s="35">
        <v>93</v>
      </c>
      <c r="D42" s="2">
        <f t="shared" ref="D42:D54" si="29">IF(B42&lt;&gt;0,B42/$B$41,0)</f>
        <v>3.2898624955675507E-3</v>
      </c>
      <c r="E42" s="4">
        <f t="shared" ref="E42:E54" si="30">IF(B42&lt;&gt;0,ROUND(((SQRT(POWER(C42,2)-(POWER((B42/$B$41),2)*POWER($C$41,2))))/$B$41),3),0)</f>
        <v>2E-3</v>
      </c>
      <c r="F42" s="4">
        <f t="shared" ref="F42:F54" si="31">IF(B42=0,0,POWER(C42,2)-(POWER((B42/$B$41),2)*POWER(C$41,2)))</f>
        <v>8630.5960656432198</v>
      </c>
      <c r="G42" s="24" t="str">
        <f t="shared" ref="G42:G54" si="32">IF(F42&lt;0,"W",IF(A42=0,"± 0.6%",IF((E42*100)&lt;0.01,"± 0.1%","± "&amp; TEXT((E42*100),"#,##0.0")&amp;"%")))</f>
        <v>± 0.2%</v>
      </c>
      <c r="H42" s="1">
        <f t="shared" ref="H42:H54" si="33">IF(B42&lt;&gt;0,C42/B42,0)</f>
        <v>0.55688622754491013</v>
      </c>
      <c r="I42" s="10" t="str">
        <f t="shared" ref="I42:I54" si="34">IF(AND(H42&gt;0,H42&lt;=0.2),"High",IF(H42&gt;=0.667,"Low",IF(AND(H42&gt;0.2,H42&lt;0.667),"Moderate","NC")))</f>
        <v>Moderate</v>
      </c>
    </row>
    <row r="43" spans="1:9" x14ac:dyDescent="0.2">
      <c r="A43" s="37" t="s">
        <v>300</v>
      </c>
      <c r="B43" s="34">
        <v>1725</v>
      </c>
      <c r="C43" s="35">
        <v>333</v>
      </c>
      <c r="D43" s="2">
        <f t="shared" si="29"/>
        <v>3.3982112603916315E-2</v>
      </c>
      <c r="E43" s="4">
        <f t="shared" si="30"/>
        <v>7.0000000000000001E-3</v>
      </c>
      <c r="F43" s="4">
        <f t="shared" si="31"/>
        <v>108925.38684892263</v>
      </c>
      <c r="G43" s="24" t="str">
        <f t="shared" si="32"/>
        <v>± 0.7%</v>
      </c>
      <c r="H43" s="1">
        <f t="shared" si="33"/>
        <v>0.19304347826086957</v>
      </c>
      <c r="I43" s="10" t="str">
        <f t="shared" si="34"/>
        <v>High</v>
      </c>
    </row>
    <row r="44" spans="1:9" x14ac:dyDescent="0.2">
      <c r="A44" s="37" t="s">
        <v>301</v>
      </c>
      <c r="B44" s="34">
        <v>2775</v>
      </c>
      <c r="C44" s="35">
        <v>407</v>
      </c>
      <c r="D44" s="2">
        <f t="shared" si="29"/>
        <v>5.4666876797604506E-2</v>
      </c>
      <c r="E44" s="4">
        <f t="shared" si="30"/>
        <v>8.0000000000000002E-3</v>
      </c>
      <c r="F44" s="4">
        <f t="shared" si="31"/>
        <v>160567.36218558619</v>
      </c>
      <c r="G44" s="24" t="str">
        <f t="shared" si="32"/>
        <v>± 0.8%</v>
      </c>
      <c r="H44" s="1">
        <f t="shared" si="33"/>
        <v>0.14666666666666667</v>
      </c>
      <c r="I44" s="10" t="str">
        <f t="shared" si="34"/>
        <v>High</v>
      </c>
    </row>
    <row r="45" spans="1:9" x14ac:dyDescent="0.2">
      <c r="A45" s="37" t="s">
        <v>302</v>
      </c>
      <c r="B45" s="34">
        <v>1002</v>
      </c>
      <c r="C45" s="35">
        <v>238</v>
      </c>
      <c r="D45" s="2">
        <f t="shared" si="29"/>
        <v>1.9739174973405302E-2</v>
      </c>
      <c r="E45" s="4">
        <f t="shared" si="30"/>
        <v>5.0000000000000001E-3</v>
      </c>
      <c r="F45" s="4">
        <f t="shared" si="31"/>
        <v>55981.458363155885</v>
      </c>
      <c r="G45" s="24" t="str">
        <f t="shared" si="32"/>
        <v>± 0.5%</v>
      </c>
      <c r="H45" s="1">
        <f t="shared" si="33"/>
        <v>0.2375249500998004</v>
      </c>
      <c r="I45" s="10" t="str">
        <f t="shared" si="34"/>
        <v>Moderate</v>
      </c>
    </row>
    <row r="46" spans="1:9" x14ac:dyDescent="0.2">
      <c r="A46" s="37" t="s">
        <v>303</v>
      </c>
      <c r="B46" s="34">
        <v>4483</v>
      </c>
      <c r="C46" s="35">
        <v>543</v>
      </c>
      <c r="D46" s="2">
        <f t="shared" si="29"/>
        <v>8.8314093219337295E-2</v>
      </c>
      <c r="E46" s="4">
        <f t="shared" si="30"/>
        <v>0.01</v>
      </c>
      <c r="F46" s="4">
        <f t="shared" si="31"/>
        <v>281586.81105434912</v>
      </c>
      <c r="G46" s="24" t="str">
        <f t="shared" si="32"/>
        <v>± 1.0%</v>
      </c>
      <c r="H46" s="1">
        <f t="shared" si="33"/>
        <v>0.12112424715592238</v>
      </c>
      <c r="I46" s="10" t="str">
        <f t="shared" si="34"/>
        <v>High</v>
      </c>
    </row>
    <row r="47" spans="1:9" x14ac:dyDescent="0.2">
      <c r="A47" s="37" t="s">
        <v>304</v>
      </c>
      <c r="B47" s="34">
        <v>1040</v>
      </c>
      <c r="C47" s="35">
        <v>225</v>
      </c>
      <c r="D47" s="2">
        <f t="shared" si="29"/>
        <v>2.0487766439462589E-2</v>
      </c>
      <c r="E47" s="4">
        <f t="shared" si="30"/>
        <v>4.0000000000000001E-3</v>
      </c>
      <c r="F47" s="4">
        <f t="shared" si="31"/>
        <v>49911.252809340804</v>
      </c>
      <c r="G47" s="24" t="str">
        <f t="shared" si="32"/>
        <v>± 0.4%</v>
      </c>
      <c r="H47" s="1">
        <f t="shared" si="33"/>
        <v>0.21634615384615385</v>
      </c>
      <c r="I47" s="10" t="str">
        <f t="shared" si="34"/>
        <v>Moderate</v>
      </c>
    </row>
    <row r="48" spans="1:9" x14ac:dyDescent="0.2">
      <c r="A48" s="37" t="s">
        <v>305</v>
      </c>
      <c r="B48" s="34">
        <v>2419</v>
      </c>
      <c r="C48" s="35">
        <v>353</v>
      </c>
      <c r="D48" s="2">
        <f t="shared" si="29"/>
        <v>4.7653756747173079E-2</v>
      </c>
      <c r="E48" s="4">
        <f t="shared" si="30"/>
        <v>7.0000000000000001E-3</v>
      </c>
      <c r="F48" s="4">
        <f t="shared" si="31"/>
        <v>120747.55840909677</v>
      </c>
      <c r="G48" s="24" t="str">
        <f t="shared" si="32"/>
        <v>± 0.7%</v>
      </c>
      <c r="H48" s="1">
        <f t="shared" si="33"/>
        <v>0.14592806945018602</v>
      </c>
      <c r="I48" s="10" t="str">
        <f t="shared" si="34"/>
        <v>High</v>
      </c>
    </row>
    <row r="49" spans="1:9" x14ac:dyDescent="0.2">
      <c r="A49" s="37" t="s">
        <v>306</v>
      </c>
      <c r="B49" s="34">
        <v>3443</v>
      </c>
      <c r="C49" s="35">
        <v>420</v>
      </c>
      <c r="D49" s="2">
        <f t="shared" si="29"/>
        <v>6.7826326779874713E-2</v>
      </c>
      <c r="E49" s="4">
        <f t="shared" si="30"/>
        <v>8.0000000000000002E-3</v>
      </c>
      <c r="F49" s="4">
        <f t="shared" si="31"/>
        <v>168577.38820162296</v>
      </c>
      <c r="G49" s="24" t="str">
        <f t="shared" si="32"/>
        <v>± 0.8%</v>
      </c>
      <c r="H49" s="1">
        <f t="shared" si="33"/>
        <v>0.12198663955852454</v>
      </c>
      <c r="I49" s="10" t="str">
        <f t="shared" si="34"/>
        <v>High</v>
      </c>
    </row>
    <row r="50" spans="1:9" ht="24" x14ac:dyDescent="0.2">
      <c r="A50" s="44" t="s">
        <v>307</v>
      </c>
      <c r="B50" s="34">
        <v>10725</v>
      </c>
      <c r="C50" s="35">
        <v>747</v>
      </c>
      <c r="D50" s="2">
        <f t="shared" si="29"/>
        <v>0.21128009140695797</v>
      </c>
      <c r="E50" s="4">
        <f t="shared" si="30"/>
        <v>1.4E-2</v>
      </c>
      <c r="F50" s="4">
        <f t="shared" si="31"/>
        <v>482103.65911837236</v>
      </c>
      <c r="G50" s="24" t="str">
        <f t="shared" si="32"/>
        <v>± 1.4%</v>
      </c>
      <c r="H50" s="1">
        <f t="shared" si="33"/>
        <v>6.9650349650349649E-2</v>
      </c>
      <c r="I50" s="10" t="str">
        <f t="shared" si="34"/>
        <v>High</v>
      </c>
    </row>
    <row r="51" spans="1:9" ht="24" x14ac:dyDescent="0.2">
      <c r="A51" s="44" t="s">
        <v>308</v>
      </c>
      <c r="B51" s="34">
        <v>12449</v>
      </c>
      <c r="C51" s="35">
        <v>815</v>
      </c>
      <c r="D51" s="2">
        <f t="shared" si="29"/>
        <v>0.24524250423545171</v>
      </c>
      <c r="E51" s="4">
        <f t="shared" si="30"/>
        <v>1.4999999999999999E-2</v>
      </c>
      <c r="F51" s="4">
        <f t="shared" si="31"/>
        <v>561955.37414122396</v>
      </c>
      <c r="G51" s="24" t="str">
        <f t="shared" si="32"/>
        <v>± 1.5%</v>
      </c>
      <c r="H51" s="1">
        <f t="shared" si="33"/>
        <v>6.5467105791629857E-2</v>
      </c>
      <c r="I51" s="10" t="str">
        <f t="shared" si="34"/>
        <v>High</v>
      </c>
    </row>
    <row r="52" spans="1:9" ht="24" x14ac:dyDescent="0.2">
      <c r="A52" s="44" t="s">
        <v>309</v>
      </c>
      <c r="B52" s="34">
        <v>6441</v>
      </c>
      <c r="C52" s="35">
        <v>727</v>
      </c>
      <c r="D52" s="2">
        <f t="shared" si="29"/>
        <v>0.12688625349671015</v>
      </c>
      <c r="E52" s="4">
        <f t="shared" si="30"/>
        <v>1.4E-2</v>
      </c>
      <c r="F52" s="4">
        <f t="shared" si="31"/>
        <v>501152.09609459486</v>
      </c>
      <c r="G52" s="24" t="str">
        <f t="shared" si="32"/>
        <v>± 1.4%</v>
      </c>
      <c r="H52" s="1">
        <f t="shared" si="33"/>
        <v>0.11287067225586089</v>
      </c>
      <c r="I52" s="10" t="str">
        <f t="shared" si="34"/>
        <v>High</v>
      </c>
    </row>
    <row r="53" spans="1:9" x14ac:dyDescent="0.2">
      <c r="A53" s="37" t="s">
        <v>310</v>
      </c>
      <c r="B53" s="34">
        <v>2524</v>
      </c>
      <c r="C53" s="35">
        <v>399</v>
      </c>
      <c r="D53" s="2">
        <f t="shared" si="29"/>
        <v>4.9722233166541903E-2</v>
      </c>
      <c r="E53" s="4">
        <f t="shared" si="30"/>
        <v>8.0000000000000002E-3</v>
      </c>
      <c r="F53" s="4">
        <f t="shared" si="31"/>
        <v>154997.0607221885</v>
      </c>
      <c r="G53" s="24" t="str">
        <f t="shared" si="32"/>
        <v>± 0.8%</v>
      </c>
      <c r="H53" s="1">
        <f t="shared" si="33"/>
        <v>0.15808240887480191</v>
      </c>
      <c r="I53" s="10" t="str">
        <f t="shared" si="34"/>
        <v>High</v>
      </c>
    </row>
    <row r="54" spans="1:9" x14ac:dyDescent="0.2">
      <c r="A54" s="37" t="s">
        <v>311</v>
      </c>
      <c r="B54" s="34">
        <v>1569</v>
      </c>
      <c r="C54" s="35">
        <v>289</v>
      </c>
      <c r="D54" s="2">
        <f t="shared" si="29"/>
        <v>3.0908947637996925E-2</v>
      </c>
      <c r="E54" s="4">
        <f t="shared" si="30"/>
        <v>6.0000000000000001E-3</v>
      </c>
      <c r="F54" s="4">
        <f t="shared" si="31"/>
        <v>81896.485394023315</v>
      </c>
      <c r="G54" s="24" t="str">
        <f t="shared" si="32"/>
        <v>± 0.6%</v>
      </c>
      <c r="H54" s="1">
        <f t="shared" si="33"/>
        <v>0.18419375398342894</v>
      </c>
      <c r="I54" s="10" t="str">
        <f t="shared" si="34"/>
        <v>High</v>
      </c>
    </row>
    <row r="55" spans="1:9" x14ac:dyDescent="0.2">
      <c r="A55" s="14" t="s">
        <v>273</v>
      </c>
      <c r="B55" s="15" t="s">
        <v>559</v>
      </c>
      <c r="C55" s="15" t="s">
        <v>559</v>
      </c>
      <c r="D55" s="16"/>
      <c r="E55" s="17"/>
      <c r="F55" s="17"/>
      <c r="G55" s="17"/>
      <c r="H55" s="14"/>
      <c r="I55" s="14"/>
    </row>
    <row r="56" spans="1:9" x14ac:dyDescent="0.2">
      <c r="A56" s="37" t="s">
        <v>245</v>
      </c>
      <c r="B56" s="34">
        <v>50762</v>
      </c>
      <c r="C56" s="35">
        <v>1304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ref="H56" si="35">IF(B56&lt;&gt;0,C56/B56,0)</f>
        <v>2.5688507151018478E-2</v>
      </c>
      <c r="I56" s="10" t="str">
        <f t="shared" ref="I56" si="36">IF(AND(H56&gt;0,H56&lt;=0.2),"High",IF(H56&gt;=0.667,"Low",IF(AND(H56&gt;0.2,H56&lt;0.667),"Moderate","NC")))</f>
        <v>High</v>
      </c>
    </row>
    <row r="57" spans="1:9" x14ac:dyDescent="0.2">
      <c r="A57" s="37" t="s">
        <v>312</v>
      </c>
      <c r="B57" s="34">
        <v>39974</v>
      </c>
      <c r="C57" s="35">
        <v>1296</v>
      </c>
      <c r="D57" s="2">
        <f t="shared" ref="D57:D60" si="37">IF(B57&lt;&gt;0,B57/$B$56,0)</f>
        <v>0.78747882274142078</v>
      </c>
      <c r="E57" s="4">
        <f t="shared" ref="E57:E60" si="38">IF(B57&lt;&gt;0,ROUND(((SQRT(POWER(C57,2)-(POWER((B57/$B$56),2)*POWER($C$56,2))))/$B$56),3),0)</f>
        <v>1.6E-2</v>
      </c>
      <c r="F57" s="4">
        <f t="shared" ref="F57:F60" si="39">IF(B57=0,0,POWER(C57,2)-(POWER((B57/$B$56),2)*POWER(C$56,2)))</f>
        <v>625149.10522258957</v>
      </c>
      <c r="G57" s="24" t="str">
        <f t="shared" ref="G57:G60" si="40">IF(F57&lt;0,"W",IF(A57=0,"± 0.6%",IF((E57*100)&lt;0.01,"± 0.1%","± "&amp; TEXT((E57*100),"#,##0.0")&amp;"%")))</f>
        <v>± 1.6%</v>
      </c>
      <c r="H57" s="1">
        <f t="shared" ref="H57:H60" si="41">IF(B57&lt;&gt;0,C57/B57,0)</f>
        <v>3.2421073697903639E-2</v>
      </c>
      <c r="I57" s="10" t="str">
        <f t="shared" ref="I57:I60" si="42">IF(AND(H57&gt;0,H57&lt;=0.2),"High",IF(H57&gt;=0.667,"Low",IF(AND(H57&gt;0.2,H57&lt;0.667),"Moderate","NC")))</f>
        <v>High</v>
      </c>
    </row>
    <row r="58" spans="1:9" x14ac:dyDescent="0.2">
      <c r="A58" s="37" t="s">
        <v>313</v>
      </c>
      <c r="B58" s="34">
        <v>6607</v>
      </c>
      <c r="C58" s="35">
        <v>564</v>
      </c>
      <c r="D58" s="2">
        <f t="shared" si="37"/>
        <v>0.13015641621685511</v>
      </c>
      <c r="E58" s="4">
        <f t="shared" si="38"/>
        <v>1.0999999999999999E-2</v>
      </c>
      <c r="F58" s="4">
        <f t="shared" si="39"/>
        <v>289289.77511173824</v>
      </c>
      <c r="G58" s="24" t="str">
        <f t="shared" si="40"/>
        <v>± 1.1%</v>
      </c>
      <c r="H58" s="1">
        <f t="shared" si="41"/>
        <v>8.5364007870440448E-2</v>
      </c>
      <c r="I58" s="10" t="str">
        <f t="shared" si="42"/>
        <v>High</v>
      </c>
    </row>
    <row r="59" spans="1:9" ht="24" x14ac:dyDescent="0.2">
      <c r="A59" s="44" t="s">
        <v>314</v>
      </c>
      <c r="B59" s="34">
        <v>4158</v>
      </c>
      <c r="C59" s="35">
        <v>433</v>
      </c>
      <c r="D59" s="2">
        <f t="shared" si="37"/>
        <v>8.191166620700524E-2</v>
      </c>
      <c r="E59" s="4">
        <f t="shared" si="38"/>
        <v>8.0000000000000002E-3</v>
      </c>
      <c r="F59" s="4">
        <f t="shared" si="39"/>
        <v>176080.02303586536</v>
      </c>
      <c r="G59" s="24" t="str">
        <f t="shared" si="40"/>
        <v>± 0.8%</v>
      </c>
      <c r="H59" s="1">
        <f t="shared" si="41"/>
        <v>0.10413660413660414</v>
      </c>
      <c r="I59" s="10" t="str">
        <f t="shared" si="42"/>
        <v>High</v>
      </c>
    </row>
    <row r="60" spans="1:9" x14ac:dyDescent="0.2">
      <c r="A60" s="37" t="s">
        <v>315</v>
      </c>
      <c r="B60" s="34">
        <v>23</v>
      </c>
      <c r="C60" s="35">
        <v>28</v>
      </c>
      <c r="D60" s="2">
        <f t="shared" si="37"/>
        <v>4.530948347188842E-4</v>
      </c>
      <c r="E60" s="4">
        <f t="shared" si="38"/>
        <v>1E-3</v>
      </c>
      <c r="F60" s="4">
        <f t="shared" si="39"/>
        <v>783.65091321758621</v>
      </c>
      <c r="G60" s="24" t="str">
        <f t="shared" si="40"/>
        <v>± 0.1%</v>
      </c>
      <c r="H60" s="1">
        <f t="shared" si="41"/>
        <v>1.2173913043478262</v>
      </c>
      <c r="I60" s="10" t="str">
        <f t="shared" si="42"/>
        <v>Low</v>
      </c>
    </row>
    <row r="61" spans="1:9" x14ac:dyDescent="0.2">
      <c r="A61" s="14" t="s">
        <v>274</v>
      </c>
      <c r="B61" s="15" t="s">
        <v>559</v>
      </c>
      <c r="C61" s="15" t="s">
        <v>559</v>
      </c>
      <c r="D61" s="16"/>
      <c r="E61" s="17"/>
      <c r="F61" s="17"/>
      <c r="G61" s="17"/>
      <c r="H61" s="14"/>
      <c r="I61" s="14"/>
    </row>
    <row r="62" spans="1:9" x14ac:dyDescent="0.2">
      <c r="A62" s="37" t="s">
        <v>93</v>
      </c>
      <c r="B62" s="34">
        <v>42274</v>
      </c>
      <c r="C62" s="35">
        <v>582</v>
      </c>
      <c r="D62" s="2">
        <f>IF(B62&lt;&gt;0,B62/$B$62,0)</f>
        <v>1</v>
      </c>
      <c r="E62" s="4">
        <f>IF(B62&lt;&gt;0,ROUND(((SQRT(POWER(C62,2)-(POWER((B62/$B$62),2)*POWER($C$62,2))))/$B$62),3),0)</f>
        <v>0</v>
      </c>
      <c r="F62" s="4">
        <f>IF(B62=0,0,POWER(C62,2)-(POWER((B62/$B$62),2)*POWER(C$62,2)))</f>
        <v>0</v>
      </c>
      <c r="G62" s="24" t="s">
        <v>17</v>
      </c>
      <c r="H62" s="1">
        <f t="shared" ref="H62" si="43">IF(B62&lt;&gt;0,C62/B62,0)</f>
        <v>1.3767327435303024E-2</v>
      </c>
      <c r="I62" s="10" t="str">
        <f t="shared" ref="I62" si="44">IF(AND(H62&gt;0,H62&lt;=0.2),"High",IF(H62&gt;=0.667,"Low",IF(AND(H62&gt;0.2,H62&lt;0.667),"Moderate","NC")))</f>
        <v>High</v>
      </c>
    </row>
    <row r="63" spans="1:9" x14ac:dyDescent="0.2">
      <c r="A63" s="37" t="s">
        <v>323</v>
      </c>
      <c r="B63" s="34">
        <v>3742</v>
      </c>
      <c r="C63" s="35">
        <v>387</v>
      </c>
      <c r="D63" s="2">
        <f t="shared" ref="D63:D72" si="45">IF(B63&lt;&gt;0,B63/$B$62,0)</f>
        <v>8.8517765056535927E-2</v>
      </c>
      <c r="E63" s="4">
        <f t="shared" ref="E63:E72" si="46">IF(B63&lt;&gt;0,ROUND(((SQRT(POWER(C63,2)-(POWER((B63/$B$62),2)*POWER($C$62,2))))/$B$62),3),0)</f>
        <v>8.9999999999999993E-3</v>
      </c>
      <c r="F63" s="4">
        <f t="shared" ref="F63:F72" si="47">IF(B63=0,0,POWER(C63,2)-(POWER((B63/$B$62),2)*POWER(C$62,2)))</f>
        <v>147114.96375527087</v>
      </c>
      <c r="G63" s="24" t="str">
        <f t="shared" ref="G63:G72" si="48">IF(F63&lt;0,"W",IF(A63=0,"± 0.6%",IF((E63*100)&lt;0.01,"± 0.1%","± "&amp; TEXT((E63*100),"#,##0.0")&amp;"%")))</f>
        <v>± 0.9%</v>
      </c>
      <c r="H63" s="1">
        <f t="shared" ref="H63:H72" si="49">IF(B63&lt;&gt;0,C63/B63,0)</f>
        <v>0.10342063067878141</v>
      </c>
      <c r="I63" s="10" t="str">
        <f t="shared" ref="I63:I72" si="50">IF(AND(H63&gt;0,H63&lt;=0.2),"High",IF(H63&gt;=0.667,"Low",IF(AND(H63&gt;0.2,H63&lt;0.667),"Moderate","NC")))</f>
        <v>High</v>
      </c>
    </row>
    <row r="64" spans="1:9" x14ac:dyDescent="0.2">
      <c r="A64" s="37" t="s">
        <v>324</v>
      </c>
      <c r="B64" s="34">
        <v>2120</v>
      </c>
      <c r="C64" s="35">
        <v>297</v>
      </c>
      <c r="D64" s="2">
        <f t="shared" si="45"/>
        <v>5.0149027771206889E-2</v>
      </c>
      <c r="E64" s="4">
        <f t="shared" si="46"/>
        <v>7.0000000000000001E-3</v>
      </c>
      <c r="F64" s="4">
        <f t="shared" si="47"/>
        <v>87357.134548907561</v>
      </c>
      <c r="G64" s="24" t="str">
        <f t="shared" si="48"/>
        <v>± 0.7%</v>
      </c>
      <c r="H64" s="1">
        <f t="shared" si="49"/>
        <v>0.14009433962264151</v>
      </c>
      <c r="I64" s="10" t="str">
        <f t="shared" si="50"/>
        <v>High</v>
      </c>
    </row>
    <row r="65" spans="1:10" x14ac:dyDescent="0.2">
      <c r="A65" s="37" t="s">
        <v>325</v>
      </c>
      <c r="B65" s="34">
        <v>3984</v>
      </c>
      <c r="C65" s="35">
        <v>455</v>
      </c>
      <c r="D65" s="2">
        <f t="shared" si="45"/>
        <v>9.424232388702275E-2</v>
      </c>
      <c r="E65" s="4">
        <f t="shared" si="46"/>
        <v>1.0999999999999999E-2</v>
      </c>
      <c r="F65" s="4">
        <f t="shared" si="47"/>
        <v>204016.58363356744</v>
      </c>
      <c r="G65" s="24" t="str">
        <f t="shared" si="48"/>
        <v>± 1.1%</v>
      </c>
      <c r="H65" s="1">
        <f t="shared" si="49"/>
        <v>0.11420682730923695</v>
      </c>
      <c r="I65" s="10" t="str">
        <f t="shared" si="50"/>
        <v>High</v>
      </c>
    </row>
    <row r="66" spans="1:10" x14ac:dyDescent="0.2">
      <c r="A66" s="37" t="s">
        <v>326</v>
      </c>
      <c r="B66" s="34">
        <v>4432</v>
      </c>
      <c r="C66" s="35">
        <v>501</v>
      </c>
      <c r="D66" s="2">
        <f t="shared" si="45"/>
        <v>0.10483985428395705</v>
      </c>
      <c r="E66" s="4">
        <f t="shared" si="46"/>
        <v>1.2E-2</v>
      </c>
      <c r="F66" s="4">
        <f t="shared" si="47"/>
        <v>247277.95070434338</v>
      </c>
      <c r="G66" s="24" t="str">
        <f t="shared" si="48"/>
        <v>± 1.2%</v>
      </c>
      <c r="H66" s="1">
        <f t="shared" si="49"/>
        <v>0.11304151624548736</v>
      </c>
      <c r="I66" s="10" t="str">
        <f t="shared" si="50"/>
        <v>High</v>
      </c>
    </row>
    <row r="67" spans="1:10" x14ac:dyDescent="0.2">
      <c r="A67" s="37" t="s">
        <v>327</v>
      </c>
      <c r="B67" s="34">
        <v>5722</v>
      </c>
      <c r="C67" s="35">
        <v>518</v>
      </c>
      <c r="D67" s="2">
        <f t="shared" si="45"/>
        <v>0.13535506457870086</v>
      </c>
      <c r="E67" s="4">
        <f t="shared" si="46"/>
        <v>1.2E-2</v>
      </c>
      <c r="F67" s="4">
        <f t="shared" si="47"/>
        <v>262118.2397952996</v>
      </c>
      <c r="G67" s="24" t="str">
        <f t="shared" si="48"/>
        <v>± 1.2%</v>
      </c>
      <c r="H67" s="1">
        <f t="shared" si="49"/>
        <v>9.0527787486892691E-2</v>
      </c>
      <c r="I67" s="10" t="str">
        <f t="shared" si="50"/>
        <v>High</v>
      </c>
    </row>
    <row r="68" spans="1:10" x14ac:dyDescent="0.2">
      <c r="A68" s="37" t="s">
        <v>328</v>
      </c>
      <c r="B68" s="34">
        <v>6302</v>
      </c>
      <c r="C68" s="35">
        <v>544</v>
      </c>
      <c r="D68" s="2">
        <f t="shared" si="45"/>
        <v>0.14907508161044614</v>
      </c>
      <c r="E68" s="4">
        <f t="shared" si="46"/>
        <v>1.2999999999999999E-2</v>
      </c>
      <c r="F68" s="4">
        <f t="shared" si="47"/>
        <v>288408.40784739051</v>
      </c>
      <c r="G68" s="24" t="str">
        <f t="shared" si="48"/>
        <v>± 1.3%</v>
      </c>
      <c r="H68" s="1">
        <f t="shared" si="49"/>
        <v>8.6321802602348466E-2</v>
      </c>
      <c r="I68" s="10" t="str">
        <f t="shared" si="50"/>
        <v>High</v>
      </c>
    </row>
    <row r="69" spans="1:10" x14ac:dyDescent="0.2">
      <c r="A69" s="37" t="s">
        <v>329</v>
      </c>
      <c r="B69" s="34">
        <v>4548</v>
      </c>
      <c r="C69" s="35">
        <v>464</v>
      </c>
      <c r="D69" s="2">
        <f t="shared" si="45"/>
        <v>0.1075838576903061</v>
      </c>
      <c r="E69" s="4">
        <f t="shared" si="46"/>
        <v>1.0999999999999999E-2</v>
      </c>
      <c r="F69" s="4">
        <f t="shared" si="47"/>
        <v>211375.51140141219</v>
      </c>
      <c r="G69" s="24" t="str">
        <f t="shared" si="48"/>
        <v>± 1.1%</v>
      </c>
      <c r="H69" s="1">
        <f t="shared" si="49"/>
        <v>0.10202286719437115</v>
      </c>
      <c r="I69" s="10" t="str">
        <f t="shared" si="50"/>
        <v>High</v>
      </c>
    </row>
    <row r="70" spans="1:10" x14ac:dyDescent="0.2">
      <c r="A70" s="37" t="s">
        <v>330</v>
      </c>
      <c r="B70" s="34">
        <v>5324</v>
      </c>
      <c r="C70" s="35">
        <v>469</v>
      </c>
      <c r="D70" s="2">
        <f t="shared" si="45"/>
        <v>0.12594029427071013</v>
      </c>
      <c r="E70" s="4">
        <f t="shared" si="46"/>
        <v>1.0999999999999999E-2</v>
      </c>
      <c r="F70" s="4">
        <f t="shared" si="47"/>
        <v>214588.51295691435</v>
      </c>
      <c r="G70" s="24" t="str">
        <f t="shared" si="48"/>
        <v>± 1.1%</v>
      </c>
      <c r="H70" s="1">
        <f t="shared" si="49"/>
        <v>8.8091660405709996E-2</v>
      </c>
      <c r="I70" s="10" t="str">
        <f t="shared" si="50"/>
        <v>High</v>
      </c>
    </row>
    <row r="71" spans="1:10" x14ac:dyDescent="0.2">
      <c r="A71" s="37" t="s">
        <v>331</v>
      </c>
      <c r="B71" s="34">
        <v>2234</v>
      </c>
      <c r="C71" s="35">
        <v>316</v>
      </c>
      <c r="D71" s="2">
        <f t="shared" si="45"/>
        <v>5.2845720773998205E-2</v>
      </c>
      <c r="E71" s="4">
        <f t="shared" si="46"/>
        <v>7.0000000000000001E-3</v>
      </c>
      <c r="F71" s="4">
        <f t="shared" si="47"/>
        <v>98910.055577778505</v>
      </c>
      <c r="G71" s="24" t="str">
        <f t="shared" si="48"/>
        <v>± 0.7%</v>
      </c>
      <c r="H71" s="1">
        <f t="shared" si="49"/>
        <v>0.14145031333930169</v>
      </c>
      <c r="I71" s="10" t="str">
        <f t="shared" si="50"/>
        <v>High</v>
      </c>
    </row>
    <row r="72" spans="1:10" x14ac:dyDescent="0.2">
      <c r="A72" s="37" t="s">
        <v>332</v>
      </c>
      <c r="B72" s="34">
        <v>3866</v>
      </c>
      <c r="C72" s="35">
        <v>359</v>
      </c>
      <c r="D72" s="2">
        <f t="shared" si="45"/>
        <v>9.1451010077115952E-2</v>
      </c>
      <c r="E72" s="4">
        <f t="shared" si="46"/>
        <v>8.0000000000000002E-3</v>
      </c>
      <c r="F72" s="4">
        <f t="shared" si="47"/>
        <v>126048.15389152108</v>
      </c>
      <c r="G72" s="24" t="str">
        <f t="shared" si="48"/>
        <v>± 0.8%</v>
      </c>
      <c r="H72" s="1">
        <f t="shared" si="49"/>
        <v>9.2860838075530264E-2</v>
      </c>
      <c r="I72" s="10" t="str">
        <f t="shared" si="50"/>
        <v>High</v>
      </c>
      <c r="J72" s="36"/>
    </row>
    <row r="73" spans="1:10" x14ac:dyDescent="0.2">
      <c r="A73" s="37" t="s">
        <v>237</v>
      </c>
      <c r="B73" s="34">
        <v>64342.84210526316</v>
      </c>
      <c r="C73" s="35">
        <v>3337</v>
      </c>
      <c r="D73" s="38" t="s">
        <v>17</v>
      </c>
      <c r="E73" s="1"/>
      <c r="F73" s="1"/>
      <c r="G73" s="38" t="s">
        <v>17</v>
      </c>
      <c r="H73" s="1">
        <f t="shared" ref="H73:H105" si="51">IF(B73&lt;&gt;0,C73/B73,0)</f>
        <v>5.1862800753202008E-2</v>
      </c>
      <c r="I73" s="10" t="str">
        <f t="shared" ref="I73:I105" si="52">IF(AND(H73&gt;0,H73&lt;=0.2),"High",IF(H73&gt;=0.667,"Low",IF(AND(H73&gt;0.2,H73&lt;0.667),"Moderate","NC")))</f>
        <v>High</v>
      </c>
    </row>
    <row r="74" spans="1:10" x14ac:dyDescent="0.2">
      <c r="A74" s="37" t="s">
        <v>246</v>
      </c>
      <c r="B74" s="34">
        <v>89637</v>
      </c>
      <c r="C74" s="35">
        <v>3592</v>
      </c>
      <c r="D74" s="38" t="s">
        <v>17</v>
      </c>
      <c r="E74" s="1"/>
      <c r="F74" s="1"/>
      <c r="G74" s="38" t="s">
        <v>17</v>
      </c>
      <c r="H74" s="1">
        <f t="shared" si="51"/>
        <v>4.0072737820319733E-2</v>
      </c>
      <c r="I74" s="10" t="str">
        <f t="shared" si="52"/>
        <v>High</v>
      </c>
    </row>
    <row r="75" spans="1:10" x14ac:dyDescent="0.2">
      <c r="A75" s="37" t="s">
        <v>333</v>
      </c>
      <c r="B75" s="34">
        <v>35831</v>
      </c>
      <c r="C75" s="35">
        <v>660</v>
      </c>
      <c r="D75" s="2">
        <f t="shared" ref="D75" si="53">IF(B75&lt;&gt;0,B75/$B$62,0)</f>
        <v>0.84758953493873301</v>
      </c>
      <c r="E75" s="4">
        <f t="shared" ref="E75" si="54">IF(B75&lt;&gt;0,ROUND(((SQRT(POWER(C75,2)-(POWER((B75/$B$62),2)*POWER($C$62,2))))/$B$62),3),0)</f>
        <v>0.01</v>
      </c>
      <c r="F75" s="4">
        <f t="shared" ref="F75" si="55">IF(B75=0,0,POWER(C75,2)-(POWER((B75/$B$62),2)*POWER(C$62,2)))</f>
        <v>192257.96192238166</v>
      </c>
      <c r="G75" s="24" t="str">
        <f t="shared" ref="G75" si="56">IF(F75&lt;0,"W",IF(A75=0,"± 0.6%",IF((E75*100)&lt;0.01,"± 0.1%","± "&amp; TEXT((E75*100),"#,##0.0")&amp;"%")))</f>
        <v>± 1.0%</v>
      </c>
      <c r="H75" s="1">
        <f t="shared" si="51"/>
        <v>1.8419804080265691E-2</v>
      </c>
      <c r="I75" s="10" t="str">
        <f t="shared" si="52"/>
        <v>High</v>
      </c>
    </row>
    <row r="76" spans="1:10" x14ac:dyDescent="0.2">
      <c r="A76" s="37" t="s">
        <v>334</v>
      </c>
      <c r="B76" s="34">
        <v>88807</v>
      </c>
      <c r="C76" s="35">
        <v>3653</v>
      </c>
      <c r="D76" s="23" t="s">
        <v>17</v>
      </c>
      <c r="E76" s="4">
        <f t="shared" ref="E76:E85" si="57">IF(B76&lt;&gt;0,ROUND(((SQRT(POWER(C76,2)-(POWER((B76/$B$62),2)*POWER($C$62,2))))/$B$62),3),0)</f>
        <v>8.1000000000000003E-2</v>
      </c>
      <c r="F76" s="4">
        <f t="shared" ref="F76:F85" si="58">IF(B76=0,0,POWER(C76,2)-(POWER((B76/$B$62),2)*POWER(C$62,2)))</f>
        <v>11849572.540509854</v>
      </c>
      <c r="G76" s="24" t="s">
        <v>17</v>
      </c>
      <c r="H76" s="1">
        <f t="shared" si="51"/>
        <v>4.1134144830925493E-2</v>
      </c>
      <c r="I76" s="10" t="str">
        <f t="shared" si="52"/>
        <v>High</v>
      </c>
    </row>
    <row r="77" spans="1:10" x14ac:dyDescent="0.2">
      <c r="A77" s="37" t="s">
        <v>335</v>
      </c>
      <c r="B77" s="34">
        <v>6875</v>
      </c>
      <c r="C77" s="35">
        <v>434</v>
      </c>
      <c r="D77" s="2">
        <f t="shared" ref="D77:D85" si="59">IF(B77&lt;&gt;0,B77/$B$62,0)</f>
        <v>0.16262951222973931</v>
      </c>
      <c r="E77" s="4">
        <f t="shared" si="57"/>
        <v>0.01</v>
      </c>
      <c r="F77" s="4">
        <f t="shared" si="58"/>
        <v>179397.30630077637</v>
      </c>
      <c r="G77" s="24" t="str">
        <f t="shared" ref="G77:G85" si="60">IF(F77&lt;0,"W",IF(A77=0,"± 0.6%",IF((E77*100)&lt;0.01,"± 0.1%","± "&amp; TEXT((E77*100),"#,##0.0")&amp;"%")))</f>
        <v>± 1.0%</v>
      </c>
      <c r="H77" s="1">
        <f t="shared" si="51"/>
        <v>6.3127272727272726E-2</v>
      </c>
      <c r="I77" s="10" t="str">
        <f t="shared" si="52"/>
        <v>High</v>
      </c>
    </row>
    <row r="78" spans="1:10" x14ac:dyDescent="0.2">
      <c r="A78" s="37" t="s">
        <v>336</v>
      </c>
      <c r="B78" s="34">
        <v>14165</v>
      </c>
      <c r="C78" s="35">
        <v>635</v>
      </c>
      <c r="D78" s="23" t="s">
        <v>17</v>
      </c>
      <c r="E78" s="4">
        <f t="shared" si="57"/>
        <v>1.4E-2</v>
      </c>
      <c r="F78" s="4">
        <f t="shared" si="58"/>
        <v>365194.46448133909</v>
      </c>
      <c r="G78" s="24" t="s">
        <v>17</v>
      </c>
      <c r="H78" s="1">
        <f t="shared" si="51"/>
        <v>4.4828803388633959E-2</v>
      </c>
      <c r="I78" s="10" t="str">
        <f t="shared" si="52"/>
        <v>High</v>
      </c>
    </row>
    <row r="79" spans="1:10" x14ac:dyDescent="0.2">
      <c r="A79" s="37" t="s">
        <v>337</v>
      </c>
      <c r="B79" s="34">
        <v>3198</v>
      </c>
      <c r="C79" s="35">
        <v>316</v>
      </c>
      <c r="D79" s="2">
        <f t="shared" si="59"/>
        <v>7.5649335288830014E-2</v>
      </c>
      <c r="E79" s="4">
        <f t="shared" si="57"/>
        <v>7.0000000000000001E-3</v>
      </c>
      <c r="F79" s="4">
        <f t="shared" si="58"/>
        <v>97917.54286470401</v>
      </c>
      <c r="G79" s="24" t="str">
        <f t="shared" si="60"/>
        <v>± 0.7%</v>
      </c>
      <c r="H79" s="1">
        <f t="shared" si="51"/>
        <v>9.8811757348342716E-2</v>
      </c>
      <c r="I79" s="10" t="str">
        <f t="shared" si="52"/>
        <v>High</v>
      </c>
    </row>
    <row r="80" spans="1:10" x14ac:dyDescent="0.2">
      <c r="A80" s="37" t="s">
        <v>338</v>
      </c>
      <c r="B80" s="34">
        <v>22476</v>
      </c>
      <c r="C80" s="35">
        <v>2448</v>
      </c>
      <c r="D80" s="23" t="s">
        <v>17</v>
      </c>
      <c r="E80" s="4">
        <f t="shared" si="57"/>
        <v>5.7000000000000002E-2</v>
      </c>
      <c r="F80" s="4">
        <f t="shared" si="58"/>
        <v>5896954.3202645816</v>
      </c>
      <c r="G80" s="24" t="s">
        <v>17</v>
      </c>
      <c r="H80" s="1">
        <f t="shared" si="51"/>
        <v>0.10891617725573946</v>
      </c>
      <c r="I80" s="10" t="str">
        <f t="shared" si="52"/>
        <v>High</v>
      </c>
    </row>
    <row r="81" spans="1:9" x14ac:dyDescent="0.2">
      <c r="A81" s="37" t="s">
        <v>339</v>
      </c>
      <c r="B81" s="34">
        <v>1389</v>
      </c>
      <c r="C81" s="35">
        <v>234</v>
      </c>
      <c r="D81" s="2">
        <f t="shared" si="59"/>
        <v>3.2857075270852062E-2</v>
      </c>
      <c r="E81" s="4">
        <f t="shared" si="57"/>
        <v>6.0000000000000001E-3</v>
      </c>
      <c r="F81" s="4">
        <f t="shared" si="58"/>
        <v>54390.317839095966</v>
      </c>
      <c r="G81" s="24" t="str">
        <f t="shared" si="60"/>
        <v>± 0.6%</v>
      </c>
      <c r="H81" s="1">
        <f t="shared" si="51"/>
        <v>0.16846652267818574</v>
      </c>
      <c r="I81" s="10" t="str">
        <f t="shared" si="52"/>
        <v>High</v>
      </c>
    </row>
    <row r="82" spans="1:9" x14ac:dyDescent="0.2">
      <c r="A82" s="37" t="s">
        <v>340</v>
      </c>
      <c r="B82" s="34">
        <v>7210</v>
      </c>
      <c r="C82" s="35">
        <v>584</v>
      </c>
      <c r="D82" s="23" t="s">
        <v>17</v>
      </c>
      <c r="E82" s="4">
        <f t="shared" si="57"/>
        <v>1.4E-2</v>
      </c>
      <c r="F82" s="4">
        <f t="shared" si="58"/>
        <v>331202.96982998087</v>
      </c>
      <c r="G82" s="24" t="s">
        <v>17</v>
      </c>
      <c r="H82" s="1">
        <f t="shared" si="51"/>
        <v>8.0998613037447986E-2</v>
      </c>
      <c r="I82" s="10" t="str">
        <f t="shared" si="52"/>
        <v>High</v>
      </c>
    </row>
    <row r="83" spans="1:9" x14ac:dyDescent="0.2">
      <c r="A83" s="37" t="s">
        <v>341</v>
      </c>
      <c r="B83" s="34">
        <v>989</v>
      </c>
      <c r="C83" s="35">
        <v>208</v>
      </c>
      <c r="D83" s="2">
        <f t="shared" si="59"/>
        <v>2.3394994559303592E-2</v>
      </c>
      <c r="E83" s="4">
        <f t="shared" si="57"/>
        <v>5.0000000000000001E-3</v>
      </c>
      <c r="F83" s="4">
        <f t="shared" si="58"/>
        <v>43078.60762573692</v>
      </c>
      <c r="G83" s="24" t="str">
        <f t="shared" si="60"/>
        <v>± 0.5%</v>
      </c>
      <c r="H83" s="1">
        <f t="shared" si="51"/>
        <v>0.21031344792719919</v>
      </c>
      <c r="I83" s="10" t="str">
        <f t="shared" si="52"/>
        <v>Moderate</v>
      </c>
    </row>
    <row r="84" spans="1:9" x14ac:dyDescent="0.2">
      <c r="A84" s="37" t="s">
        <v>342</v>
      </c>
      <c r="B84" s="34">
        <v>3053</v>
      </c>
      <c r="C84" s="35">
        <v>534</v>
      </c>
      <c r="D84" s="23" t="s">
        <v>17</v>
      </c>
      <c r="E84" s="4">
        <f t="shared" si="57"/>
        <v>1.2999999999999999E-2</v>
      </c>
      <c r="F84" s="4">
        <f t="shared" si="58"/>
        <v>283389.3403427974</v>
      </c>
      <c r="G84" s="24" t="s">
        <v>17</v>
      </c>
      <c r="H84" s="1">
        <f t="shared" si="51"/>
        <v>0.17490992466426467</v>
      </c>
      <c r="I84" s="10" t="str">
        <f t="shared" si="52"/>
        <v>High</v>
      </c>
    </row>
    <row r="85" spans="1:9" x14ac:dyDescent="0.2">
      <c r="A85" s="37" t="s">
        <v>343</v>
      </c>
      <c r="B85" s="34">
        <v>3428</v>
      </c>
      <c r="C85" s="35">
        <v>394</v>
      </c>
      <c r="D85" s="2">
        <f t="shared" si="59"/>
        <v>8.1090031697970383E-2</v>
      </c>
      <c r="E85" s="4">
        <f t="shared" si="57"/>
        <v>8.9999999999999993E-3</v>
      </c>
      <c r="F85" s="4">
        <f t="shared" si="58"/>
        <v>153008.68875511078</v>
      </c>
      <c r="G85" s="24" t="str">
        <f t="shared" si="60"/>
        <v>± 0.9%</v>
      </c>
      <c r="H85" s="1">
        <f t="shared" si="51"/>
        <v>0.11493582263710618</v>
      </c>
      <c r="I85" s="10" t="str">
        <f t="shared" si="52"/>
        <v>High</v>
      </c>
    </row>
    <row r="86" spans="1:9" x14ac:dyDescent="0.2">
      <c r="A86" s="37" t="s">
        <v>247</v>
      </c>
      <c r="B86" s="34">
        <v>14556</v>
      </c>
      <c r="C86" s="35">
        <v>577</v>
      </c>
      <c r="D86" s="2">
        <f>IF(B86&lt;&gt;0,B86/$B$86,0)</f>
        <v>1</v>
      </c>
      <c r="E86" s="4">
        <f>IF(B86&lt;&gt;0,ROUND(((SQRT(POWER(C86,2)-(POWER((B86/$B$86),2)*POWER($C$86,2))))/$B$86),3),0)</f>
        <v>0</v>
      </c>
      <c r="F86" s="4">
        <f t="shared" ref="F86" si="61">IF(B86=0,0,POWER(C86,2)-(POWER((B86/$B$62),2)*POWER(C$62,2)))</f>
        <v>292769.95495843433</v>
      </c>
      <c r="G86" s="24" t="s">
        <v>17</v>
      </c>
      <c r="H86" s="1">
        <f t="shared" si="51"/>
        <v>3.964001099203078E-2</v>
      </c>
      <c r="I86" s="10" t="str">
        <f t="shared" si="52"/>
        <v>High</v>
      </c>
    </row>
    <row r="87" spans="1:9" x14ac:dyDescent="0.2">
      <c r="A87" s="37" t="s">
        <v>323</v>
      </c>
      <c r="B87" s="34">
        <v>565</v>
      </c>
      <c r="C87" s="35">
        <v>182</v>
      </c>
      <c r="D87" s="2">
        <f t="shared" ref="D87:D96" si="62">IF(B87&lt;&gt;0,B87/$B$86,0)</f>
        <v>3.8815608683704317E-2</v>
      </c>
      <c r="E87" s="4">
        <f t="shared" ref="E87:E96" si="63">IF(B87&lt;&gt;0,ROUND(((SQRT(POWER(C87,2)-(POWER((B87/$B$86),2)*POWER($C$86,2))))/$B$86),3),0)</f>
        <v>1.2E-2</v>
      </c>
      <c r="F87" s="4">
        <f t="shared" ref="F87:F96" si="64">IF(B87=0,0,POWER(C87,2)-(POWER((B87/$B$62),2)*POWER(C$62,2)))</f>
        <v>33063.494315453681</v>
      </c>
      <c r="G87" s="24" t="str">
        <f t="shared" ref="G87:G96" si="65">IF(F87&lt;0,"W",IF(A87=0,"± 0.6%",IF((E87*100)&lt;0.01,"± 0.1%","± "&amp; TEXT((E87*100),"#,##0.0")&amp;"%")))</f>
        <v>± 1.2%</v>
      </c>
      <c r="H87" s="1">
        <f t="shared" si="51"/>
        <v>0.32212389380530976</v>
      </c>
      <c r="I87" s="10" t="str">
        <f t="shared" si="52"/>
        <v>Moderate</v>
      </c>
    </row>
    <row r="88" spans="1:9" x14ac:dyDescent="0.2">
      <c r="A88" s="37" t="s">
        <v>324</v>
      </c>
      <c r="B88" s="34">
        <v>517</v>
      </c>
      <c r="C88" s="35">
        <v>177</v>
      </c>
      <c r="D88" s="2">
        <f t="shared" si="62"/>
        <v>3.5517999450398463E-2</v>
      </c>
      <c r="E88" s="4">
        <f t="shared" si="63"/>
        <v>1.2E-2</v>
      </c>
      <c r="F88" s="4">
        <f t="shared" si="64"/>
        <v>31278.338228783141</v>
      </c>
      <c r="G88" s="24" t="str">
        <f t="shared" si="65"/>
        <v>± 1.2%</v>
      </c>
      <c r="H88" s="1">
        <f t="shared" si="51"/>
        <v>0.34235976789168276</v>
      </c>
      <c r="I88" s="10" t="str">
        <f t="shared" si="52"/>
        <v>Moderate</v>
      </c>
    </row>
    <row r="89" spans="1:9" x14ac:dyDescent="0.2">
      <c r="A89" s="37" t="s">
        <v>325</v>
      </c>
      <c r="B89" s="34">
        <v>650</v>
      </c>
      <c r="C89" s="35">
        <v>193</v>
      </c>
      <c r="D89" s="2">
        <f t="shared" si="62"/>
        <v>4.4655125034350096E-2</v>
      </c>
      <c r="E89" s="4">
        <f t="shared" si="63"/>
        <v>1.2999999999999999E-2</v>
      </c>
      <c r="F89" s="4">
        <f t="shared" si="64"/>
        <v>37168.919643759669</v>
      </c>
      <c r="G89" s="24" t="str">
        <f t="shared" si="65"/>
        <v>± 1.3%</v>
      </c>
      <c r="H89" s="1">
        <f t="shared" si="51"/>
        <v>0.2969230769230769</v>
      </c>
      <c r="I89" s="10" t="str">
        <f t="shared" si="52"/>
        <v>Moderate</v>
      </c>
    </row>
    <row r="90" spans="1:9" x14ac:dyDescent="0.2">
      <c r="A90" s="37" t="s">
        <v>326</v>
      </c>
      <c r="B90" s="34">
        <v>1028</v>
      </c>
      <c r="C90" s="35">
        <v>246</v>
      </c>
      <c r="D90" s="2">
        <f t="shared" si="62"/>
        <v>7.0623797746633687E-2</v>
      </c>
      <c r="E90" s="4">
        <f t="shared" si="63"/>
        <v>1.7000000000000001E-2</v>
      </c>
      <c r="F90" s="4">
        <f t="shared" si="64"/>
        <v>60315.697895410449</v>
      </c>
      <c r="G90" s="24" t="str">
        <f t="shared" si="65"/>
        <v>± 1.7%</v>
      </c>
      <c r="H90" s="1">
        <f t="shared" si="51"/>
        <v>0.23929961089494164</v>
      </c>
      <c r="I90" s="10" t="str">
        <f t="shared" si="52"/>
        <v>Moderate</v>
      </c>
    </row>
    <row r="91" spans="1:9" x14ac:dyDescent="0.2">
      <c r="A91" s="37" t="s">
        <v>327</v>
      </c>
      <c r="B91" s="34">
        <v>1517</v>
      </c>
      <c r="C91" s="35">
        <v>262</v>
      </c>
      <c r="D91" s="2">
        <f t="shared" si="62"/>
        <v>0.10421819181093707</v>
      </c>
      <c r="E91" s="4">
        <f t="shared" si="63"/>
        <v>1.7999999999999999E-2</v>
      </c>
      <c r="F91" s="4">
        <f t="shared" si="64"/>
        <v>68207.815283001284</v>
      </c>
      <c r="G91" s="24" t="str">
        <f t="shared" si="65"/>
        <v>± 1.8%</v>
      </c>
      <c r="H91" s="1">
        <f t="shared" si="51"/>
        <v>0.17270929466051418</v>
      </c>
      <c r="I91" s="10" t="str">
        <f t="shared" si="52"/>
        <v>High</v>
      </c>
    </row>
    <row r="92" spans="1:9" x14ac:dyDescent="0.2">
      <c r="A92" s="37" t="s">
        <v>328</v>
      </c>
      <c r="B92" s="34">
        <v>1658</v>
      </c>
      <c r="C92" s="35">
        <v>265</v>
      </c>
      <c r="D92" s="2">
        <f t="shared" si="62"/>
        <v>0.11390491893377301</v>
      </c>
      <c r="E92" s="4">
        <f t="shared" si="63"/>
        <v>1.7999999999999999E-2</v>
      </c>
      <c r="F92" s="4">
        <f t="shared" si="64"/>
        <v>69703.963274764857</v>
      </c>
      <c r="G92" s="24" t="str">
        <f t="shared" si="65"/>
        <v>± 1.8%</v>
      </c>
      <c r="H92" s="1">
        <f t="shared" si="51"/>
        <v>0.15983112183353437</v>
      </c>
      <c r="I92" s="10" t="str">
        <f t="shared" si="52"/>
        <v>High</v>
      </c>
    </row>
    <row r="93" spans="1:9" x14ac:dyDescent="0.2">
      <c r="A93" s="37" t="s">
        <v>329</v>
      </c>
      <c r="B93" s="34">
        <v>1779</v>
      </c>
      <c r="C93" s="35">
        <v>298</v>
      </c>
      <c r="D93" s="2">
        <f t="shared" si="62"/>
        <v>0.12221764220939818</v>
      </c>
      <c r="E93" s="4">
        <f t="shared" si="63"/>
        <v>0.02</v>
      </c>
      <c r="F93" s="4">
        <f t="shared" si="64"/>
        <v>88204.138237339619</v>
      </c>
      <c r="G93" s="24" t="str">
        <f t="shared" si="65"/>
        <v>± 2.0%</v>
      </c>
      <c r="H93" s="1">
        <f t="shared" si="51"/>
        <v>0.16750983698707139</v>
      </c>
      <c r="I93" s="10" t="str">
        <f t="shared" si="52"/>
        <v>High</v>
      </c>
    </row>
    <row r="94" spans="1:9" x14ac:dyDescent="0.2">
      <c r="A94" s="37" t="s">
        <v>330</v>
      </c>
      <c r="B94" s="34">
        <v>2470</v>
      </c>
      <c r="C94" s="35">
        <v>322</v>
      </c>
      <c r="D94" s="2">
        <f t="shared" si="62"/>
        <v>0.16968947513053037</v>
      </c>
      <c r="E94" s="4">
        <f t="shared" si="63"/>
        <v>2.1000000000000001E-2</v>
      </c>
      <c r="F94" s="4">
        <f t="shared" si="64"/>
        <v>102527.63965588959</v>
      </c>
      <c r="G94" s="24" t="str">
        <f t="shared" si="65"/>
        <v>± 2.1%</v>
      </c>
      <c r="H94" s="1">
        <f t="shared" si="51"/>
        <v>0.13036437246963561</v>
      </c>
      <c r="I94" s="10" t="str">
        <f t="shared" si="52"/>
        <v>High</v>
      </c>
    </row>
    <row r="95" spans="1:9" x14ac:dyDescent="0.2">
      <c r="A95" s="37" t="s">
        <v>331</v>
      </c>
      <c r="B95" s="34">
        <v>1394</v>
      </c>
      <c r="C95" s="35">
        <v>240</v>
      </c>
      <c r="D95" s="2">
        <f t="shared" si="62"/>
        <v>9.5768068150590815E-2</v>
      </c>
      <c r="E95" s="4">
        <f t="shared" si="63"/>
        <v>1.6E-2</v>
      </c>
      <c r="F95" s="4">
        <f t="shared" si="64"/>
        <v>57231.680399670913</v>
      </c>
      <c r="G95" s="24" t="str">
        <f t="shared" si="65"/>
        <v>± 1.6%</v>
      </c>
      <c r="H95" s="1">
        <f t="shared" si="51"/>
        <v>0.17216642754662842</v>
      </c>
      <c r="I95" s="10" t="str">
        <f t="shared" si="52"/>
        <v>High</v>
      </c>
    </row>
    <row r="96" spans="1:9" x14ac:dyDescent="0.2">
      <c r="A96" s="37" t="s">
        <v>332</v>
      </c>
      <c r="B96" s="34">
        <v>2978</v>
      </c>
      <c r="C96" s="35">
        <v>304</v>
      </c>
      <c r="D96" s="2">
        <f t="shared" si="62"/>
        <v>0.20458917284968398</v>
      </c>
      <c r="E96" s="4">
        <f t="shared" si="63"/>
        <v>1.9E-2</v>
      </c>
      <c r="F96" s="4">
        <f t="shared" si="64"/>
        <v>90735.07370880073</v>
      </c>
      <c r="G96" s="24" t="str">
        <f t="shared" si="65"/>
        <v>± 1.9%</v>
      </c>
      <c r="H96" s="1">
        <f t="shared" si="51"/>
        <v>0.10208193418401612</v>
      </c>
      <c r="I96" s="10" t="str">
        <f t="shared" si="52"/>
        <v>High</v>
      </c>
    </row>
    <row r="97" spans="1:9" x14ac:dyDescent="0.2">
      <c r="A97" s="37" t="s">
        <v>248</v>
      </c>
      <c r="B97" s="34">
        <v>85791.421052631573</v>
      </c>
      <c r="C97" s="35">
        <v>6963</v>
      </c>
      <c r="D97" s="38" t="s">
        <v>17</v>
      </c>
      <c r="E97" s="38"/>
      <c r="F97" s="38"/>
      <c r="G97" s="38" t="s">
        <v>17</v>
      </c>
      <c r="H97" s="1">
        <f t="shared" si="51"/>
        <v>8.116196135425148E-2</v>
      </c>
      <c r="I97" s="10" t="str">
        <f t="shared" si="52"/>
        <v>High</v>
      </c>
    </row>
    <row r="98" spans="1:9" x14ac:dyDescent="0.2">
      <c r="A98" s="37" t="s">
        <v>249</v>
      </c>
      <c r="B98" s="34">
        <v>142008</v>
      </c>
      <c r="C98" s="35">
        <v>6863</v>
      </c>
      <c r="D98" s="38" t="s">
        <v>17</v>
      </c>
      <c r="E98" s="38"/>
      <c r="F98" s="38"/>
      <c r="G98" s="38" t="s">
        <v>17</v>
      </c>
      <c r="H98" s="1">
        <f t="shared" si="51"/>
        <v>4.8328263196439639E-2</v>
      </c>
      <c r="I98" s="10" t="str">
        <f t="shared" si="52"/>
        <v>High</v>
      </c>
    </row>
    <row r="99" spans="1:9" x14ac:dyDescent="0.2">
      <c r="A99" s="37" t="s">
        <v>250</v>
      </c>
      <c r="B99" s="34">
        <v>46167</v>
      </c>
      <c r="C99" s="35">
        <v>1718</v>
      </c>
      <c r="D99" s="38" t="s">
        <v>17</v>
      </c>
      <c r="E99" s="38"/>
      <c r="F99" s="38"/>
      <c r="G99" s="38" t="s">
        <v>17</v>
      </c>
      <c r="H99" s="1">
        <f t="shared" si="51"/>
        <v>3.7212727705937143E-2</v>
      </c>
      <c r="I99" s="10" t="str">
        <f t="shared" si="52"/>
        <v>High</v>
      </c>
    </row>
    <row r="100" spans="1:9" x14ac:dyDescent="0.2">
      <c r="A100" s="37" t="s">
        <v>251</v>
      </c>
      <c r="B100" s="34">
        <v>27718</v>
      </c>
      <c r="C100" s="35">
        <v>747</v>
      </c>
      <c r="D100" s="2">
        <f>IF(B100&lt;&gt;0,B100/$B$100,0)</f>
        <v>1</v>
      </c>
      <c r="E100" s="4">
        <f>IF(B100&lt;&gt;0,ROUND(((SQRT(POWER(C100,2)-(POWER((B100/$B$100),2)*POWER($C$100,2))))/$B$100),3),0)</f>
        <v>0</v>
      </c>
      <c r="F100" s="4">
        <f>IF(B100=0,0,POWER(C100,2)-(POWER((B100/$B$100),2)*POWER(C$100,2)))</f>
        <v>0</v>
      </c>
      <c r="G100" s="24" t="s">
        <v>17</v>
      </c>
      <c r="H100" s="1">
        <f t="shared" si="51"/>
        <v>2.6949996392236091E-2</v>
      </c>
      <c r="I100" s="10" t="str">
        <f t="shared" si="52"/>
        <v>High</v>
      </c>
    </row>
    <row r="101" spans="1:9" x14ac:dyDescent="0.2">
      <c r="A101" s="37" t="s">
        <v>252</v>
      </c>
      <c r="B101" s="34">
        <v>46903.894736842107</v>
      </c>
      <c r="C101" s="35">
        <v>3694</v>
      </c>
      <c r="D101" s="38" t="s">
        <v>17</v>
      </c>
      <c r="E101" s="38"/>
      <c r="F101" s="38"/>
      <c r="G101" s="38" t="s">
        <v>17</v>
      </c>
      <c r="H101" s="1">
        <f t="shared" si="51"/>
        <v>7.8756785992410011E-2</v>
      </c>
      <c r="I101" s="10" t="str">
        <f t="shared" si="52"/>
        <v>High</v>
      </c>
    </row>
    <row r="102" spans="1:9" x14ac:dyDescent="0.2">
      <c r="A102" s="37" t="s">
        <v>253</v>
      </c>
      <c r="B102" s="34">
        <v>61048</v>
      </c>
      <c r="C102" s="35">
        <v>4673</v>
      </c>
      <c r="D102" s="38" t="s">
        <v>17</v>
      </c>
      <c r="E102" s="38"/>
      <c r="F102" s="38"/>
      <c r="G102" s="38" t="s">
        <v>17</v>
      </c>
      <c r="H102" s="1">
        <f t="shared" si="51"/>
        <v>7.6546324203905128E-2</v>
      </c>
      <c r="I102" s="10" t="str">
        <f t="shared" si="52"/>
        <v>High</v>
      </c>
    </row>
    <row r="103" spans="1:9" x14ac:dyDescent="0.2">
      <c r="A103" s="37" t="s">
        <v>254</v>
      </c>
      <c r="B103" s="34">
        <v>37193.947368421053</v>
      </c>
      <c r="C103" s="35">
        <v>27781</v>
      </c>
      <c r="D103" s="38" t="s">
        <v>17</v>
      </c>
      <c r="E103" s="38"/>
      <c r="F103" s="38"/>
      <c r="G103" s="38" t="s">
        <v>17</v>
      </c>
      <c r="H103" s="1">
        <f t="shared" si="51"/>
        <v>0.74692260342302441</v>
      </c>
      <c r="I103" s="10" t="str">
        <f t="shared" si="52"/>
        <v>Low</v>
      </c>
    </row>
    <row r="104" spans="1:9" x14ac:dyDescent="0.2">
      <c r="A104" s="37" t="s">
        <v>255</v>
      </c>
      <c r="B104" s="34">
        <v>65754.789473684214</v>
      </c>
      <c r="C104" s="35">
        <v>3883</v>
      </c>
      <c r="D104" s="38" t="s">
        <v>17</v>
      </c>
      <c r="E104" s="38"/>
      <c r="F104" s="38"/>
      <c r="G104" s="38" t="s">
        <v>17</v>
      </c>
      <c r="H104" s="1">
        <f t="shared" si="51"/>
        <v>5.9052732600627045E-2</v>
      </c>
      <c r="I104" s="10" t="str">
        <f t="shared" si="52"/>
        <v>High</v>
      </c>
    </row>
    <row r="105" spans="1:9" x14ac:dyDescent="0.2">
      <c r="A105" s="37" t="s">
        <v>256</v>
      </c>
      <c r="B105" s="34">
        <v>47533.526315789473</v>
      </c>
      <c r="C105" s="35">
        <v>4050</v>
      </c>
      <c r="D105" s="38" t="s">
        <v>17</v>
      </c>
      <c r="E105" s="38"/>
      <c r="F105" s="38"/>
      <c r="G105" s="38" t="s">
        <v>17</v>
      </c>
      <c r="H105" s="1">
        <f t="shared" si="51"/>
        <v>8.5203020139801605E-2</v>
      </c>
      <c r="I105" s="10" t="str">
        <f t="shared" si="52"/>
        <v>High</v>
      </c>
    </row>
    <row r="106" spans="1:9" x14ac:dyDescent="0.2">
      <c r="A106" s="14" t="s">
        <v>275</v>
      </c>
      <c r="B106" s="15"/>
      <c r="C106" s="15"/>
      <c r="D106" s="16"/>
      <c r="E106" s="17"/>
      <c r="F106" s="17"/>
      <c r="G106" s="17"/>
      <c r="H106" s="14"/>
      <c r="I106" s="14"/>
    </row>
    <row r="107" spans="1:9" x14ac:dyDescent="0.2">
      <c r="A107" s="37" t="s">
        <v>257</v>
      </c>
      <c r="B107" s="38" t="s">
        <v>17</v>
      </c>
      <c r="C107" s="38" t="s">
        <v>17</v>
      </c>
      <c r="D107" s="42">
        <v>8.5</v>
      </c>
      <c r="E107" s="1">
        <v>2.2000000000000002</v>
      </c>
      <c r="F107" s="1">
        <v>8.5</v>
      </c>
      <c r="G107" s="39">
        <v>2.2000000000000002</v>
      </c>
      <c r="H107" s="1">
        <f>IF(D107&lt;&gt;0,G107/D107,0)</f>
        <v>0.25882352941176473</v>
      </c>
      <c r="I107" s="10" t="str">
        <f t="shared" ref="I107" si="66">IF(AND(H107&gt;0,H107&lt;=0.2),"High",IF(H107&gt;=0.667,"Low",IF(AND(H107&gt;0.2,H107&lt;0.667),"Moderate","NC")))</f>
        <v>Moderate</v>
      </c>
    </row>
    <row r="108" spans="1:9" x14ac:dyDescent="0.2">
      <c r="A108" s="37" t="s">
        <v>258</v>
      </c>
      <c r="B108" s="38" t="s">
        <v>17</v>
      </c>
      <c r="C108" s="38" t="s">
        <v>17</v>
      </c>
      <c r="D108" s="42">
        <v>12.3</v>
      </c>
      <c r="E108" s="1">
        <v>4.7</v>
      </c>
      <c r="F108" s="1">
        <v>12.3</v>
      </c>
      <c r="G108" s="39">
        <v>4.7</v>
      </c>
      <c r="H108" s="1">
        <f t="shared" ref="H108:H125" si="67">IF(D108&lt;&gt;0,G108/D108,0)</f>
        <v>0.38211382113821135</v>
      </c>
      <c r="I108" s="10" t="str">
        <f t="shared" ref="I108:I125" si="68">IF(AND(H108&gt;0,H108&lt;=0.2),"High",IF(H108&gt;=0.667,"Low",IF(AND(H108&gt;0.2,H108&lt;0.667),"Moderate","NC")))</f>
        <v>Moderate</v>
      </c>
    </row>
    <row r="109" spans="1:9" x14ac:dyDescent="0.2">
      <c r="A109" s="37" t="s">
        <v>259</v>
      </c>
      <c r="B109" s="38" t="s">
        <v>17</v>
      </c>
      <c r="C109" s="38" t="s">
        <v>17</v>
      </c>
      <c r="D109" s="42">
        <v>12.3</v>
      </c>
      <c r="E109" s="1">
        <v>9.6</v>
      </c>
      <c r="F109" s="1">
        <v>12.3</v>
      </c>
      <c r="G109" s="39">
        <v>9.6</v>
      </c>
      <c r="H109" s="1">
        <f t="shared" si="67"/>
        <v>0.7804878048780487</v>
      </c>
      <c r="I109" s="10" t="str">
        <f t="shared" si="68"/>
        <v>Low</v>
      </c>
    </row>
    <row r="110" spans="1:9" x14ac:dyDescent="0.2">
      <c r="A110" s="37" t="s">
        <v>260</v>
      </c>
      <c r="B110" s="38" t="s">
        <v>17</v>
      </c>
      <c r="C110" s="38" t="s">
        <v>17</v>
      </c>
      <c r="D110" s="42">
        <v>3.3</v>
      </c>
      <c r="E110" s="1">
        <v>2.5</v>
      </c>
      <c r="F110" s="1">
        <v>3.3</v>
      </c>
      <c r="G110" s="39">
        <v>2.5</v>
      </c>
      <c r="H110" s="1">
        <f t="shared" si="67"/>
        <v>0.75757575757575757</v>
      </c>
      <c r="I110" s="10" t="str">
        <f t="shared" si="68"/>
        <v>Low</v>
      </c>
    </row>
    <row r="111" spans="1:9" x14ac:dyDescent="0.2">
      <c r="A111" s="37" t="s">
        <v>258</v>
      </c>
      <c r="B111" s="38" t="s">
        <v>17</v>
      </c>
      <c r="C111" s="38" t="s">
        <v>17</v>
      </c>
      <c r="D111" s="42">
        <v>4.4000000000000004</v>
      </c>
      <c r="E111" s="1">
        <v>7.6</v>
      </c>
      <c r="F111" s="1">
        <v>4.4000000000000004</v>
      </c>
      <c r="G111" s="39">
        <v>7.6</v>
      </c>
      <c r="H111" s="1">
        <f t="shared" si="67"/>
        <v>1.7272727272727271</v>
      </c>
      <c r="I111" s="10" t="str">
        <f t="shared" si="68"/>
        <v>Low</v>
      </c>
    </row>
    <row r="112" spans="1:9" x14ac:dyDescent="0.2">
      <c r="A112" s="37" t="s">
        <v>259</v>
      </c>
      <c r="B112" s="38" t="s">
        <v>17</v>
      </c>
      <c r="C112" s="38" t="s">
        <v>17</v>
      </c>
      <c r="D112" s="42">
        <v>5.2</v>
      </c>
      <c r="E112" s="1">
        <v>11.4</v>
      </c>
      <c r="F112" s="1">
        <v>5.2</v>
      </c>
      <c r="G112" s="39">
        <v>11.4</v>
      </c>
      <c r="H112" s="1">
        <f t="shared" si="67"/>
        <v>2.1923076923076925</v>
      </c>
      <c r="I112" s="10" t="str">
        <f t="shared" si="68"/>
        <v>Low</v>
      </c>
    </row>
    <row r="113" spans="1:9" x14ac:dyDescent="0.2">
      <c r="A113" s="37" t="s">
        <v>261</v>
      </c>
      <c r="B113" s="38" t="s">
        <v>17</v>
      </c>
      <c r="C113" s="38" t="s">
        <v>17</v>
      </c>
      <c r="D113" s="42">
        <v>25.3</v>
      </c>
      <c r="E113" s="1">
        <v>7.4</v>
      </c>
      <c r="F113" s="1">
        <v>25.3</v>
      </c>
      <c r="G113" s="39">
        <v>7.4</v>
      </c>
      <c r="H113" s="1">
        <f t="shared" si="67"/>
        <v>0.29249011857707513</v>
      </c>
      <c r="I113" s="10" t="str">
        <f t="shared" si="68"/>
        <v>Moderate</v>
      </c>
    </row>
    <row r="114" spans="1:9" x14ac:dyDescent="0.2">
      <c r="A114" s="37" t="s">
        <v>258</v>
      </c>
      <c r="B114" s="38" t="s">
        <v>17</v>
      </c>
      <c r="C114" s="38" t="s">
        <v>17</v>
      </c>
      <c r="D114" s="42">
        <v>31.3</v>
      </c>
      <c r="E114" s="1">
        <v>10.5</v>
      </c>
      <c r="F114" s="1">
        <v>31.3</v>
      </c>
      <c r="G114" s="39">
        <v>10.5</v>
      </c>
      <c r="H114" s="1">
        <f t="shared" si="67"/>
        <v>0.33546325878594246</v>
      </c>
      <c r="I114" s="10" t="str">
        <f t="shared" si="68"/>
        <v>Moderate</v>
      </c>
    </row>
    <row r="115" spans="1:9" x14ac:dyDescent="0.2">
      <c r="A115" s="37" t="s">
        <v>259</v>
      </c>
      <c r="B115" s="38" t="s">
        <v>17</v>
      </c>
      <c r="C115" s="38" t="s">
        <v>17</v>
      </c>
      <c r="D115" s="42">
        <v>57.1</v>
      </c>
      <c r="E115" s="1">
        <v>10.5</v>
      </c>
      <c r="F115" s="1">
        <v>57.1</v>
      </c>
      <c r="G115" s="39">
        <v>10.5</v>
      </c>
      <c r="H115" s="1">
        <f t="shared" si="67"/>
        <v>0.18388791593695272</v>
      </c>
      <c r="I115" s="10" t="str">
        <f t="shared" si="68"/>
        <v>High</v>
      </c>
    </row>
    <row r="116" spans="1:9" x14ac:dyDescent="0.2">
      <c r="A116" s="37" t="s">
        <v>238</v>
      </c>
      <c r="B116" s="38" t="s">
        <v>17</v>
      </c>
      <c r="C116" s="38" t="s">
        <v>17</v>
      </c>
      <c r="D116" s="42">
        <v>13.8</v>
      </c>
      <c r="E116" s="1">
        <v>1.3</v>
      </c>
      <c r="F116" s="1">
        <v>13.8</v>
      </c>
      <c r="G116" s="39">
        <v>1.3</v>
      </c>
      <c r="H116" s="1">
        <f t="shared" si="67"/>
        <v>9.420289855072464E-2</v>
      </c>
      <c r="I116" s="10" t="str">
        <f t="shared" si="68"/>
        <v>High</v>
      </c>
    </row>
    <row r="117" spans="1:9" x14ac:dyDescent="0.2">
      <c r="A117" s="37" t="s">
        <v>239</v>
      </c>
      <c r="B117" s="38" t="s">
        <v>17</v>
      </c>
      <c r="C117" s="38" t="s">
        <v>17</v>
      </c>
      <c r="D117" s="42">
        <v>14.4</v>
      </c>
      <c r="E117" s="1">
        <v>4.5999999999999996</v>
      </c>
      <c r="F117" s="1">
        <v>14.4</v>
      </c>
      <c r="G117" s="39">
        <v>4.5999999999999996</v>
      </c>
      <c r="H117" s="1">
        <f t="shared" si="67"/>
        <v>0.31944444444444442</v>
      </c>
      <c r="I117" s="10" t="str">
        <f t="shared" si="68"/>
        <v>Moderate</v>
      </c>
    </row>
    <row r="118" spans="1:9" x14ac:dyDescent="0.2">
      <c r="A118" s="37" t="s">
        <v>262</v>
      </c>
      <c r="B118" s="38" t="s">
        <v>17</v>
      </c>
      <c r="C118" s="38" t="s">
        <v>17</v>
      </c>
      <c r="D118" s="42">
        <v>14.2</v>
      </c>
      <c r="E118" s="1">
        <v>4.5999999999999996</v>
      </c>
      <c r="F118" s="1">
        <v>14.2</v>
      </c>
      <c r="G118" s="39">
        <v>4.5999999999999996</v>
      </c>
      <c r="H118" s="1">
        <f t="shared" si="67"/>
        <v>0.323943661971831</v>
      </c>
      <c r="I118" s="10" t="str">
        <f t="shared" si="68"/>
        <v>Moderate</v>
      </c>
    </row>
    <row r="119" spans="1:9" x14ac:dyDescent="0.2">
      <c r="A119" s="37" t="s">
        <v>263</v>
      </c>
      <c r="B119" s="38" t="s">
        <v>17</v>
      </c>
      <c r="C119" s="38" t="s">
        <v>17</v>
      </c>
      <c r="D119" s="42">
        <v>15.9</v>
      </c>
      <c r="E119" s="1">
        <v>7.2</v>
      </c>
      <c r="F119" s="1">
        <v>15.9</v>
      </c>
      <c r="G119" s="39">
        <v>7.2</v>
      </c>
      <c r="H119" s="1">
        <f t="shared" si="67"/>
        <v>0.45283018867924529</v>
      </c>
      <c r="I119" s="10" t="str">
        <f t="shared" si="68"/>
        <v>Moderate</v>
      </c>
    </row>
    <row r="120" spans="1:9" x14ac:dyDescent="0.2">
      <c r="A120" s="37" t="s">
        <v>264</v>
      </c>
      <c r="B120" s="38" t="s">
        <v>17</v>
      </c>
      <c r="C120" s="38" t="s">
        <v>17</v>
      </c>
      <c r="D120" s="42">
        <v>13.3</v>
      </c>
      <c r="E120" s="1">
        <v>6.1</v>
      </c>
      <c r="F120" s="1">
        <v>13.3</v>
      </c>
      <c r="G120" s="39">
        <v>6.1</v>
      </c>
      <c r="H120" s="1">
        <f t="shared" si="67"/>
        <v>0.45864661654135336</v>
      </c>
      <c r="I120" s="10" t="str">
        <f t="shared" si="68"/>
        <v>Moderate</v>
      </c>
    </row>
    <row r="121" spans="1:9" x14ac:dyDescent="0.2">
      <c r="A121" s="37" t="s">
        <v>265</v>
      </c>
      <c r="B121" s="38" t="s">
        <v>17</v>
      </c>
      <c r="C121" s="38" t="s">
        <v>17</v>
      </c>
      <c r="D121" s="42">
        <v>13.8</v>
      </c>
      <c r="E121" s="1">
        <v>1.2</v>
      </c>
      <c r="F121" s="1">
        <v>13.8</v>
      </c>
      <c r="G121" s="39">
        <v>1.2</v>
      </c>
      <c r="H121" s="1">
        <f t="shared" si="67"/>
        <v>8.6956521739130432E-2</v>
      </c>
      <c r="I121" s="10" t="str">
        <f t="shared" si="68"/>
        <v>High</v>
      </c>
    </row>
    <row r="122" spans="1:9" x14ac:dyDescent="0.2">
      <c r="A122" s="37" t="s">
        <v>240</v>
      </c>
      <c r="B122" s="38" t="s">
        <v>17</v>
      </c>
      <c r="C122" s="38" t="s">
        <v>17</v>
      </c>
      <c r="D122" s="42">
        <v>13.8</v>
      </c>
      <c r="E122" s="1">
        <v>1.3</v>
      </c>
      <c r="F122" s="1">
        <v>13.8</v>
      </c>
      <c r="G122" s="39">
        <v>1.3</v>
      </c>
      <c r="H122" s="1">
        <f t="shared" si="67"/>
        <v>9.420289855072464E-2</v>
      </c>
      <c r="I122" s="10" t="str">
        <f t="shared" si="68"/>
        <v>High</v>
      </c>
    </row>
    <row r="123" spans="1:9" x14ac:dyDescent="0.2">
      <c r="A123" s="37" t="s">
        <v>266</v>
      </c>
      <c r="B123" s="38" t="s">
        <v>17</v>
      </c>
      <c r="C123" s="38" t="s">
        <v>17</v>
      </c>
      <c r="D123" s="42">
        <v>13.3</v>
      </c>
      <c r="E123" s="1">
        <v>3.3</v>
      </c>
      <c r="F123" s="1">
        <v>13.3</v>
      </c>
      <c r="G123" s="39">
        <v>3.3</v>
      </c>
      <c r="H123" s="1">
        <f t="shared" si="67"/>
        <v>0.24812030075187969</v>
      </c>
      <c r="I123" s="10" t="str">
        <f t="shared" si="68"/>
        <v>Moderate</v>
      </c>
    </row>
    <row r="124" spans="1:9" x14ac:dyDescent="0.2">
      <c r="A124" s="37" t="s">
        <v>267</v>
      </c>
      <c r="B124" s="38" t="s">
        <v>17</v>
      </c>
      <c r="C124" s="38" t="s">
        <v>17</v>
      </c>
      <c r="D124" s="42">
        <v>9.3000000000000007</v>
      </c>
      <c r="E124" s="1">
        <v>2.4</v>
      </c>
      <c r="F124" s="1">
        <v>9.3000000000000007</v>
      </c>
      <c r="G124" s="39">
        <v>2.4</v>
      </c>
      <c r="H124" s="1">
        <f t="shared" si="67"/>
        <v>0.25806451612903225</v>
      </c>
      <c r="I124" s="10" t="str">
        <f t="shared" si="68"/>
        <v>Moderate</v>
      </c>
    </row>
    <row r="125" spans="1:9" x14ac:dyDescent="0.2">
      <c r="A125" s="37" t="s">
        <v>268</v>
      </c>
      <c r="B125" s="38" t="s">
        <v>17</v>
      </c>
      <c r="C125" s="38" t="s">
        <v>17</v>
      </c>
      <c r="D125" s="42">
        <v>18.7</v>
      </c>
      <c r="E125" s="1">
        <v>1.8</v>
      </c>
      <c r="F125" s="1">
        <v>18.7</v>
      </c>
      <c r="G125" s="39">
        <v>1.8</v>
      </c>
      <c r="H125" s="1">
        <f t="shared" si="67"/>
        <v>9.625668449197862E-2</v>
      </c>
      <c r="I125" s="10" t="str">
        <f t="shared" si="68"/>
        <v>High</v>
      </c>
    </row>
    <row r="126" spans="1:9" x14ac:dyDescent="0.2">
      <c r="A126" s="14" t="s">
        <v>276</v>
      </c>
      <c r="B126" s="15"/>
      <c r="C126" s="15"/>
      <c r="D126" s="16"/>
      <c r="E126" s="17"/>
      <c r="F126" s="17"/>
      <c r="G126" s="17"/>
      <c r="H126" s="14"/>
      <c r="I126" s="14"/>
    </row>
    <row r="127" spans="1:9" x14ac:dyDescent="0.2">
      <c r="A127" s="37" t="s">
        <v>269</v>
      </c>
      <c r="B127" s="34">
        <v>78618</v>
      </c>
      <c r="C127" s="35">
        <v>1562</v>
      </c>
      <c r="D127" s="2">
        <f>IF(B127&lt;&gt;0,B127/$B$127,0)</f>
        <v>1</v>
      </c>
      <c r="E127" s="4">
        <f>IF(B127&lt;&gt;0,ROUND(((SQRT(POWER(C127,2)-(POWER((B127/$B$127),2)*POWER($C$127,2))))/$B$127),3),0)</f>
        <v>0</v>
      </c>
      <c r="F127" s="4">
        <f>IF(B127=0,0,POWER(C127,2)-(POWER((B127/$B$127),2)*POWER(C$127,2)))</f>
        <v>0</v>
      </c>
      <c r="G127" s="24" t="s">
        <v>17</v>
      </c>
      <c r="H127" s="1">
        <f t="shared" ref="H127" si="69">IF(B127&lt;&gt;0,C127/B127,0)</f>
        <v>1.9868223562034139E-2</v>
      </c>
      <c r="I127" s="10" t="str">
        <f t="shared" ref="I127" si="70">IF(AND(H127&gt;0,H127&lt;=0.2),"High",IF(H127&gt;=0.667,"Low",IF(AND(H127&gt;0.2,H127&lt;0.667),"Moderate","NC")))</f>
        <v>High</v>
      </c>
    </row>
    <row r="128" spans="1:9" x14ac:dyDescent="0.2">
      <c r="A128" s="37" t="s">
        <v>316</v>
      </c>
      <c r="B128" s="34">
        <v>4784</v>
      </c>
      <c r="C128" s="35">
        <v>667</v>
      </c>
      <c r="D128" s="2">
        <f t="shared" ref="D128:D134" si="71">IF(B128&lt;&gt;0,B128/$B$127,0)</f>
        <v>6.0851204558752446E-2</v>
      </c>
      <c r="E128" s="4">
        <f t="shared" ref="E128:E134" si="72">IF(B128&lt;&gt;0,ROUND(((SQRT(POWER(C128,2)-(POWER((B128/$B$127),2)*POWER($C$127,2))))/$B$127),3),0)</f>
        <v>8.0000000000000002E-3</v>
      </c>
      <c r="F128" s="4">
        <f t="shared" ref="F128:F134" si="73">IF(B128=0,0,POWER(C128,2)-(POWER((B128/$B$127),2)*POWER(C$127,2)))</f>
        <v>435854.57705272624</v>
      </c>
      <c r="G128" s="24" t="str">
        <f t="shared" ref="G128:G134" si="74">IF(F128&lt;0,"W",IF(A128=0,"± 0.6%",IF((E128*100)&lt;0.01,"± 0.1%","± "&amp; TEXT((E128*100),"#,##0.0")&amp;"%")))</f>
        <v>± 0.8%</v>
      </c>
      <c r="H128" s="1">
        <f t="shared" ref="H128:H134" si="75">IF(B128&lt;&gt;0,C128/B128,0)</f>
        <v>0.13942307692307693</v>
      </c>
      <c r="I128" s="10" t="str">
        <f t="shared" ref="I128:I134" si="76">IF(AND(H128&gt;0,H128&lt;=0.2),"High",IF(H128&gt;=0.667,"Low",IF(AND(H128&gt;0.2,H128&lt;0.667),"Moderate","NC")))</f>
        <v>High</v>
      </c>
    </row>
    <row r="129" spans="1:9" x14ac:dyDescent="0.2">
      <c r="A129" s="37" t="s">
        <v>317</v>
      </c>
      <c r="B129" s="34">
        <v>6101</v>
      </c>
      <c r="C129" s="35">
        <v>845</v>
      </c>
      <c r="D129" s="2">
        <f t="shared" si="71"/>
        <v>7.7603093439161511E-2</v>
      </c>
      <c r="E129" s="4">
        <f t="shared" si="72"/>
        <v>1.0999999999999999E-2</v>
      </c>
      <c r="F129" s="4">
        <f t="shared" si="73"/>
        <v>699331.67359781894</v>
      </c>
      <c r="G129" s="24" t="str">
        <f t="shared" si="74"/>
        <v>± 1.1%</v>
      </c>
      <c r="H129" s="1">
        <f t="shared" si="75"/>
        <v>0.13850188493689558</v>
      </c>
      <c r="I129" s="10" t="str">
        <f t="shared" si="76"/>
        <v>High</v>
      </c>
    </row>
    <row r="130" spans="1:9" x14ac:dyDescent="0.2">
      <c r="A130" s="37" t="s">
        <v>318</v>
      </c>
      <c r="B130" s="34">
        <v>2299</v>
      </c>
      <c r="C130" s="35">
        <v>428</v>
      </c>
      <c r="D130" s="2">
        <f t="shared" si="71"/>
        <v>2.9242667073698134E-2</v>
      </c>
      <c r="E130" s="4">
        <f t="shared" si="72"/>
        <v>5.0000000000000001E-3</v>
      </c>
      <c r="F130" s="4">
        <f t="shared" si="73"/>
        <v>181097.60747153522</v>
      </c>
      <c r="G130" s="24" t="str">
        <f t="shared" si="74"/>
        <v>± 0.5%</v>
      </c>
      <c r="H130" s="1">
        <f t="shared" si="75"/>
        <v>0.18616789908655937</v>
      </c>
      <c r="I130" s="10" t="str">
        <f t="shared" si="76"/>
        <v>High</v>
      </c>
    </row>
    <row r="131" spans="1:9" x14ac:dyDescent="0.2">
      <c r="A131" s="37" t="s">
        <v>319</v>
      </c>
      <c r="B131" s="34">
        <v>3250</v>
      </c>
      <c r="C131" s="35">
        <v>585</v>
      </c>
      <c r="D131" s="2">
        <f t="shared" si="71"/>
        <v>4.1339133531761177E-2</v>
      </c>
      <c r="E131" s="4">
        <f t="shared" si="72"/>
        <v>7.0000000000000001E-3</v>
      </c>
      <c r="F131" s="4">
        <f t="shared" si="73"/>
        <v>338055.49212691537</v>
      </c>
      <c r="G131" s="24" t="str">
        <f t="shared" si="74"/>
        <v>± 0.7%</v>
      </c>
      <c r="H131" s="1">
        <f t="shared" si="75"/>
        <v>0.18</v>
      </c>
      <c r="I131" s="10" t="str">
        <f t="shared" si="76"/>
        <v>High</v>
      </c>
    </row>
    <row r="132" spans="1:9" x14ac:dyDescent="0.2">
      <c r="A132" s="37" t="s">
        <v>320</v>
      </c>
      <c r="B132" s="34">
        <v>3976</v>
      </c>
      <c r="C132" s="35">
        <v>653</v>
      </c>
      <c r="D132" s="2">
        <f t="shared" si="71"/>
        <v>5.0573659976086899E-2</v>
      </c>
      <c r="E132" s="4">
        <f t="shared" si="72"/>
        <v>8.0000000000000002E-3</v>
      </c>
      <c r="F132" s="4">
        <f t="shared" si="73"/>
        <v>420168.62299699348</v>
      </c>
      <c r="G132" s="24" t="str">
        <f t="shared" si="74"/>
        <v>± 0.8%</v>
      </c>
      <c r="H132" s="1">
        <f t="shared" si="75"/>
        <v>0.1642354124748491</v>
      </c>
      <c r="I132" s="10" t="str">
        <f t="shared" si="76"/>
        <v>High</v>
      </c>
    </row>
    <row r="133" spans="1:9" x14ac:dyDescent="0.2">
      <c r="A133" s="37" t="s">
        <v>321</v>
      </c>
      <c r="B133" s="34">
        <v>1939</v>
      </c>
      <c r="C133" s="35">
        <v>429</v>
      </c>
      <c r="D133" s="2">
        <f t="shared" si="71"/>
        <v>2.4663563051718435E-2</v>
      </c>
      <c r="E133" s="4">
        <f t="shared" si="72"/>
        <v>5.0000000000000001E-3</v>
      </c>
      <c r="F133" s="4">
        <f t="shared" si="73"/>
        <v>182556.86401797854</v>
      </c>
      <c r="G133" s="24" t="str">
        <f t="shared" si="74"/>
        <v>± 0.5%</v>
      </c>
      <c r="H133" s="1">
        <f t="shared" si="75"/>
        <v>0.22124806601340896</v>
      </c>
      <c r="I133" s="10" t="str">
        <f t="shared" si="76"/>
        <v>Moderate</v>
      </c>
    </row>
    <row r="134" spans="1:9" x14ac:dyDescent="0.2">
      <c r="A134" s="37" t="s">
        <v>322</v>
      </c>
      <c r="B134" s="34">
        <v>56269</v>
      </c>
      <c r="C134" s="35">
        <v>1534</v>
      </c>
      <c r="D134" s="2">
        <f t="shared" si="71"/>
        <v>0.71572667836882142</v>
      </c>
      <c r="E134" s="4">
        <f t="shared" si="72"/>
        <v>1.2999999999999999E-2</v>
      </c>
      <c r="F134" s="4">
        <f t="shared" si="73"/>
        <v>1103310.0986553542</v>
      </c>
      <c r="G134" s="24" t="str">
        <f t="shared" si="74"/>
        <v>± 1.3%</v>
      </c>
      <c r="H134" s="1">
        <f t="shared" si="75"/>
        <v>2.7261902646217279E-2</v>
      </c>
      <c r="I134" s="10" t="str">
        <f t="shared" si="76"/>
        <v>High</v>
      </c>
    </row>
  </sheetData>
  <mergeCells count="1">
    <mergeCell ref="A4:I4"/>
  </mergeCells>
  <conditionalFormatting sqref="I7:I32 I34:I39 I41:I54 I56:I60 I107:I125 I127:I134 I62:I105">
    <cfRule type="containsText" dxfId="14" priority="68" operator="containsText" text="High">
      <formula>NOT(ISERROR(SEARCH("High",I7)))</formula>
    </cfRule>
    <cfRule type="containsText" dxfId="13" priority="69" operator="containsText" text="Medium">
      <formula>NOT(ISERROR(SEARCH("Medium",I7)))</formula>
    </cfRule>
    <cfRule type="containsText" dxfId="12" priority="70" operator="containsText" text="Low">
      <formula>NOT(ISERROR(SEARCH("Low",I7)))</formula>
    </cfRule>
  </conditionalFormatting>
  <conditionalFormatting sqref="I7:I32 I34:I39 I41:I54 I56:I60 I107:I125 I127:I134 I62:I105">
    <cfRule type="cellIs" priority="64" operator="equal">
      <formula>"no data"</formula>
    </cfRule>
    <cfRule type="containsText" dxfId="11" priority="65" operator="containsText" text="High">
      <formula>NOT(ISERROR(SEARCH("High",I7)))</formula>
    </cfRule>
    <cfRule type="containsText" dxfId="10" priority="66" operator="containsText" text="Moderate">
      <formula>NOT(ISERROR(SEARCH("Moderate",I7)))</formula>
    </cfRule>
    <cfRule type="containsText" dxfId="9" priority="67" operator="containsText" text="Low">
      <formula>NOT(ISERROR(SEARCH("Low",I7)))</formula>
    </cfRule>
  </conditionalFormatting>
  <pageMargins left="0.5" right="0.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workbookViewId="0">
      <selection activeCell="A5" sqref="A5"/>
    </sheetView>
  </sheetViews>
  <sheetFormatPr defaultRowHeight="12.75" x14ac:dyDescent="0.2"/>
  <cols>
    <col min="1" max="1" width="35.7109375" customWidth="1"/>
    <col min="5" max="6" width="8.85546875" hidden="1" customWidth="1"/>
    <col min="8" max="8" width="8.85546875" hidden="1" customWidth="1"/>
  </cols>
  <sheetData>
    <row r="1" spans="1:9" ht="15.75" x14ac:dyDescent="0.25">
      <c r="A1" s="13" t="s">
        <v>344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460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345</v>
      </c>
      <c r="B7" s="46">
        <v>45597</v>
      </c>
      <c r="C7" s="47">
        <v>388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0">IF(B7&lt;&gt;0,C7/B7,0)</f>
        <v>8.5093317542820797E-3</v>
      </c>
      <c r="I7" s="10" t="str">
        <f t="shared" ref="I7" si="1">IF(AND(H7&gt;0,H7&lt;=0.2),"High",IF(H7&gt;=0.667,"Low",IF(AND(H7&gt;0.2,H7&lt;0.667),"Moderate","NC")))</f>
        <v>High</v>
      </c>
    </row>
    <row r="8" spans="1:9" x14ac:dyDescent="0.2">
      <c r="A8" s="37" t="s">
        <v>364</v>
      </c>
      <c r="B8" s="46">
        <v>42274</v>
      </c>
      <c r="C8" s="47">
        <v>582</v>
      </c>
      <c r="D8" s="2">
        <f t="shared" ref="D8:D9" si="2">IF(B8&lt;&gt;0,B8/$B$7,0)</f>
        <v>0.92712239840340371</v>
      </c>
      <c r="E8" s="4">
        <f t="shared" ref="E8:E11" si="3">IF(B8&lt;&gt;0,ROUND(((SQRT(POWER(C8,2)-(POWER((B8/$B$7),2)*POWER($C$7,2))))/$B$7),3),0)</f>
        <v>0.01</v>
      </c>
      <c r="F8" s="4">
        <f t="shared" ref="F8:F11" si="4">IF(B8=0,0,POWER(C8,2)-(POWER((B8/$B$7),2)*POWER(C$7,2)))</f>
        <v>209323.01032456607</v>
      </c>
      <c r="G8" s="24" t="str">
        <f>IF(F8&lt;0,"W",IF(B8=0,"± 0.6%",IF((E8*100)&lt;0.01,"± 0.1%","± "&amp; TEXT((E8*100),"#,##0.0")&amp;"%")))</f>
        <v>± 1.0%</v>
      </c>
      <c r="H8" s="1">
        <f t="shared" ref="H8:H11" si="5">IF(B8&lt;&gt;0,C8/B8,0)</f>
        <v>1.3767327435303024E-2</v>
      </c>
      <c r="I8" s="10" t="str">
        <f t="shared" ref="I8:I11" si="6">IF(AND(H8&gt;0,H8&lt;=0.2),"High",IF(H8&gt;=0.667,"Low",IF(AND(H8&gt;0.2,H8&lt;0.667),"Moderate","NC")))</f>
        <v>High</v>
      </c>
    </row>
    <row r="9" spans="1:9" x14ac:dyDescent="0.2">
      <c r="A9" s="37" t="s">
        <v>365</v>
      </c>
      <c r="B9" s="46">
        <v>3323</v>
      </c>
      <c r="C9" s="47">
        <v>490</v>
      </c>
      <c r="D9" s="2">
        <f t="shared" si="2"/>
        <v>7.2877601596596273E-2</v>
      </c>
      <c r="E9" s="4">
        <f t="shared" si="3"/>
        <v>1.0999999999999999E-2</v>
      </c>
      <c r="F9" s="4">
        <f t="shared" si="4"/>
        <v>239300.4390150501</v>
      </c>
      <c r="G9" s="24" t="str">
        <f t="shared" ref="G9" si="7">IF(F9&lt;0,"W",IF(B9=0,"± 0.6%",IF((E9*100)&lt;0.01,"± 0.1%","± "&amp; TEXT((E9*100),"#,##0.0")&amp;"%")))</f>
        <v>± 1.1%</v>
      </c>
      <c r="H9" s="1">
        <f t="shared" si="5"/>
        <v>0.14745711706289497</v>
      </c>
      <c r="I9" s="10" t="str">
        <f t="shared" si="6"/>
        <v>High</v>
      </c>
    </row>
    <row r="10" spans="1:9" x14ac:dyDescent="0.2">
      <c r="A10" s="37" t="s">
        <v>346</v>
      </c>
      <c r="B10" s="48">
        <v>2.1</v>
      </c>
      <c r="C10" s="49">
        <v>2.2999999999999998</v>
      </c>
      <c r="D10" s="23" t="s">
        <v>17</v>
      </c>
      <c r="E10" s="4">
        <f t="shared" si="3"/>
        <v>0</v>
      </c>
      <c r="F10" s="4">
        <f t="shared" si="4"/>
        <v>5.289680677514351</v>
      </c>
      <c r="G10" s="24" t="s">
        <v>17</v>
      </c>
      <c r="H10" s="1">
        <f t="shared" si="5"/>
        <v>1.0952380952380951</v>
      </c>
      <c r="I10" s="10" t="str">
        <f t="shared" si="6"/>
        <v>Low</v>
      </c>
    </row>
    <row r="11" spans="1:9" x14ac:dyDescent="0.2">
      <c r="A11" s="37" t="s">
        <v>347</v>
      </c>
      <c r="B11" s="48">
        <v>2.5</v>
      </c>
      <c r="C11" s="49">
        <v>1.3</v>
      </c>
      <c r="D11" s="23" t="s">
        <v>17</v>
      </c>
      <c r="E11" s="4">
        <f t="shared" si="3"/>
        <v>0</v>
      </c>
      <c r="F11" s="4">
        <f t="shared" si="4"/>
        <v>1.6895474454568475</v>
      </c>
      <c r="G11" s="24" t="s">
        <v>17</v>
      </c>
      <c r="H11" s="1">
        <f t="shared" si="5"/>
        <v>0.52</v>
      </c>
      <c r="I11" s="10" t="str">
        <f t="shared" si="6"/>
        <v>Moderate</v>
      </c>
    </row>
    <row r="12" spans="1:9" x14ac:dyDescent="0.2">
      <c r="A12" s="14" t="s">
        <v>461</v>
      </c>
      <c r="B12" s="15" t="s">
        <v>559</v>
      </c>
      <c r="C12" s="15" t="s">
        <v>559</v>
      </c>
      <c r="D12" s="16"/>
      <c r="E12" s="17"/>
      <c r="F12" s="17"/>
      <c r="G12" s="17"/>
      <c r="H12" s="14"/>
      <c r="I12" s="14"/>
    </row>
    <row r="13" spans="1:9" x14ac:dyDescent="0.2">
      <c r="A13" s="37" t="s">
        <v>345</v>
      </c>
      <c r="B13" s="46">
        <v>45597</v>
      </c>
      <c r="C13" s="47">
        <v>388</v>
      </c>
      <c r="D13" s="2">
        <f t="shared" ref="D13" si="8">IF(B13&lt;&gt;0,B13/$B$7,0)</f>
        <v>1</v>
      </c>
      <c r="E13" s="4">
        <f t="shared" ref="E13" si="9">IF(B13&lt;&gt;0,ROUND(((SQRT(POWER(C13,2)-(POWER((B13/$B$7),2)*POWER($C$7,2))))/$B$7),3),0)</f>
        <v>0</v>
      </c>
      <c r="F13" s="4">
        <f t="shared" ref="F13" si="10">IF(B13=0,0,POWER(C13,2)-(POWER((B13/$B$7),2)*POWER(C$7,2)))</f>
        <v>0</v>
      </c>
      <c r="G13" s="24" t="s">
        <v>17</v>
      </c>
      <c r="H13" s="1">
        <f t="shared" ref="H13" si="11">IF(B13&lt;&gt;0,C13/B13,0)</f>
        <v>8.5093317542820797E-3</v>
      </c>
      <c r="I13" s="10" t="str">
        <f t="shared" ref="I13" si="12">IF(AND(H13&gt;0,H13&lt;=0.2),"High",IF(H13&gt;=0.667,"Low",IF(AND(H13&gt;0.2,H13&lt;0.667),"Moderate","NC")))</f>
        <v>High</v>
      </c>
    </row>
    <row r="14" spans="1:9" x14ac:dyDescent="0.2">
      <c r="A14" s="37" t="s">
        <v>366</v>
      </c>
      <c r="B14" s="46">
        <v>14265</v>
      </c>
      <c r="C14" s="47">
        <v>480</v>
      </c>
      <c r="D14" s="2">
        <f t="shared" ref="D14" si="13">IF(B14&lt;&gt;0,B14/$B$7,0)</f>
        <v>0.31284952957431411</v>
      </c>
      <c r="E14" s="4">
        <f t="shared" ref="E14" si="14">IF(B14&lt;&gt;0,ROUND(((SQRT(POWER(C14,2)-(POWER((B14/$B$7),2)*POWER($C$7,2))))/$B$7),3),0)</f>
        <v>0.01</v>
      </c>
      <c r="F14" s="4">
        <f t="shared" ref="F14" si="15">IF(B14=0,0,POWER(C14,2)-(POWER((B14/$B$7),2)*POWER(C$7,2)))</f>
        <v>215665.5318702533</v>
      </c>
      <c r="G14" s="24" t="str">
        <f>IF(F14&lt;0,"W",IF(B14=0,"± 0.6%",IF((E14*100)&lt;0.01,"± 0.1%","± "&amp; TEXT((E14*100),"#,##0.0")&amp;"%")))</f>
        <v>± 1.0%</v>
      </c>
      <c r="H14" s="1">
        <f t="shared" ref="H14" si="16">IF(B14&lt;&gt;0,C14/B14,0)</f>
        <v>3.3648790746582544E-2</v>
      </c>
      <c r="I14" s="10" t="str">
        <f t="shared" ref="I14" si="17">IF(AND(H14&gt;0,H14&lt;=0.2),"High",IF(H14&gt;=0.667,"Low",IF(AND(H14&gt;0.2,H14&lt;0.667),"Moderate","NC")))</f>
        <v>High</v>
      </c>
    </row>
    <row r="15" spans="1:9" x14ac:dyDescent="0.2">
      <c r="A15" s="37" t="s">
        <v>367</v>
      </c>
      <c r="B15" s="46">
        <v>1610</v>
      </c>
      <c r="C15" s="47">
        <v>271</v>
      </c>
      <c r="D15" s="2">
        <f t="shared" ref="D15:D23" si="18">IF(B15&lt;&gt;0,B15/$B$7,0)</f>
        <v>3.5309340526789045E-2</v>
      </c>
      <c r="E15" s="4">
        <f t="shared" ref="E15:E23" si="19">IF(B15&lt;&gt;0,ROUND(((SQRT(POWER(C15,2)-(POWER((B15/$B$7),2)*POWER($C$7,2))))/$B$7),3),0)</f>
        <v>6.0000000000000001E-3</v>
      </c>
      <c r="F15" s="4">
        <f t="shared" ref="F15:F23" si="20">IF(B15=0,0,POWER(C15,2)-(POWER((B15/$B$7),2)*POWER(C$7,2)))</f>
        <v>73253.309338991021</v>
      </c>
      <c r="G15" s="24" t="str">
        <f t="shared" ref="G15:G23" si="21">IF(F15&lt;0,"W",IF(B15=0,"± 0.6%",IF((E15*100)&lt;0.01,"± 0.1%","± "&amp; TEXT((E15*100),"#,##0.0")&amp;"%")))</f>
        <v>± 0.6%</v>
      </c>
      <c r="H15" s="1">
        <f t="shared" ref="H15:H23" si="22">IF(B15&lt;&gt;0,C15/B15,0)</f>
        <v>0.16832298136645962</v>
      </c>
      <c r="I15" s="10" t="str">
        <f t="shared" ref="I15:I23" si="23">IF(AND(H15&gt;0,H15&lt;=0.2),"High",IF(H15&gt;=0.667,"Low",IF(AND(H15&gt;0.2,H15&lt;0.667),"Moderate","NC")))</f>
        <v>High</v>
      </c>
    </row>
    <row r="16" spans="1:9" x14ac:dyDescent="0.2">
      <c r="A16" s="37" t="s">
        <v>368</v>
      </c>
      <c r="B16" s="46">
        <v>1501</v>
      </c>
      <c r="C16" s="47">
        <v>292</v>
      </c>
      <c r="D16" s="2">
        <f t="shared" si="18"/>
        <v>3.29188323793232E-2</v>
      </c>
      <c r="E16" s="4">
        <f t="shared" si="19"/>
        <v>6.0000000000000001E-3</v>
      </c>
      <c r="F16" s="4">
        <f t="shared" si="20"/>
        <v>85100.863065875586</v>
      </c>
      <c r="G16" s="24" t="str">
        <f t="shared" si="21"/>
        <v>± 0.6%</v>
      </c>
      <c r="H16" s="1">
        <f t="shared" si="22"/>
        <v>0.19453697534976683</v>
      </c>
      <c r="I16" s="10" t="str">
        <f t="shared" si="23"/>
        <v>High</v>
      </c>
    </row>
    <row r="17" spans="1:9" x14ac:dyDescent="0.2">
      <c r="A17" s="37" t="s">
        <v>369</v>
      </c>
      <c r="B17" s="46">
        <v>2158</v>
      </c>
      <c r="C17" s="47">
        <v>326</v>
      </c>
      <c r="D17" s="2">
        <f t="shared" si="18"/>
        <v>4.7327675066342084E-2</v>
      </c>
      <c r="E17" s="4">
        <f t="shared" si="19"/>
        <v>7.0000000000000001E-3</v>
      </c>
      <c r="F17" s="4">
        <f t="shared" si="20"/>
        <v>105938.79516552022</v>
      </c>
      <c r="G17" s="24" t="str">
        <f t="shared" si="21"/>
        <v>± 0.7%</v>
      </c>
      <c r="H17" s="1">
        <f t="shared" si="22"/>
        <v>0.15106580166821132</v>
      </c>
      <c r="I17" s="10" t="str">
        <f t="shared" si="23"/>
        <v>High</v>
      </c>
    </row>
    <row r="18" spans="1:9" x14ac:dyDescent="0.2">
      <c r="A18" s="37" t="s">
        <v>370</v>
      </c>
      <c r="B18" s="46">
        <v>3162</v>
      </c>
      <c r="C18" s="47">
        <v>402</v>
      </c>
      <c r="D18" s="2">
        <f t="shared" si="18"/>
        <v>6.9346667543917356E-2</v>
      </c>
      <c r="E18" s="4">
        <f t="shared" si="19"/>
        <v>8.9999999999999993E-3</v>
      </c>
      <c r="F18" s="4">
        <f t="shared" si="20"/>
        <v>160880.03988068012</v>
      </c>
      <c r="G18" s="24" t="str">
        <f t="shared" si="21"/>
        <v>± 0.9%</v>
      </c>
      <c r="H18" s="1">
        <f t="shared" si="22"/>
        <v>0.12713472485768501</v>
      </c>
      <c r="I18" s="10" t="str">
        <f t="shared" si="23"/>
        <v>High</v>
      </c>
    </row>
    <row r="19" spans="1:9" x14ac:dyDescent="0.2">
      <c r="A19" s="37" t="s">
        <v>371</v>
      </c>
      <c r="B19" s="46">
        <v>5984</v>
      </c>
      <c r="C19" s="47">
        <v>471</v>
      </c>
      <c r="D19" s="2">
        <f t="shared" si="18"/>
        <v>0.13123670416913394</v>
      </c>
      <c r="E19" s="4">
        <f t="shared" si="19"/>
        <v>0.01</v>
      </c>
      <c r="F19" s="4">
        <f t="shared" si="20"/>
        <v>219248.16977037195</v>
      </c>
      <c r="G19" s="24" t="str">
        <f t="shared" si="21"/>
        <v>± 1.0%</v>
      </c>
      <c r="H19" s="1">
        <f t="shared" si="22"/>
        <v>7.8709893048128338E-2</v>
      </c>
      <c r="I19" s="10" t="str">
        <f t="shared" si="23"/>
        <v>High</v>
      </c>
    </row>
    <row r="20" spans="1:9" x14ac:dyDescent="0.2">
      <c r="A20" s="37" t="s">
        <v>372</v>
      </c>
      <c r="B20" s="46">
        <v>9817</v>
      </c>
      <c r="C20" s="47">
        <v>602</v>
      </c>
      <c r="D20" s="2">
        <f t="shared" si="18"/>
        <v>0.2152992521437814</v>
      </c>
      <c r="E20" s="4">
        <f t="shared" si="19"/>
        <v>1.2999999999999999E-2</v>
      </c>
      <c r="F20" s="4">
        <f t="shared" si="20"/>
        <v>355425.71835417161</v>
      </c>
      <c r="G20" s="24" t="str">
        <f t="shared" si="21"/>
        <v>± 1.3%</v>
      </c>
      <c r="H20" s="1">
        <f t="shared" si="22"/>
        <v>6.1322196190282161E-2</v>
      </c>
      <c r="I20" s="10" t="str">
        <f t="shared" si="23"/>
        <v>High</v>
      </c>
    </row>
    <row r="21" spans="1:9" x14ac:dyDescent="0.2">
      <c r="A21" s="37" t="s">
        <v>373</v>
      </c>
      <c r="B21" s="46">
        <v>6987</v>
      </c>
      <c r="C21" s="47">
        <v>483</v>
      </c>
      <c r="D21" s="2">
        <f t="shared" si="18"/>
        <v>0.15323376537930128</v>
      </c>
      <c r="E21" s="4">
        <f t="shared" si="19"/>
        <v>1.0999999999999999E-2</v>
      </c>
      <c r="F21" s="4">
        <f t="shared" si="20"/>
        <v>229754.13853290453</v>
      </c>
      <c r="G21" s="24" t="str">
        <f t="shared" si="21"/>
        <v>± 1.1%</v>
      </c>
      <c r="H21" s="1">
        <f t="shared" si="22"/>
        <v>6.9128381279519105E-2</v>
      </c>
      <c r="I21" s="10" t="str">
        <f t="shared" si="23"/>
        <v>High</v>
      </c>
    </row>
    <row r="22" spans="1:9" x14ac:dyDescent="0.2">
      <c r="A22" s="37" t="s">
        <v>374</v>
      </c>
      <c r="B22" s="46">
        <v>113</v>
      </c>
      <c r="C22" s="47">
        <v>67</v>
      </c>
      <c r="D22" s="2">
        <f t="shared" si="18"/>
        <v>2.4782332170976162E-3</v>
      </c>
      <c r="E22" s="4">
        <f t="shared" si="19"/>
        <v>1E-3</v>
      </c>
      <c r="F22" s="4">
        <f t="shared" si="20"/>
        <v>4488.0754129661573</v>
      </c>
      <c r="G22" s="24" t="str">
        <f t="shared" si="21"/>
        <v>± 0.1%</v>
      </c>
      <c r="H22" s="1">
        <f t="shared" si="22"/>
        <v>0.59292035398230092</v>
      </c>
      <c r="I22" s="10" t="str">
        <f t="shared" si="23"/>
        <v>Moderate</v>
      </c>
    </row>
    <row r="23" spans="1:9" x14ac:dyDescent="0.2">
      <c r="A23" s="37" t="s">
        <v>375</v>
      </c>
      <c r="B23" s="46">
        <v>0</v>
      </c>
      <c r="C23" s="47">
        <v>0</v>
      </c>
      <c r="D23" s="2">
        <f t="shared" si="18"/>
        <v>0</v>
      </c>
      <c r="E23" s="4">
        <f t="shared" si="19"/>
        <v>0</v>
      </c>
      <c r="F23" s="4">
        <f t="shared" si="20"/>
        <v>0</v>
      </c>
      <c r="G23" s="24" t="str">
        <f t="shared" si="21"/>
        <v>± 0.6%</v>
      </c>
      <c r="H23" s="1">
        <f t="shared" si="22"/>
        <v>0</v>
      </c>
      <c r="I23" s="10" t="str">
        <f t="shared" si="23"/>
        <v>NC</v>
      </c>
    </row>
    <row r="24" spans="1:9" x14ac:dyDescent="0.2">
      <c r="A24" s="14" t="s">
        <v>462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345</v>
      </c>
      <c r="B25" s="46">
        <v>45597</v>
      </c>
      <c r="C25" s="47">
        <v>388</v>
      </c>
      <c r="D25" s="2">
        <f t="shared" ref="D25:D54" si="24">IF(B25&lt;&gt;0,B25/$B$7,0)</f>
        <v>1</v>
      </c>
      <c r="E25" s="4">
        <f t="shared" ref="E25:E60" si="25">IF(B25&lt;&gt;0,ROUND(((SQRT(POWER(C25,2)-(POWER((B25/$B$7),2)*POWER($C$7,2))))/$B$7),3),0)</f>
        <v>0</v>
      </c>
      <c r="F25" s="4">
        <f t="shared" ref="F25:F60" si="26">IF(B25=0,0,POWER(C25,2)-(POWER((B25/$B$7),2)*POWER(C$7,2)))</f>
        <v>0</v>
      </c>
      <c r="G25" s="24" t="s">
        <v>17</v>
      </c>
      <c r="H25" s="1">
        <f t="shared" ref="H25:H87" si="27">IF(B25&lt;&gt;0,C25/B25,0)</f>
        <v>8.5093317542820797E-3</v>
      </c>
      <c r="I25" s="10" t="str">
        <f t="shared" ref="I25:I87" si="28">IF(AND(H25&gt;0,H25&lt;=0.2),"High",IF(H25&gt;=0.667,"Low",IF(AND(H25&gt;0.2,H25&lt;0.667),"Moderate","NC")))</f>
        <v>High</v>
      </c>
    </row>
    <row r="26" spans="1:9" x14ac:dyDescent="0.2">
      <c r="A26" s="37" t="s">
        <v>376</v>
      </c>
      <c r="B26" s="46">
        <v>1526</v>
      </c>
      <c r="C26" s="47">
        <v>252</v>
      </c>
      <c r="D26" s="2">
        <f t="shared" si="24"/>
        <v>3.346711406452179E-2</v>
      </c>
      <c r="E26" s="4">
        <f t="shared" si="25"/>
        <v>6.0000000000000001E-3</v>
      </c>
      <c r="F26" s="4">
        <f t="shared" si="26"/>
        <v>63335.383535467088</v>
      </c>
      <c r="G26" s="24" t="str">
        <f t="shared" ref="G26:G68" si="29">IF(F26&lt;0,"W",IF(B26=0,"± 0.6%",IF((E26*100)&lt;0.01,"± 0.1%","± "&amp; TEXT((E26*100),"#,##0.0")&amp;"%")))</f>
        <v>± 0.6%</v>
      </c>
      <c r="H26" s="1">
        <f t="shared" si="27"/>
        <v>0.16513761467889909</v>
      </c>
      <c r="I26" s="10" t="str">
        <f t="shared" si="28"/>
        <v>High</v>
      </c>
    </row>
    <row r="27" spans="1:9" x14ac:dyDescent="0.2">
      <c r="A27" s="37" t="s">
        <v>377</v>
      </c>
      <c r="B27" s="46">
        <v>3214</v>
      </c>
      <c r="C27" s="47">
        <v>380</v>
      </c>
      <c r="D27" s="2">
        <f t="shared" si="24"/>
        <v>7.0487093449130428E-2</v>
      </c>
      <c r="E27" s="4">
        <f t="shared" si="25"/>
        <v>8.0000000000000002E-3</v>
      </c>
      <c r="F27" s="4">
        <f t="shared" si="26"/>
        <v>143652.03262245748</v>
      </c>
      <c r="G27" s="24" t="str">
        <f t="shared" si="29"/>
        <v>± 0.8%</v>
      </c>
      <c r="H27" s="1">
        <f t="shared" si="27"/>
        <v>0.11823273179838208</v>
      </c>
      <c r="I27" s="10" t="str">
        <f t="shared" si="28"/>
        <v>High</v>
      </c>
    </row>
    <row r="28" spans="1:9" x14ac:dyDescent="0.2">
      <c r="A28" s="37" t="s">
        <v>378</v>
      </c>
      <c r="B28" s="46">
        <v>3252</v>
      </c>
      <c r="C28" s="47">
        <v>379</v>
      </c>
      <c r="D28" s="2">
        <f t="shared" si="24"/>
        <v>7.1320481610632272E-2</v>
      </c>
      <c r="E28" s="4">
        <f t="shared" si="25"/>
        <v>8.0000000000000002E-3</v>
      </c>
      <c r="F28" s="4">
        <f t="shared" si="26"/>
        <v>142875.24121898727</v>
      </c>
      <c r="G28" s="24" t="str">
        <f t="shared" si="29"/>
        <v>± 0.8%</v>
      </c>
      <c r="H28" s="1">
        <f t="shared" si="27"/>
        <v>0.11654366543665437</v>
      </c>
      <c r="I28" s="10" t="str">
        <f t="shared" si="28"/>
        <v>High</v>
      </c>
    </row>
    <row r="29" spans="1:9" x14ac:dyDescent="0.2">
      <c r="A29" s="37" t="s">
        <v>379</v>
      </c>
      <c r="B29" s="46">
        <v>3307</v>
      </c>
      <c r="C29" s="47">
        <v>394</v>
      </c>
      <c r="D29" s="2">
        <f t="shared" si="24"/>
        <v>7.2526701318069167E-2</v>
      </c>
      <c r="E29" s="4">
        <f t="shared" si="25"/>
        <v>8.9999999999999993E-3</v>
      </c>
      <c r="F29" s="4">
        <f t="shared" si="26"/>
        <v>154444.1201328001</v>
      </c>
      <c r="G29" s="24" t="str">
        <f t="shared" si="29"/>
        <v>± 0.9%</v>
      </c>
      <c r="H29" s="1">
        <f t="shared" si="27"/>
        <v>0.11914121560326579</v>
      </c>
      <c r="I29" s="10" t="str">
        <f t="shared" si="28"/>
        <v>High</v>
      </c>
    </row>
    <row r="30" spans="1:9" x14ac:dyDescent="0.2">
      <c r="A30" s="37" t="s">
        <v>380</v>
      </c>
      <c r="B30" s="46">
        <v>3423</v>
      </c>
      <c r="C30" s="47">
        <v>411</v>
      </c>
      <c r="D30" s="2">
        <f t="shared" si="24"/>
        <v>7.5070728337390619E-2</v>
      </c>
      <c r="E30" s="4">
        <f t="shared" si="25"/>
        <v>8.9999999999999993E-3</v>
      </c>
      <c r="F30" s="4">
        <f t="shared" si="26"/>
        <v>168072.59208788036</v>
      </c>
      <c r="G30" s="24" t="str">
        <f t="shared" si="29"/>
        <v>± 0.9%</v>
      </c>
      <c r="H30" s="1">
        <f t="shared" si="27"/>
        <v>0.12007011393514461</v>
      </c>
      <c r="I30" s="10" t="str">
        <f t="shared" si="28"/>
        <v>High</v>
      </c>
    </row>
    <row r="31" spans="1:9" x14ac:dyDescent="0.2">
      <c r="A31" s="37" t="s">
        <v>381</v>
      </c>
      <c r="B31" s="46">
        <v>4647</v>
      </c>
      <c r="C31" s="47">
        <v>459</v>
      </c>
      <c r="D31" s="2">
        <f t="shared" si="24"/>
        <v>0.10191459964471347</v>
      </c>
      <c r="E31" s="4">
        <f t="shared" si="25"/>
        <v>0.01</v>
      </c>
      <c r="F31" s="4">
        <f t="shared" si="26"/>
        <v>209117.36185431099</v>
      </c>
      <c r="G31" s="24" t="str">
        <f t="shared" si="29"/>
        <v>± 1.0%</v>
      </c>
      <c r="H31" s="1">
        <f t="shared" si="27"/>
        <v>9.8773402194964499E-2</v>
      </c>
      <c r="I31" s="10" t="str">
        <f t="shared" si="28"/>
        <v>High</v>
      </c>
    </row>
    <row r="32" spans="1:9" x14ac:dyDescent="0.2">
      <c r="A32" s="37" t="s">
        <v>382</v>
      </c>
      <c r="B32" s="46">
        <v>3396</v>
      </c>
      <c r="C32" s="47">
        <v>404</v>
      </c>
      <c r="D32" s="2">
        <f t="shared" si="24"/>
        <v>7.4478584117376137E-2</v>
      </c>
      <c r="E32" s="4">
        <f t="shared" si="25"/>
        <v>8.9999999999999993E-3</v>
      </c>
      <c r="F32" s="4">
        <f t="shared" si="26"/>
        <v>162380.92347581693</v>
      </c>
      <c r="G32" s="24" t="str">
        <f t="shared" si="29"/>
        <v>± 0.9%</v>
      </c>
      <c r="H32" s="1">
        <f t="shared" si="27"/>
        <v>0.11896348645465253</v>
      </c>
      <c r="I32" s="10" t="str">
        <f t="shared" si="28"/>
        <v>High</v>
      </c>
    </row>
    <row r="33" spans="1:9" x14ac:dyDescent="0.2">
      <c r="A33" s="37" t="s">
        <v>383</v>
      </c>
      <c r="B33" s="46">
        <v>2132</v>
      </c>
      <c r="C33" s="47">
        <v>330</v>
      </c>
      <c r="D33" s="2">
        <f t="shared" si="24"/>
        <v>4.6757462113735555E-2</v>
      </c>
      <c r="E33" s="4">
        <f t="shared" si="25"/>
        <v>7.0000000000000001E-3</v>
      </c>
      <c r="F33" s="4">
        <f t="shared" si="26"/>
        <v>108570.87163491914</v>
      </c>
      <c r="G33" s="24" t="str">
        <f t="shared" si="29"/>
        <v>± 0.7%</v>
      </c>
      <c r="H33" s="1">
        <f t="shared" si="27"/>
        <v>0.15478424015009382</v>
      </c>
      <c r="I33" s="10" t="str">
        <f t="shared" si="28"/>
        <v>High</v>
      </c>
    </row>
    <row r="34" spans="1:9" x14ac:dyDescent="0.2">
      <c r="A34" s="37" t="s">
        <v>384</v>
      </c>
      <c r="B34" s="46">
        <v>20700</v>
      </c>
      <c r="C34" s="47">
        <v>759</v>
      </c>
      <c r="D34" s="2">
        <f t="shared" si="24"/>
        <v>0.45397723534443057</v>
      </c>
      <c r="E34" s="4">
        <f t="shared" si="25"/>
        <v>1.6E-2</v>
      </c>
      <c r="F34" s="4">
        <f t="shared" si="26"/>
        <v>545054.58460871933</v>
      </c>
      <c r="G34" s="24" t="str">
        <f t="shared" si="29"/>
        <v>± 1.6%</v>
      </c>
      <c r="H34" s="1">
        <f t="shared" si="27"/>
        <v>3.6666666666666667E-2</v>
      </c>
      <c r="I34" s="10" t="str">
        <f t="shared" si="28"/>
        <v>High</v>
      </c>
    </row>
    <row r="35" spans="1:9" x14ac:dyDescent="0.2">
      <c r="A35" s="14" t="s">
        <v>463</v>
      </c>
      <c r="B35" s="15" t="s">
        <v>559</v>
      </c>
      <c r="C35" s="15" t="s">
        <v>559</v>
      </c>
      <c r="D35" s="20"/>
      <c r="E35" s="21"/>
      <c r="F35" s="21"/>
      <c r="G35" s="25"/>
      <c r="H35" s="18"/>
      <c r="I35" s="22"/>
    </row>
    <row r="36" spans="1:9" x14ac:dyDescent="0.2">
      <c r="A36" s="37" t="s">
        <v>345</v>
      </c>
      <c r="B36" s="46">
        <v>45597</v>
      </c>
      <c r="C36" s="47">
        <v>388</v>
      </c>
      <c r="D36" s="2">
        <f t="shared" si="24"/>
        <v>1</v>
      </c>
      <c r="E36" s="4">
        <f t="shared" si="25"/>
        <v>0</v>
      </c>
      <c r="F36" s="4">
        <f t="shared" si="26"/>
        <v>0</v>
      </c>
      <c r="G36" s="24" t="s">
        <v>17</v>
      </c>
      <c r="H36" s="1">
        <f t="shared" si="27"/>
        <v>8.5093317542820797E-3</v>
      </c>
      <c r="I36" s="10" t="str">
        <f t="shared" si="28"/>
        <v>High</v>
      </c>
    </row>
    <row r="37" spans="1:9" x14ac:dyDescent="0.2">
      <c r="A37" s="37" t="s">
        <v>385</v>
      </c>
      <c r="B37" s="46">
        <v>4595</v>
      </c>
      <c r="C37" s="47">
        <v>503</v>
      </c>
      <c r="D37" s="2">
        <f t="shared" si="24"/>
        <v>0.1007741737395004</v>
      </c>
      <c r="E37" s="4">
        <f t="shared" si="25"/>
        <v>1.0999999999999999E-2</v>
      </c>
      <c r="F37" s="4">
        <f t="shared" si="26"/>
        <v>251480.16032992164</v>
      </c>
      <c r="G37" s="24" t="str">
        <f t="shared" si="29"/>
        <v>± 1.1%</v>
      </c>
      <c r="H37" s="1">
        <f t="shared" si="27"/>
        <v>0.10946681175190424</v>
      </c>
      <c r="I37" s="10" t="str">
        <f t="shared" si="28"/>
        <v>High</v>
      </c>
    </row>
    <row r="38" spans="1:9" x14ac:dyDescent="0.2">
      <c r="A38" s="37" t="s">
        <v>386</v>
      </c>
      <c r="B38" s="46">
        <v>5868</v>
      </c>
      <c r="C38" s="47">
        <v>505</v>
      </c>
      <c r="D38" s="2">
        <f t="shared" si="24"/>
        <v>0.1286926771498125</v>
      </c>
      <c r="E38" s="4">
        <f t="shared" si="25"/>
        <v>1.0999999999999999E-2</v>
      </c>
      <c r="F38" s="4">
        <f t="shared" si="26"/>
        <v>252531.71960519944</v>
      </c>
      <c r="G38" s="24" t="str">
        <f t="shared" si="29"/>
        <v>± 1.1%</v>
      </c>
      <c r="H38" s="1">
        <f t="shared" si="27"/>
        <v>8.6059986366734828E-2</v>
      </c>
      <c r="I38" s="10" t="str">
        <f t="shared" si="28"/>
        <v>High</v>
      </c>
    </row>
    <row r="39" spans="1:9" x14ac:dyDescent="0.2">
      <c r="A39" s="37" t="s">
        <v>387</v>
      </c>
      <c r="B39" s="46">
        <v>10400</v>
      </c>
      <c r="C39" s="47">
        <v>634</v>
      </c>
      <c r="D39" s="2">
        <f t="shared" si="24"/>
        <v>0.22808518104261244</v>
      </c>
      <c r="E39" s="4">
        <f t="shared" si="25"/>
        <v>1.4E-2</v>
      </c>
      <c r="F39" s="4">
        <f t="shared" si="26"/>
        <v>394124.27209801652</v>
      </c>
      <c r="G39" s="24" t="str">
        <f t="shared" si="29"/>
        <v>± 1.4%</v>
      </c>
      <c r="H39" s="1">
        <f t="shared" si="27"/>
        <v>6.0961538461538463E-2</v>
      </c>
      <c r="I39" s="10" t="str">
        <f t="shared" si="28"/>
        <v>High</v>
      </c>
    </row>
    <row r="40" spans="1:9" x14ac:dyDescent="0.2">
      <c r="A40" s="37" t="s">
        <v>388</v>
      </c>
      <c r="B40" s="46">
        <v>7622</v>
      </c>
      <c r="C40" s="47">
        <v>583</v>
      </c>
      <c r="D40" s="2">
        <f t="shared" si="24"/>
        <v>0.16716012018334539</v>
      </c>
      <c r="E40" s="4">
        <f t="shared" si="25"/>
        <v>1.2999999999999999E-2</v>
      </c>
      <c r="F40" s="4">
        <f t="shared" si="26"/>
        <v>335682.42340989929</v>
      </c>
      <c r="G40" s="24" t="str">
        <f t="shared" si="29"/>
        <v>± 1.3%</v>
      </c>
      <c r="H40" s="1">
        <f t="shared" si="27"/>
        <v>7.6489110469692992E-2</v>
      </c>
      <c r="I40" s="10" t="str">
        <f t="shared" si="28"/>
        <v>High</v>
      </c>
    </row>
    <row r="41" spans="1:9" x14ac:dyDescent="0.2">
      <c r="A41" s="37" t="s">
        <v>389</v>
      </c>
      <c r="B41" s="46">
        <v>4475</v>
      </c>
      <c r="C41" s="47">
        <v>451</v>
      </c>
      <c r="D41" s="2">
        <f t="shared" si="24"/>
        <v>9.8142421650547179E-2</v>
      </c>
      <c r="E41" s="4">
        <f t="shared" si="25"/>
        <v>0.01</v>
      </c>
      <c r="F41" s="4">
        <f t="shared" si="26"/>
        <v>201950.9699882844</v>
      </c>
      <c r="G41" s="24" t="str">
        <f t="shared" si="29"/>
        <v>± 1.0%</v>
      </c>
      <c r="H41" s="1">
        <f t="shared" si="27"/>
        <v>0.10078212290502793</v>
      </c>
      <c r="I41" s="10" t="str">
        <f t="shared" si="28"/>
        <v>High</v>
      </c>
    </row>
    <row r="42" spans="1:9" x14ac:dyDescent="0.2">
      <c r="A42" s="37" t="s">
        <v>390</v>
      </c>
      <c r="B42" s="46">
        <v>3430</v>
      </c>
      <c r="C42" s="47">
        <v>392</v>
      </c>
      <c r="D42" s="2">
        <f t="shared" si="24"/>
        <v>7.5224247209246226E-2</v>
      </c>
      <c r="E42" s="4">
        <f t="shared" si="25"/>
        <v>8.9999999999999993E-3</v>
      </c>
      <c r="F42" s="4">
        <f t="shared" si="26"/>
        <v>152812.11856884204</v>
      </c>
      <c r="G42" s="24" t="str">
        <f t="shared" si="29"/>
        <v>± 0.9%</v>
      </c>
      <c r="H42" s="1">
        <f t="shared" si="27"/>
        <v>0.11428571428571428</v>
      </c>
      <c r="I42" s="10" t="str">
        <f t="shared" si="28"/>
        <v>High</v>
      </c>
    </row>
    <row r="43" spans="1:9" x14ac:dyDescent="0.2">
      <c r="A43" s="37" t="s">
        <v>391</v>
      </c>
      <c r="B43" s="46">
        <v>2327</v>
      </c>
      <c r="C43" s="47">
        <v>326</v>
      </c>
      <c r="D43" s="2">
        <f t="shared" si="24"/>
        <v>5.1034059258284539E-2</v>
      </c>
      <c r="E43" s="4">
        <f t="shared" si="25"/>
        <v>7.0000000000000001E-3</v>
      </c>
      <c r="F43" s="4">
        <f t="shared" si="26"/>
        <v>105883.91188483211</v>
      </c>
      <c r="G43" s="24" t="str">
        <f t="shared" si="29"/>
        <v>± 0.7%</v>
      </c>
      <c r="H43" s="1">
        <f t="shared" si="27"/>
        <v>0.1400945423291792</v>
      </c>
      <c r="I43" s="10" t="str">
        <f t="shared" si="28"/>
        <v>High</v>
      </c>
    </row>
    <row r="44" spans="1:9" x14ac:dyDescent="0.2">
      <c r="A44" s="37" t="s">
        <v>392</v>
      </c>
      <c r="B44" s="46">
        <v>2757</v>
      </c>
      <c r="C44" s="47">
        <v>346</v>
      </c>
      <c r="D44" s="2">
        <f t="shared" si="24"/>
        <v>6.0464504243700243E-2</v>
      </c>
      <c r="E44" s="4">
        <f t="shared" si="25"/>
        <v>8.0000000000000002E-3</v>
      </c>
      <c r="F44" s="4">
        <f t="shared" si="26"/>
        <v>119165.61771877178</v>
      </c>
      <c r="G44" s="24" t="str">
        <f t="shared" si="29"/>
        <v>± 0.8%</v>
      </c>
      <c r="H44" s="1">
        <f t="shared" si="27"/>
        <v>0.12549873050417121</v>
      </c>
      <c r="I44" s="10" t="str">
        <f t="shared" si="28"/>
        <v>High</v>
      </c>
    </row>
    <row r="45" spans="1:9" x14ac:dyDescent="0.2">
      <c r="A45" s="37" t="s">
        <v>393</v>
      </c>
      <c r="B45" s="46">
        <v>4123</v>
      </c>
      <c r="C45" s="47">
        <v>357</v>
      </c>
      <c r="D45" s="2">
        <f t="shared" si="24"/>
        <v>9.0422615522951069E-2</v>
      </c>
      <c r="E45" s="4">
        <f t="shared" si="25"/>
        <v>8.0000000000000002E-3</v>
      </c>
      <c r="F45" s="4">
        <f t="shared" si="26"/>
        <v>126218.11471062577</v>
      </c>
      <c r="G45" s="24" t="str">
        <f t="shared" si="29"/>
        <v>± 0.8%</v>
      </c>
      <c r="H45" s="1">
        <f t="shared" si="27"/>
        <v>8.6587436332767401E-2</v>
      </c>
      <c r="I45" s="10" t="str">
        <f t="shared" si="28"/>
        <v>High</v>
      </c>
    </row>
    <row r="46" spans="1:9" x14ac:dyDescent="0.2">
      <c r="A46" s="37" t="s">
        <v>348</v>
      </c>
      <c r="B46" s="48">
        <v>4.3947368421052628</v>
      </c>
      <c r="C46" s="49">
        <v>0.1</v>
      </c>
      <c r="D46" s="23" t="s">
        <v>17</v>
      </c>
      <c r="E46" s="4">
        <f t="shared" si="25"/>
        <v>0</v>
      </c>
      <c r="F46" s="4">
        <f t="shared" si="26"/>
        <v>8.6015187086996275E-3</v>
      </c>
      <c r="G46" s="24" t="s">
        <v>17</v>
      </c>
      <c r="H46" s="1">
        <f t="shared" si="27"/>
        <v>2.2754491017964076E-2</v>
      </c>
      <c r="I46" s="10" t="str">
        <f t="shared" si="28"/>
        <v>High</v>
      </c>
    </row>
    <row r="47" spans="1:9" x14ac:dyDescent="0.2">
      <c r="A47" s="14" t="s">
        <v>464</v>
      </c>
      <c r="B47" s="15" t="s">
        <v>559</v>
      </c>
      <c r="C47" s="15" t="s">
        <v>559</v>
      </c>
      <c r="D47" s="20"/>
      <c r="E47" s="21"/>
      <c r="F47" s="21"/>
      <c r="G47" s="25"/>
      <c r="H47" s="18"/>
      <c r="I47" s="22"/>
    </row>
    <row r="48" spans="1:9" x14ac:dyDescent="0.2">
      <c r="A48" s="37" t="s">
        <v>345</v>
      </c>
      <c r="B48" s="46">
        <v>45597</v>
      </c>
      <c r="C48" s="47">
        <v>388</v>
      </c>
      <c r="D48" s="2">
        <f t="shared" si="24"/>
        <v>1</v>
      </c>
      <c r="E48" s="4">
        <f t="shared" si="25"/>
        <v>0</v>
      </c>
      <c r="F48" s="4">
        <f t="shared" si="26"/>
        <v>0</v>
      </c>
      <c r="G48" s="24" t="s">
        <v>17</v>
      </c>
      <c r="H48" s="1">
        <f t="shared" si="27"/>
        <v>8.5093317542820797E-3</v>
      </c>
      <c r="I48" s="10" t="str">
        <f t="shared" si="28"/>
        <v>High</v>
      </c>
    </row>
    <row r="49" spans="1:9" x14ac:dyDescent="0.2">
      <c r="A49" s="37" t="s">
        <v>394</v>
      </c>
      <c r="B49" s="46">
        <v>5833</v>
      </c>
      <c r="C49" s="47">
        <v>533</v>
      </c>
      <c r="D49" s="2">
        <f t="shared" si="24"/>
        <v>0.12792508279053447</v>
      </c>
      <c r="E49" s="4">
        <f t="shared" si="25"/>
        <v>1.2E-2</v>
      </c>
      <c r="F49" s="4">
        <f t="shared" si="26"/>
        <v>281625.37351317226</v>
      </c>
      <c r="G49" s="24" t="str">
        <f t="shared" si="29"/>
        <v>± 1.2%</v>
      </c>
      <c r="H49" s="1">
        <f t="shared" si="27"/>
        <v>9.1376650094291106E-2</v>
      </c>
      <c r="I49" s="10" t="str">
        <f t="shared" si="28"/>
        <v>High</v>
      </c>
    </row>
    <row r="50" spans="1:9" x14ac:dyDescent="0.2">
      <c r="A50" s="37" t="s">
        <v>395</v>
      </c>
      <c r="B50" s="46">
        <v>15828</v>
      </c>
      <c r="C50" s="47">
        <v>669</v>
      </c>
      <c r="D50" s="2">
        <f t="shared" si="24"/>
        <v>0.34712810053292981</v>
      </c>
      <c r="E50" s="4">
        <f t="shared" si="25"/>
        <v>1.4E-2</v>
      </c>
      <c r="F50" s="4">
        <f t="shared" si="26"/>
        <v>429420.76140557032</v>
      </c>
      <c r="G50" s="24" t="str">
        <f t="shared" si="29"/>
        <v>± 1.4%</v>
      </c>
      <c r="H50" s="1">
        <f t="shared" si="27"/>
        <v>4.2266868840030329E-2</v>
      </c>
      <c r="I50" s="10" t="str">
        <f t="shared" si="28"/>
        <v>High</v>
      </c>
    </row>
    <row r="51" spans="1:9" x14ac:dyDescent="0.2">
      <c r="A51" s="37" t="s">
        <v>397</v>
      </c>
      <c r="B51" s="46">
        <v>10429</v>
      </c>
      <c r="C51" s="47">
        <v>654</v>
      </c>
      <c r="D51" s="2">
        <f t="shared" si="24"/>
        <v>0.22872118779744283</v>
      </c>
      <c r="E51" s="4">
        <f t="shared" si="25"/>
        <v>1.4E-2</v>
      </c>
      <c r="F51" s="4">
        <f t="shared" si="26"/>
        <v>419840.53425820841</v>
      </c>
      <c r="G51" s="24" t="str">
        <f t="shared" si="29"/>
        <v>± 1.4%</v>
      </c>
      <c r="H51" s="1">
        <f t="shared" si="27"/>
        <v>6.2709751654041621E-2</v>
      </c>
      <c r="I51" s="10" t="str">
        <f t="shared" si="28"/>
        <v>High</v>
      </c>
    </row>
    <row r="52" spans="1:9" x14ac:dyDescent="0.2">
      <c r="A52" s="37" t="s">
        <v>396</v>
      </c>
      <c r="B52" s="46">
        <v>7302</v>
      </c>
      <c r="C52" s="47">
        <v>498</v>
      </c>
      <c r="D52" s="2">
        <f t="shared" si="24"/>
        <v>0.16014211461280348</v>
      </c>
      <c r="E52" s="4">
        <f t="shared" si="25"/>
        <v>1.0999999999999999E-2</v>
      </c>
      <c r="F52" s="4">
        <f t="shared" si="26"/>
        <v>244143.22431880224</v>
      </c>
      <c r="G52" s="24" t="str">
        <f t="shared" si="29"/>
        <v>± 1.1%</v>
      </c>
      <c r="H52" s="1">
        <f t="shared" si="27"/>
        <v>6.8200493015612165E-2</v>
      </c>
      <c r="I52" s="10" t="str">
        <f t="shared" si="28"/>
        <v>High</v>
      </c>
    </row>
    <row r="53" spans="1:9" x14ac:dyDescent="0.2">
      <c r="A53" s="37" t="s">
        <v>398</v>
      </c>
      <c r="B53" s="46">
        <v>4316</v>
      </c>
      <c r="C53" s="47">
        <v>408</v>
      </c>
      <c r="D53" s="2">
        <f t="shared" si="24"/>
        <v>9.4655350132684168E-2</v>
      </c>
      <c r="E53" s="4">
        <f t="shared" si="25"/>
        <v>8.9999999999999993E-3</v>
      </c>
      <c r="F53" s="4">
        <f t="shared" si="26"/>
        <v>165115.18066208088</v>
      </c>
      <c r="G53" s="24" t="str">
        <f t="shared" si="29"/>
        <v>± 0.9%</v>
      </c>
      <c r="H53" s="1">
        <f t="shared" si="27"/>
        <v>9.4531974050046333E-2</v>
      </c>
      <c r="I53" s="10" t="str">
        <f t="shared" si="28"/>
        <v>High</v>
      </c>
    </row>
    <row r="54" spans="1:9" x14ac:dyDescent="0.2">
      <c r="A54" s="37" t="s">
        <v>399</v>
      </c>
      <c r="B54" s="46">
        <v>1889</v>
      </c>
      <c r="C54" s="47">
        <v>277</v>
      </c>
      <c r="D54" s="2">
        <f t="shared" si="24"/>
        <v>4.1428164133605283E-2</v>
      </c>
      <c r="E54" s="4">
        <f t="shared" si="25"/>
        <v>6.0000000000000001E-3</v>
      </c>
      <c r="F54" s="4">
        <f t="shared" si="26"/>
        <v>76470.622419203646</v>
      </c>
      <c r="G54" s="24" t="str">
        <f t="shared" si="29"/>
        <v>± 0.6%</v>
      </c>
      <c r="H54" s="1">
        <f t="shared" si="27"/>
        <v>0.14663843303335097</v>
      </c>
      <c r="I54" s="10" t="str">
        <f t="shared" si="28"/>
        <v>High</v>
      </c>
    </row>
    <row r="55" spans="1:9" x14ac:dyDescent="0.2">
      <c r="A55" s="14" t="s">
        <v>465</v>
      </c>
      <c r="B55" s="15" t="s">
        <v>559</v>
      </c>
      <c r="C55" s="15" t="s">
        <v>559</v>
      </c>
      <c r="D55" s="20"/>
      <c r="E55" s="21"/>
      <c r="F55" s="21"/>
      <c r="G55" s="25"/>
      <c r="H55" s="18"/>
      <c r="I55" s="22"/>
    </row>
    <row r="56" spans="1:9" x14ac:dyDescent="0.2">
      <c r="A56" s="37" t="s">
        <v>349</v>
      </c>
      <c r="B56" s="46">
        <v>42274</v>
      </c>
      <c r="C56" s="47">
        <v>582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si="27"/>
        <v>1.3767327435303024E-2</v>
      </c>
      <c r="I56" s="10" t="str">
        <f t="shared" si="28"/>
        <v>High</v>
      </c>
    </row>
    <row r="57" spans="1:9" x14ac:dyDescent="0.2">
      <c r="A57" s="37" t="s">
        <v>400</v>
      </c>
      <c r="B57" s="46">
        <v>16863</v>
      </c>
      <c r="C57" s="47">
        <v>560</v>
      </c>
      <c r="D57" s="2">
        <f t="shared" ref="D57:D58" si="30">IF(B57&lt;&gt;0,B57/$B$56,0)</f>
        <v>0.3988976675971046</v>
      </c>
      <c r="E57" s="4">
        <f t="shared" ref="E57:E58" si="31">IF(B57&lt;&gt;0,ROUND(((SQRT(POWER(C57,2)-(POWER((B57/$B$56),2)*POWER($C$56,2))))/$B$56),3),0)</f>
        <v>1.2E-2</v>
      </c>
      <c r="F57" s="4">
        <f t="shared" ref="F57:F58" si="32">IF(B57=0,0,POWER(C57,2)-(POWER((B57/$B$56),2)*POWER(C$56,2)))</f>
        <v>259702.45755669812</v>
      </c>
      <c r="G57" s="24" t="str">
        <f t="shared" si="29"/>
        <v>± 1.2%</v>
      </c>
      <c r="H57" s="1">
        <f t="shared" si="27"/>
        <v>3.3208800332088007E-2</v>
      </c>
      <c r="I57" s="10" t="str">
        <f t="shared" si="28"/>
        <v>High</v>
      </c>
    </row>
    <row r="58" spans="1:9" x14ac:dyDescent="0.2">
      <c r="A58" s="37" t="s">
        <v>401</v>
      </c>
      <c r="B58" s="46">
        <v>25411</v>
      </c>
      <c r="C58" s="47">
        <v>688</v>
      </c>
      <c r="D58" s="2">
        <f t="shared" si="30"/>
        <v>0.60110233240289535</v>
      </c>
      <c r="E58" s="4">
        <f t="shared" si="31"/>
        <v>1.4E-2</v>
      </c>
      <c r="F58" s="4">
        <f t="shared" si="32"/>
        <v>350954.88467502152</v>
      </c>
      <c r="G58" s="24" t="str">
        <f t="shared" si="29"/>
        <v>± 1.4%</v>
      </c>
      <c r="H58" s="1">
        <f t="shared" si="27"/>
        <v>2.7074888827673053E-2</v>
      </c>
      <c r="I58" s="10" t="str">
        <f t="shared" si="28"/>
        <v>High</v>
      </c>
    </row>
    <row r="59" spans="1:9" ht="24" x14ac:dyDescent="0.2">
      <c r="A59" s="44" t="s">
        <v>350</v>
      </c>
      <c r="B59" s="45">
        <v>2.19</v>
      </c>
      <c r="C59" s="50">
        <v>0.06</v>
      </c>
      <c r="D59" s="23" t="s">
        <v>17</v>
      </c>
      <c r="E59" s="4">
        <f t="shared" si="25"/>
        <v>0</v>
      </c>
      <c r="F59" s="4">
        <f t="shared" si="26"/>
        <v>3.252720504893647E-3</v>
      </c>
      <c r="G59" s="24" t="s">
        <v>17</v>
      </c>
      <c r="H59" s="1">
        <f t="shared" si="27"/>
        <v>2.7397260273972601E-2</v>
      </c>
      <c r="I59" s="10" t="str">
        <f t="shared" si="28"/>
        <v>High</v>
      </c>
    </row>
    <row r="60" spans="1:9" ht="24" x14ac:dyDescent="0.2">
      <c r="A60" s="44" t="s">
        <v>351</v>
      </c>
      <c r="B60" s="45">
        <v>1.63</v>
      </c>
      <c r="C60" s="50">
        <v>7.0000000000000007E-2</v>
      </c>
      <c r="D60" s="23" t="s">
        <v>17</v>
      </c>
      <c r="E60" s="4">
        <f t="shared" si="25"/>
        <v>0</v>
      </c>
      <c r="F60" s="4">
        <f t="shared" si="26"/>
        <v>4.7076172534876119E-3</v>
      </c>
      <c r="G60" s="24" t="s">
        <v>17</v>
      </c>
      <c r="H60" s="1">
        <f t="shared" si="27"/>
        <v>4.2944785276073628E-2</v>
      </c>
      <c r="I60" s="10" t="str">
        <f t="shared" si="28"/>
        <v>High</v>
      </c>
    </row>
    <row r="61" spans="1:9" x14ac:dyDescent="0.2">
      <c r="A61" s="14" t="s">
        <v>466</v>
      </c>
      <c r="B61" s="15" t="s">
        <v>559</v>
      </c>
      <c r="C61" s="15" t="s">
        <v>559</v>
      </c>
      <c r="D61" s="20"/>
      <c r="E61" s="21"/>
      <c r="F61" s="21"/>
      <c r="G61" s="25"/>
      <c r="H61" s="18"/>
      <c r="I61" s="22"/>
    </row>
    <row r="62" spans="1:9" x14ac:dyDescent="0.2">
      <c r="A62" s="37" t="s">
        <v>349</v>
      </c>
      <c r="B62" s="46">
        <v>42274</v>
      </c>
      <c r="C62" s="47">
        <v>582</v>
      </c>
      <c r="D62" s="2">
        <f>IF(B62&lt;&gt;0,B62/$B$56,0)</f>
        <v>1</v>
      </c>
      <c r="E62" s="4">
        <f>IF(B62&lt;&gt;0,ROUND(((SQRT(POWER(C62,2)-(POWER((B62/$B$56),2)*POWER($C$56,2))))/$B$56),3),0)</f>
        <v>0</v>
      </c>
      <c r="F62" s="4">
        <f>IF(B62=0,0,POWER(C62,2)-(POWER((B62/$B$56),2)*POWER(C$56,2)))</f>
        <v>0</v>
      </c>
      <c r="G62" s="24" t="s">
        <v>17</v>
      </c>
      <c r="H62" s="1">
        <f t="shared" si="27"/>
        <v>1.3767327435303024E-2</v>
      </c>
      <c r="I62" s="10" t="str">
        <f t="shared" si="28"/>
        <v>High</v>
      </c>
    </row>
    <row r="63" spans="1:9" x14ac:dyDescent="0.2">
      <c r="A63" s="37" t="s">
        <v>402</v>
      </c>
      <c r="B63" s="46">
        <v>22043</v>
      </c>
      <c r="C63" s="47">
        <v>743</v>
      </c>
      <c r="D63" s="2">
        <f t="shared" ref="D63:D68" si="33">IF(B63&lt;&gt;0,B63/$B$56,0)</f>
        <v>0.52143161281165729</v>
      </c>
      <c r="E63" s="4">
        <f t="shared" ref="E63:E68" si="34">IF(B63&lt;&gt;0,ROUND(((SQRT(POWER(C63,2)-(POWER((B63/$B$56),2)*POWER($C$56,2))))/$B$56),3),0)</f>
        <v>1.6E-2</v>
      </c>
      <c r="F63" s="4">
        <f t="shared" ref="F63:F68" si="35">IF(B63=0,0,POWER(C63,2)-(POWER((B63/$B$56),2)*POWER(C$56,2)))</f>
        <v>459953.01769726258</v>
      </c>
      <c r="G63" s="24" t="str">
        <f t="shared" si="29"/>
        <v>± 1.6%</v>
      </c>
      <c r="H63" s="1">
        <f t="shared" si="27"/>
        <v>3.3706845710656443E-2</v>
      </c>
      <c r="I63" s="10" t="str">
        <f t="shared" si="28"/>
        <v>High</v>
      </c>
    </row>
    <row r="64" spans="1:9" x14ac:dyDescent="0.2">
      <c r="A64" s="37" t="s">
        <v>403</v>
      </c>
      <c r="B64" s="46">
        <v>9443</v>
      </c>
      <c r="C64" s="47">
        <v>617</v>
      </c>
      <c r="D64" s="2">
        <f t="shared" si="33"/>
        <v>0.22337607039788049</v>
      </c>
      <c r="E64" s="4">
        <f t="shared" si="34"/>
        <v>1.4E-2</v>
      </c>
      <c r="F64" s="4">
        <f t="shared" si="35"/>
        <v>363787.73300364689</v>
      </c>
      <c r="G64" s="24" t="str">
        <f t="shared" si="29"/>
        <v>± 1.4%</v>
      </c>
      <c r="H64" s="1">
        <f t="shared" si="27"/>
        <v>6.5339404850153548E-2</v>
      </c>
      <c r="I64" s="10" t="str">
        <f t="shared" si="28"/>
        <v>High</v>
      </c>
    </row>
    <row r="65" spans="1:9" x14ac:dyDescent="0.2">
      <c r="A65" s="37" t="s">
        <v>404</v>
      </c>
      <c r="B65" s="46">
        <v>5968</v>
      </c>
      <c r="C65" s="47">
        <v>474</v>
      </c>
      <c r="D65" s="2">
        <f t="shared" si="33"/>
        <v>0.14117424421630317</v>
      </c>
      <c r="E65" s="4">
        <f t="shared" si="34"/>
        <v>1.0999999999999999E-2</v>
      </c>
      <c r="F65" s="4">
        <f t="shared" si="35"/>
        <v>217925.17403517044</v>
      </c>
      <c r="G65" s="24" t="str">
        <f t="shared" si="29"/>
        <v>± 1.1%</v>
      </c>
      <c r="H65" s="1">
        <f t="shared" si="27"/>
        <v>7.9423592493297585E-2</v>
      </c>
      <c r="I65" s="10" t="str">
        <f t="shared" si="28"/>
        <v>High</v>
      </c>
    </row>
    <row r="66" spans="1:9" x14ac:dyDescent="0.2">
      <c r="A66" s="37" t="s">
        <v>405</v>
      </c>
      <c r="B66" s="46">
        <v>2423</v>
      </c>
      <c r="C66" s="47">
        <v>322</v>
      </c>
      <c r="D66" s="2">
        <f t="shared" si="33"/>
        <v>5.7316553910204855E-2</v>
      </c>
      <c r="E66" s="4">
        <f t="shared" si="34"/>
        <v>8.0000000000000002E-3</v>
      </c>
      <c r="F66" s="4">
        <f t="shared" si="35"/>
        <v>102571.22819933324</v>
      </c>
      <c r="G66" s="24" t="str">
        <f t="shared" si="29"/>
        <v>± 0.8%</v>
      </c>
      <c r="H66" s="1">
        <f t="shared" si="27"/>
        <v>0.13289310771770532</v>
      </c>
      <c r="I66" s="10" t="str">
        <f t="shared" si="28"/>
        <v>High</v>
      </c>
    </row>
    <row r="67" spans="1:9" x14ac:dyDescent="0.2">
      <c r="A67" s="37" t="s">
        <v>406</v>
      </c>
      <c r="B67" s="46">
        <v>1150</v>
      </c>
      <c r="C67" s="47">
        <v>200</v>
      </c>
      <c r="D67" s="2">
        <f t="shared" si="33"/>
        <v>2.720348204570185E-2</v>
      </c>
      <c r="E67" s="4">
        <f t="shared" si="34"/>
        <v>5.0000000000000001E-3</v>
      </c>
      <c r="F67" s="4">
        <f t="shared" si="35"/>
        <v>39749.334269519903</v>
      </c>
      <c r="G67" s="24" t="str">
        <f t="shared" si="29"/>
        <v>± 0.5%</v>
      </c>
      <c r="H67" s="1">
        <f t="shared" si="27"/>
        <v>0.17391304347826086</v>
      </c>
      <c r="I67" s="10" t="str">
        <f t="shared" si="28"/>
        <v>High</v>
      </c>
    </row>
    <row r="68" spans="1:9" x14ac:dyDescent="0.2">
      <c r="A68" s="37" t="s">
        <v>407</v>
      </c>
      <c r="B68" s="46">
        <v>1247</v>
      </c>
      <c r="C68" s="47">
        <v>190</v>
      </c>
      <c r="D68" s="2">
        <f t="shared" si="33"/>
        <v>2.9498036618252354E-2</v>
      </c>
      <c r="E68" s="4">
        <f t="shared" si="34"/>
        <v>4.0000000000000001E-3</v>
      </c>
      <c r="F68" s="4">
        <f t="shared" si="35"/>
        <v>35805.26467532089</v>
      </c>
      <c r="G68" s="24" t="str">
        <f t="shared" si="29"/>
        <v>± 0.4%</v>
      </c>
      <c r="H68" s="1">
        <f t="shared" si="27"/>
        <v>0.15236567762630313</v>
      </c>
      <c r="I68" s="10" t="str">
        <f t="shared" si="28"/>
        <v>High</v>
      </c>
    </row>
    <row r="69" spans="1:9" x14ac:dyDescent="0.2">
      <c r="A69" s="14" t="s">
        <v>467</v>
      </c>
      <c r="B69" s="15" t="s">
        <v>559</v>
      </c>
      <c r="C69" s="15" t="s">
        <v>559</v>
      </c>
      <c r="D69" s="20"/>
      <c r="E69" s="21"/>
      <c r="F69" s="21"/>
      <c r="G69" s="25"/>
      <c r="H69" s="18"/>
      <c r="I69" s="22"/>
    </row>
    <row r="70" spans="1:9" x14ac:dyDescent="0.2">
      <c r="A70" s="37" t="s">
        <v>349</v>
      </c>
      <c r="B70" s="46">
        <v>42274</v>
      </c>
      <c r="C70" s="47">
        <v>582</v>
      </c>
      <c r="D70" s="2">
        <f t="shared" ref="D70:D95" si="36">IF(B70&lt;&gt;0,B70/$B$56,0)</f>
        <v>1</v>
      </c>
      <c r="E70" s="4">
        <f t="shared" ref="E70:E95" si="37">IF(B70&lt;&gt;0,ROUND(((SQRT(POWER(C70,2)-(POWER((B70/$B$56),2)*POWER($C$56,2))))/$B$56),3),0)</f>
        <v>0</v>
      </c>
      <c r="F70" s="4">
        <f t="shared" ref="F70:F95" si="38">IF(B70=0,0,POWER(C70,2)-(POWER((B70/$B$56),2)*POWER(C$56,2)))</f>
        <v>0</v>
      </c>
      <c r="G70" s="24" t="s">
        <v>17</v>
      </c>
      <c r="H70" s="1">
        <f t="shared" si="27"/>
        <v>1.3767327435303024E-2</v>
      </c>
      <c r="I70" s="10" t="str">
        <f t="shared" si="28"/>
        <v>High</v>
      </c>
    </row>
    <row r="71" spans="1:9" x14ac:dyDescent="0.2">
      <c r="A71" s="37" t="s">
        <v>408</v>
      </c>
      <c r="B71" s="46">
        <v>10185</v>
      </c>
      <c r="C71" s="47">
        <v>614</v>
      </c>
      <c r="D71" s="2">
        <f t="shared" si="36"/>
        <v>0.2409282301178029</v>
      </c>
      <c r="E71" s="4">
        <f t="shared" si="37"/>
        <v>1.4E-2</v>
      </c>
      <c r="F71" s="4">
        <f t="shared" si="38"/>
        <v>357334.28711878142</v>
      </c>
      <c r="G71" s="24" t="str">
        <f t="shared" ref="G71:G95" si="39">IF(F71&lt;0,"W",IF(B71=0,"± 0.6%",IF((E71*100)&lt;0.01,"± 0.1%","± "&amp; TEXT((E71*100),"#,##0.0")&amp;"%")))</f>
        <v>± 1.4%</v>
      </c>
      <c r="H71" s="1">
        <f t="shared" si="27"/>
        <v>6.0284732449680904E-2</v>
      </c>
      <c r="I71" s="10" t="str">
        <f t="shared" si="28"/>
        <v>High</v>
      </c>
    </row>
    <row r="72" spans="1:9" x14ac:dyDescent="0.2">
      <c r="A72" s="37" t="s">
        <v>409</v>
      </c>
      <c r="B72" s="46">
        <v>19098</v>
      </c>
      <c r="C72" s="47">
        <v>796</v>
      </c>
      <c r="D72" s="2">
        <f t="shared" si="36"/>
        <v>0.45176704357288167</v>
      </c>
      <c r="E72" s="4">
        <f t="shared" si="37"/>
        <v>1.7999999999999999E-2</v>
      </c>
      <c r="F72" s="4">
        <f t="shared" si="38"/>
        <v>564484.64629315853</v>
      </c>
      <c r="G72" s="24" t="str">
        <f t="shared" si="39"/>
        <v>± 1.8%</v>
      </c>
      <c r="H72" s="1">
        <f t="shared" si="27"/>
        <v>4.1679757042622265E-2</v>
      </c>
      <c r="I72" s="10" t="str">
        <f t="shared" si="28"/>
        <v>High</v>
      </c>
    </row>
    <row r="73" spans="1:9" x14ac:dyDescent="0.2">
      <c r="A73" s="37" t="s">
        <v>410</v>
      </c>
      <c r="B73" s="46">
        <v>9590</v>
      </c>
      <c r="C73" s="47">
        <v>577</v>
      </c>
      <c r="D73" s="2">
        <f t="shared" si="36"/>
        <v>0.22685338505937455</v>
      </c>
      <c r="E73" s="4">
        <f t="shared" si="37"/>
        <v>1.2999999999999999E-2</v>
      </c>
      <c r="F73" s="4">
        <f t="shared" si="38"/>
        <v>315497.43027042231</v>
      </c>
      <c r="G73" s="24" t="str">
        <f t="shared" si="39"/>
        <v>± 1.3%</v>
      </c>
      <c r="H73" s="1">
        <f t="shared" si="27"/>
        <v>6.0166840458811259E-2</v>
      </c>
      <c r="I73" s="10" t="str">
        <f t="shared" si="28"/>
        <v>High</v>
      </c>
    </row>
    <row r="74" spans="1:9" x14ac:dyDescent="0.2">
      <c r="A74" s="37" t="s">
        <v>411</v>
      </c>
      <c r="B74" s="46">
        <v>3401</v>
      </c>
      <c r="C74" s="47">
        <v>390</v>
      </c>
      <c r="D74" s="2">
        <f t="shared" si="36"/>
        <v>8.0451341249940855E-2</v>
      </c>
      <c r="E74" s="4">
        <f t="shared" si="37"/>
        <v>8.9999999999999993E-3</v>
      </c>
      <c r="F74" s="4">
        <f t="shared" si="38"/>
        <v>149907.63658073125</v>
      </c>
      <c r="G74" s="24" t="str">
        <f t="shared" si="39"/>
        <v>± 0.9%</v>
      </c>
      <c r="H74" s="1">
        <f t="shared" si="27"/>
        <v>0.11467215524845634</v>
      </c>
      <c r="I74" s="10" t="str">
        <f t="shared" si="28"/>
        <v>High</v>
      </c>
    </row>
    <row r="75" spans="1:9" x14ac:dyDescent="0.2">
      <c r="A75" s="14" t="s">
        <v>468</v>
      </c>
      <c r="B75" s="15" t="s">
        <v>559</v>
      </c>
      <c r="C75" s="15" t="s">
        <v>559</v>
      </c>
      <c r="D75" s="20"/>
      <c r="E75" s="21"/>
      <c r="F75" s="21"/>
      <c r="G75" s="25"/>
      <c r="H75" s="18"/>
      <c r="I75" s="22"/>
    </row>
    <row r="76" spans="1:9" x14ac:dyDescent="0.2">
      <c r="A76" s="37" t="s">
        <v>349</v>
      </c>
      <c r="B76" s="46">
        <v>42274</v>
      </c>
      <c r="C76" s="47">
        <v>582</v>
      </c>
      <c r="D76" s="2">
        <f t="shared" si="36"/>
        <v>1</v>
      </c>
      <c r="E76" s="4">
        <f t="shared" si="37"/>
        <v>0</v>
      </c>
      <c r="F76" s="4">
        <f t="shared" si="38"/>
        <v>0</v>
      </c>
      <c r="G76" s="24" t="s">
        <v>17</v>
      </c>
      <c r="H76" s="1">
        <f t="shared" si="27"/>
        <v>1.3767327435303024E-2</v>
      </c>
      <c r="I76" s="10" t="str">
        <f t="shared" si="28"/>
        <v>High</v>
      </c>
    </row>
    <row r="77" spans="1:9" x14ac:dyDescent="0.2">
      <c r="A77" s="37" t="s">
        <v>412</v>
      </c>
      <c r="B77" s="46">
        <v>15909</v>
      </c>
      <c r="C77" s="47">
        <v>646</v>
      </c>
      <c r="D77" s="2">
        <f t="shared" si="36"/>
        <v>0.3763306051000615</v>
      </c>
      <c r="E77" s="4">
        <f t="shared" si="37"/>
        <v>1.4E-2</v>
      </c>
      <c r="F77" s="4">
        <f t="shared" si="38"/>
        <v>369344.30687435879</v>
      </c>
      <c r="G77" s="24" t="str">
        <f t="shared" si="39"/>
        <v>± 1.4%</v>
      </c>
      <c r="H77" s="1">
        <f t="shared" si="27"/>
        <v>4.0605946319693255E-2</v>
      </c>
      <c r="I77" s="10" t="str">
        <f t="shared" si="28"/>
        <v>High</v>
      </c>
    </row>
    <row r="78" spans="1:9" x14ac:dyDescent="0.2">
      <c r="A78" s="37" t="s">
        <v>413</v>
      </c>
      <c r="B78" s="46">
        <v>381</v>
      </c>
      <c r="C78" s="47">
        <v>119</v>
      </c>
      <c r="D78" s="2">
        <f t="shared" si="36"/>
        <v>9.012631877749918E-3</v>
      </c>
      <c r="E78" s="4">
        <f t="shared" si="37"/>
        <v>3.0000000000000001E-3</v>
      </c>
      <c r="F78" s="4">
        <f t="shared" si="38"/>
        <v>14133.486284988869</v>
      </c>
      <c r="G78" s="24" t="str">
        <f t="shared" si="39"/>
        <v>± 0.3%</v>
      </c>
      <c r="H78" s="1">
        <f t="shared" si="27"/>
        <v>0.31233595800524933</v>
      </c>
      <c r="I78" s="10" t="str">
        <f t="shared" si="28"/>
        <v>Moderate</v>
      </c>
    </row>
    <row r="79" spans="1:9" x14ac:dyDescent="0.2">
      <c r="A79" s="37" t="s">
        <v>414</v>
      </c>
      <c r="B79" s="46">
        <v>23383</v>
      </c>
      <c r="C79" s="47">
        <v>740</v>
      </c>
      <c r="D79" s="2">
        <f t="shared" si="36"/>
        <v>0.55312958319534467</v>
      </c>
      <c r="E79" s="4">
        <f t="shared" si="37"/>
        <v>1.6E-2</v>
      </c>
      <c r="F79" s="4">
        <f t="shared" si="38"/>
        <v>443966.60100649734</v>
      </c>
      <c r="G79" s="24" t="str">
        <f t="shared" si="39"/>
        <v>± 1.6%</v>
      </c>
      <c r="H79" s="1">
        <f t="shared" si="27"/>
        <v>3.1646922978232052E-2</v>
      </c>
      <c r="I79" s="10" t="str">
        <f t="shared" si="28"/>
        <v>High</v>
      </c>
    </row>
    <row r="80" spans="1:9" x14ac:dyDescent="0.2">
      <c r="A80" s="37" t="s">
        <v>415</v>
      </c>
      <c r="B80" s="46">
        <v>1380</v>
      </c>
      <c r="C80" s="47">
        <v>241</v>
      </c>
      <c r="D80" s="2">
        <f t="shared" si="36"/>
        <v>3.2644178454842222E-2</v>
      </c>
      <c r="E80" s="4">
        <f t="shared" si="37"/>
        <v>6.0000000000000001E-3</v>
      </c>
      <c r="F80" s="4">
        <f t="shared" si="38"/>
        <v>57720.041348108665</v>
      </c>
      <c r="G80" s="24" t="str">
        <f t="shared" si="39"/>
        <v>± 0.6%</v>
      </c>
      <c r="H80" s="1">
        <f t="shared" si="27"/>
        <v>0.1746376811594203</v>
      </c>
      <c r="I80" s="10" t="str">
        <f t="shared" si="28"/>
        <v>High</v>
      </c>
    </row>
    <row r="81" spans="1:9" x14ac:dyDescent="0.2">
      <c r="A81" s="37" t="s">
        <v>416</v>
      </c>
      <c r="B81" s="46">
        <v>42</v>
      </c>
      <c r="C81" s="47">
        <v>66</v>
      </c>
      <c r="D81" s="2">
        <f t="shared" si="36"/>
        <v>9.9351847471258921E-4</v>
      </c>
      <c r="E81" s="4">
        <f t="shared" si="37"/>
        <v>2E-3</v>
      </c>
      <c r="F81" s="4">
        <f t="shared" si="38"/>
        <v>4355.6656526664901</v>
      </c>
      <c r="G81" s="24" t="str">
        <f t="shared" si="39"/>
        <v>± 0.2%</v>
      </c>
      <c r="H81" s="1">
        <f t="shared" si="27"/>
        <v>1.5714285714285714</v>
      </c>
      <c r="I81" s="10" t="str">
        <f t="shared" si="28"/>
        <v>Low</v>
      </c>
    </row>
    <row r="82" spans="1:9" x14ac:dyDescent="0.2">
      <c r="A82" s="37" t="s">
        <v>417</v>
      </c>
      <c r="B82" s="46">
        <v>130</v>
      </c>
      <c r="C82" s="47">
        <v>76</v>
      </c>
      <c r="D82" s="2">
        <f t="shared" si="36"/>
        <v>3.0751762312532524E-3</v>
      </c>
      <c r="E82" s="4">
        <f t="shared" si="37"/>
        <v>2E-3</v>
      </c>
      <c r="F82" s="4">
        <f t="shared" si="38"/>
        <v>5772.7967857503863</v>
      </c>
      <c r="G82" s="24" t="str">
        <f t="shared" si="39"/>
        <v>± 0.2%</v>
      </c>
      <c r="H82" s="1">
        <f t="shared" si="27"/>
        <v>0.58461538461538465</v>
      </c>
      <c r="I82" s="10" t="str">
        <f t="shared" si="28"/>
        <v>Moderate</v>
      </c>
    </row>
    <row r="83" spans="1:9" x14ac:dyDescent="0.2">
      <c r="A83" s="37" t="s">
        <v>418</v>
      </c>
      <c r="B83" s="46">
        <v>0</v>
      </c>
      <c r="C83" s="47">
        <v>0</v>
      </c>
      <c r="D83" s="2">
        <f t="shared" si="36"/>
        <v>0</v>
      </c>
      <c r="E83" s="4">
        <f t="shared" si="37"/>
        <v>0</v>
      </c>
      <c r="F83" s="4">
        <f t="shared" si="38"/>
        <v>0</v>
      </c>
      <c r="G83" s="24" t="str">
        <f t="shared" si="39"/>
        <v>± 0.6%</v>
      </c>
      <c r="H83" s="1">
        <f t="shared" si="27"/>
        <v>0</v>
      </c>
      <c r="I83" s="10" t="str">
        <f t="shared" si="28"/>
        <v>NC</v>
      </c>
    </row>
    <row r="84" spans="1:9" x14ac:dyDescent="0.2">
      <c r="A84" s="37" t="s">
        <v>420</v>
      </c>
      <c r="B84" s="46">
        <v>472</v>
      </c>
      <c r="C84" s="47">
        <v>168</v>
      </c>
      <c r="D84" s="2">
        <f t="shared" si="36"/>
        <v>1.1165255239627194E-2</v>
      </c>
      <c r="E84" s="4">
        <f t="shared" si="37"/>
        <v>4.0000000000000001E-3</v>
      </c>
      <c r="F84" s="4">
        <f t="shared" si="38"/>
        <v>28181.773675539298</v>
      </c>
      <c r="G84" s="24" t="str">
        <f t="shared" si="39"/>
        <v>± 0.4%</v>
      </c>
      <c r="H84" s="1">
        <f t="shared" si="27"/>
        <v>0.3559322033898305</v>
      </c>
      <c r="I84" s="10" t="str">
        <f t="shared" si="28"/>
        <v>Moderate</v>
      </c>
    </row>
    <row r="85" spans="1:9" x14ac:dyDescent="0.2">
      <c r="A85" s="37" t="s">
        <v>419</v>
      </c>
      <c r="B85" s="46">
        <v>577</v>
      </c>
      <c r="C85" s="47">
        <v>178</v>
      </c>
      <c r="D85" s="2">
        <f t="shared" si="36"/>
        <v>1.3649051426408668E-2</v>
      </c>
      <c r="E85" s="4">
        <f t="shared" si="37"/>
        <v>4.0000000000000001E-3</v>
      </c>
      <c r="F85" s="4">
        <f t="shared" si="38"/>
        <v>31620.896868821921</v>
      </c>
      <c r="G85" s="24" t="str">
        <f t="shared" si="39"/>
        <v>± 0.4%</v>
      </c>
      <c r="H85" s="1">
        <f t="shared" si="27"/>
        <v>0.30849220103986136</v>
      </c>
      <c r="I85" s="10" t="str">
        <f t="shared" si="28"/>
        <v>Moderate</v>
      </c>
    </row>
    <row r="86" spans="1:9" x14ac:dyDescent="0.2">
      <c r="A86" s="14" t="s">
        <v>469</v>
      </c>
      <c r="B86" s="15" t="s">
        <v>559</v>
      </c>
      <c r="C86" s="15" t="s">
        <v>559</v>
      </c>
      <c r="D86" s="20"/>
      <c r="E86" s="21"/>
      <c r="F86" s="21"/>
      <c r="G86" s="25"/>
      <c r="H86" s="18"/>
      <c r="I86" s="22"/>
    </row>
    <row r="87" spans="1:9" x14ac:dyDescent="0.2">
      <c r="A87" s="37" t="s">
        <v>349</v>
      </c>
      <c r="B87" s="46">
        <v>42274</v>
      </c>
      <c r="C87" s="47">
        <v>582</v>
      </c>
      <c r="D87" s="2">
        <f t="shared" si="36"/>
        <v>1</v>
      </c>
      <c r="E87" s="4">
        <f t="shared" si="37"/>
        <v>0</v>
      </c>
      <c r="F87" s="4">
        <f t="shared" si="38"/>
        <v>0</v>
      </c>
      <c r="G87" s="24" t="s">
        <v>17</v>
      </c>
      <c r="H87" s="1">
        <f t="shared" si="27"/>
        <v>1.3767327435303024E-2</v>
      </c>
      <c r="I87" s="10" t="str">
        <f t="shared" si="28"/>
        <v>High</v>
      </c>
    </row>
    <row r="88" spans="1:9" x14ac:dyDescent="0.2">
      <c r="A88" s="37" t="s">
        <v>421</v>
      </c>
      <c r="B88" s="46">
        <v>302</v>
      </c>
      <c r="C88" s="47">
        <v>169</v>
      </c>
      <c r="D88" s="2">
        <f t="shared" si="36"/>
        <v>7.1438709372190941E-3</v>
      </c>
      <c r="E88" s="4">
        <f t="shared" si="37"/>
        <v>4.0000000000000001E-3</v>
      </c>
      <c r="F88" s="4">
        <f t="shared" si="38"/>
        <v>28543.713257253152</v>
      </c>
      <c r="G88" s="24" t="str">
        <f t="shared" si="39"/>
        <v>± 0.4%</v>
      </c>
      <c r="H88" s="1">
        <f t="shared" ref="H88:H151" si="40">IF(B88&lt;&gt;0,C88/B88,0)</f>
        <v>0.55960264900662249</v>
      </c>
      <c r="I88" s="10" t="str">
        <f t="shared" ref="I88:I151" si="41">IF(AND(H88&gt;0,H88&lt;=0.2),"High",IF(H88&gt;=0.667,"Low",IF(AND(H88&gt;0.2,H88&lt;0.667),"Moderate","NC")))</f>
        <v>Moderate</v>
      </c>
    </row>
    <row r="89" spans="1:9" x14ac:dyDescent="0.2">
      <c r="A89" s="37" t="s">
        <v>422</v>
      </c>
      <c r="B89" s="46">
        <v>390</v>
      </c>
      <c r="C89" s="47">
        <v>167</v>
      </c>
      <c r="D89" s="2">
        <f t="shared" si="36"/>
        <v>9.2255286937597582E-3</v>
      </c>
      <c r="E89" s="4">
        <f t="shared" si="37"/>
        <v>4.0000000000000001E-3</v>
      </c>
      <c r="F89" s="4">
        <f t="shared" si="38"/>
        <v>27860.171071753481</v>
      </c>
      <c r="G89" s="24" t="str">
        <f t="shared" si="39"/>
        <v>± 0.4%</v>
      </c>
      <c r="H89" s="1">
        <f t="shared" si="40"/>
        <v>0.42820512820512818</v>
      </c>
      <c r="I89" s="10" t="str">
        <f t="shared" si="41"/>
        <v>Moderate</v>
      </c>
    </row>
    <row r="90" spans="1:9" x14ac:dyDescent="0.2">
      <c r="A90" s="37" t="s">
        <v>423</v>
      </c>
      <c r="B90" s="46">
        <v>1410</v>
      </c>
      <c r="C90" s="47">
        <v>251</v>
      </c>
      <c r="D90" s="2">
        <f t="shared" si="36"/>
        <v>3.3353834508208356E-2</v>
      </c>
      <c r="E90" s="4">
        <f t="shared" si="37"/>
        <v>6.0000000000000001E-3</v>
      </c>
      <c r="F90" s="4">
        <f t="shared" si="38"/>
        <v>62624.176908304362</v>
      </c>
      <c r="G90" s="24" t="str">
        <f t="shared" si="39"/>
        <v>± 0.6%</v>
      </c>
      <c r="H90" s="1">
        <f t="shared" si="40"/>
        <v>0.17801418439716313</v>
      </c>
      <c r="I90" s="10" t="str">
        <f t="shared" si="41"/>
        <v>High</v>
      </c>
    </row>
    <row r="91" spans="1:9" x14ac:dyDescent="0.2">
      <c r="A91" s="14" t="s">
        <v>470</v>
      </c>
      <c r="B91" s="15" t="s">
        <v>559</v>
      </c>
      <c r="C91" s="15" t="s">
        <v>559</v>
      </c>
      <c r="D91" s="20"/>
      <c r="E91" s="21"/>
      <c r="F91" s="21"/>
      <c r="G91" s="25"/>
      <c r="H91" s="18"/>
      <c r="I91" s="22"/>
    </row>
    <row r="92" spans="1:9" x14ac:dyDescent="0.2">
      <c r="A92" s="37" t="s">
        <v>349</v>
      </c>
      <c r="B92" s="46">
        <v>42274</v>
      </c>
      <c r="C92" s="47">
        <v>582</v>
      </c>
      <c r="D92" s="2">
        <f t="shared" si="36"/>
        <v>1</v>
      </c>
      <c r="E92" s="4">
        <f t="shared" si="37"/>
        <v>0</v>
      </c>
      <c r="F92" s="4">
        <f t="shared" si="38"/>
        <v>0</v>
      </c>
      <c r="G92" s="24" t="s">
        <v>17</v>
      </c>
      <c r="H92" s="1">
        <f t="shared" si="40"/>
        <v>1.3767327435303024E-2</v>
      </c>
      <c r="I92" s="10" t="str">
        <f t="shared" si="41"/>
        <v>High</v>
      </c>
    </row>
    <row r="93" spans="1:9" x14ac:dyDescent="0.2">
      <c r="A93" s="37" t="s">
        <v>424</v>
      </c>
      <c r="B93" s="46">
        <v>41401</v>
      </c>
      <c r="C93" s="47">
        <v>623</v>
      </c>
      <c r="D93" s="2">
        <f t="shared" si="36"/>
        <v>0.97934900884704545</v>
      </c>
      <c r="E93" s="4">
        <f t="shared" si="37"/>
        <v>6.0000000000000001E-3</v>
      </c>
      <c r="F93" s="4">
        <f t="shared" si="38"/>
        <v>63250.519253826758</v>
      </c>
      <c r="G93" s="24" t="str">
        <f t="shared" si="39"/>
        <v>± 0.6%</v>
      </c>
      <c r="H93" s="1">
        <f t="shared" si="40"/>
        <v>1.5047945701794643E-2</v>
      </c>
      <c r="I93" s="10" t="str">
        <f t="shared" si="41"/>
        <v>High</v>
      </c>
    </row>
    <row r="94" spans="1:9" x14ac:dyDescent="0.2">
      <c r="A94" s="37" t="s">
        <v>425</v>
      </c>
      <c r="B94" s="46">
        <v>332</v>
      </c>
      <c r="C94" s="47">
        <v>113</v>
      </c>
      <c r="D94" s="2">
        <f t="shared" si="36"/>
        <v>7.8535269905852297E-3</v>
      </c>
      <c r="E94" s="4">
        <f t="shared" si="37"/>
        <v>3.0000000000000001E-3</v>
      </c>
      <c r="F94" s="4">
        <f t="shared" si="38"/>
        <v>12748.108219677551</v>
      </c>
      <c r="G94" s="24" t="str">
        <f t="shared" si="39"/>
        <v>± 0.3%</v>
      </c>
      <c r="H94" s="1">
        <f t="shared" si="40"/>
        <v>0.34036144578313254</v>
      </c>
      <c r="I94" s="10" t="str">
        <f t="shared" si="41"/>
        <v>Moderate</v>
      </c>
    </row>
    <row r="95" spans="1:9" x14ac:dyDescent="0.2">
      <c r="A95" s="37" t="s">
        <v>426</v>
      </c>
      <c r="B95" s="46">
        <v>541</v>
      </c>
      <c r="C95" s="47">
        <v>203</v>
      </c>
      <c r="D95" s="2">
        <f t="shared" si="36"/>
        <v>1.2797464162369305E-2</v>
      </c>
      <c r="E95" s="4">
        <f t="shared" si="37"/>
        <v>5.0000000000000001E-3</v>
      </c>
      <c r="F95" s="4">
        <f t="shared" si="38"/>
        <v>41153.525446757922</v>
      </c>
      <c r="G95" s="24" t="str">
        <f t="shared" si="39"/>
        <v>± 0.5%</v>
      </c>
      <c r="H95" s="1">
        <f t="shared" si="40"/>
        <v>0.3752310536044362</v>
      </c>
      <c r="I95" s="10" t="str">
        <f t="shared" si="41"/>
        <v>Moderate</v>
      </c>
    </row>
    <row r="96" spans="1:9" x14ac:dyDescent="0.2">
      <c r="A96" s="14" t="s">
        <v>471</v>
      </c>
      <c r="B96" s="15" t="s">
        <v>559</v>
      </c>
      <c r="C96" s="15" t="s">
        <v>559</v>
      </c>
      <c r="D96" s="20"/>
      <c r="E96" s="21"/>
      <c r="F96" s="21"/>
      <c r="G96" s="25"/>
      <c r="H96" s="18"/>
      <c r="I96" s="22"/>
    </row>
    <row r="97" spans="1:9" x14ac:dyDescent="0.2">
      <c r="A97" s="37" t="s">
        <v>352</v>
      </c>
      <c r="B97" s="46">
        <v>16863</v>
      </c>
      <c r="C97" s="47">
        <v>560</v>
      </c>
      <c r="D97" s="2">
        <f>IF(B97&lt;&gt;0,B97/$B$97,0)</f>
        <v>1</v>
      </c>
      <c r="E97" s="4">
        <f>IF(B97&lt;&gt;0,ROUND(((SQRT(POWER(C97,2)-(POWER((B97/$B$97),2)*POWER($C$97,2))))/$B$97),3),0)</f>
        <v>0</v>
      </c>
      <c r="F97" s="4">
        <f>IF(B97=0,0,POWER(C97,2)-(POWER((B97/$B$97),2)*POWER(C$97,2)))</f>
        <v>0</v>
      </c>
      <c r="G97" s="24" t="s">
        <v>17</v>
      </c>
      <c r="H97" s="1">
        <f t="shared" si="40"/>
        <v>3.3208800332088007E-2</v>
      </c>
      <c r="I97" s="10" t="str">
        <f t="shared" si="41"/>
        <v>High</v>
      </c>
    </row>
    <row r="98" spans="1:9" x14ac:dyDescent="0.2">
      <c r="A98" s="37" t="s">
        <v>427</v>
      </c>
      <c r="B98" s="46">
        <v>202</v>
      </c>
      <c r="C98" s="47">
        <v>87</v>
      </c>
      <c r="D98" s="2">
        <f t="shared" ref="D98:D105" si="42">IF(B98&lt;&gt;0,B98/$B$97,0)</f>
        <v>1.1978888691217458E-2</v>
      </c>
      <c r="E98" s="4">
        <f t="shared" ref="E98:E105" si="43">IF(B98&lt;&gt;0,ROUND(((SQRT(POWER(C98,2)-(POWER((B98/$B$97),2)*POWER($C$97,2))))/$B$97),3),0)</f>
        <v>5.0000000000000001E-3</v>
      </c>
      <c r="F98" s="4">
        <f t="shared" ref="F98:F105" si="44">IF(B98=0,0,POWER(C98,2)-(POWER((B98/$B$97),2)*POWER(C$97,2)))</f>
        <v>7524.0003523868654</v>
      </c>
      <c r="G98" s="24" t="str">
        <f t="shared" ref="G98:G151" si="45">IF(F98&lt;0,"W",IF(B98=0,"± 0.6%",IF((E98*100)&lt;0.01,"± 0.1%","± "&amp; TEXT((E98*100),"#,##0.0")&amp;"%")))</f>
        <v>± 0.5%</v>
      </c>
      <c r="H98" s="1">
        <f t="shared" si="40"/>
        <v>0.43069306930693069</v>
      </c>
      <c r="I98" s="10" t="str">
        <f t="shared" si="41"/>
        <v>Moderate</v>
      </c>
    </row>
    <row r="99" spans="1:9" x14ac:dyDescent="0.2">
      <c r="A99" s="37" t="s">
        <v>428</v>
      </c>
      <c r="B99" s="46">
        <v>111</v>
      </c>
      <c r="C99" s="47">
        <v>83</v>
      </c>
      <c r="D99" s="2">
        <f t="shared" si="42"/>
        <v>6.5824586372531576E-3</v>
      </c>
      <c r="E99" s="4">
        <f t="shared" si="43"/>
        <v>5.0000000000000001E-3</v>
      </c>
      <c r="F99" s="4">
        <f t="shared" si="44"/>
        <v>6875.412100327384</v>
      </c>
      <c r="G99" s="24" t="str">
        <f t="shared" si="45"/>
        <v>± 0.5%</v>
      </c>
      <c r="H99" s="1">
        <f t="shared" si="40"/>
        <v>0.74774774774774777</v>
      </c>
      <c r="I99" s="10" t="str">
        <f t="shared" si="41"/>
        <v>Low</v>
      </c>
    </row>
    <row r="100" spans="1:9" x14ac:dyDescent="0.2">
      <c r="A100" s="37" t="s">
        <v>330</v>
      </c>
      <c r="B100" s="46">
        <v>186</v>
      </c>
      <c r="C100" s="47">
        <v>89</v>
      </c>
      <c r="D100" s="2">
        <f t="shared" si="42"/>
        <v>1.1030065824586372E-2</v>
      </c>
      <c r="E100" s="4">
        <f t="shared" si="43"/>
        <v>5.0000000000000001E-3</v>
      </c>
      <c r="F100" s="4">
        <f t="shared" si="44"/>
        <v>7882.8466863831</v>
      </c>
      <c r="G100" s="24" t="str">
        <f t="shared" si="45"/>
        <v>± 0.5%</v>
      </c>
      <c r="H100" s="1">
        <f t="shared" si="40"/>
        <v>0.478494623655914</v>
      </c>
      <c r="I100" s="10" t="str">
        <f t="shared" si="41"/>
        <v>Moderate</v>
      </c>
    </row>
    <row r="101" spans="1:9" x14ac:dyDescent="0.2">
      <c r="A101" s="37" t="s">
        <v>331</v>
      </c>
      <c r="B101" s="46">
        <v>370</v>
      </c>
      <c r="C101" s="47">
        <v>128</v>
      </c>
      <c r="D101" s="2">
        <f t="shared" si="42"/>
        <v>2.1941528790843861E-2</v>
      </c>
      <c r="E101" s="4">
        <f t="shared" si="43"/>
        <v>8.0000000000000002E-3</v>
      </c>
      <c r="F101" s="4">
        <f t="shared" si="44"/>
        <v>16233.023336970931</v>
      </c>
      <c r="G101" s="24" t="str">
        <f t="shared" si="45"/>
        <v>± 0.8%</v>
      </c>
      <c r="H101" s="1">
        <f t="shared" si="40"/>
        <v>0.34594594594594597</v>
      </c>
      <c r="I101" s="10" t="str">
        <f t="shared" si="41"/>
        <v>Moderate</v>
      </c>
    </row>
    <row r="102" spans="1:9" x14ac:dyDescent="0.2">
      <c r="A102" s="37" t="s">
        <v>429</v>
      </c>
      <c r="B102" s="46">
        <v>1886</v>
      </c>
      <c r="C102" s="47">
        <v>273</v>
      </c>
      <c r="D102" s="2">
        <f t="shared" si="42"/>
        <v>0.11184249540413924</v>
      </c>
      <c r="E102" s="4">
        <f t="shared" si="43"/>
        <v>1.6E-2</v>
      </c>
      <c r="F102" s="4">
        <f t="shared" si="44"/>
        <v>70606.257951148669</v>
      </c>
      <c r="G102" s="24" t="str">
        <f t="shared" si="45"/>
        <v>± 1.6%</v>
      </c>
      <c r="H102" s="1">
        <f t="shared" si="40"/>
        <v>0.14475079533404028</v>
      </c>
      <c r="I102" s="10" t="str">
        <f t="shared" si="41"/>
        <v>High</v>
      </c>
    </row>
    <row r="103" spans="1:9" x14ac:dyDescent="0.2">
      <c r="A103" s="37" t="s">
        <v>430</v>
      </c>
      <c r="B103" s="46">
        <v>5381</v>
      </c>
      <c r="C103" s="47">
        <v>431</v>
      </c>
      <c r="D103" s="2">
        <f t="shared" si="42"/>
        <v>0.31910099033386707</v>
      </c>
      <c r="E103" s="4">
        <f t="shared" si="43"/>
        <v>2.3E-2</v>
      </c>
      <c r="F103" s="4">
        <f t="shared" si="44"/>
        <v>153828.54137874764</v>
      </c>
      <c r="G103" s="24" t="str">
        <f t="shared" si="45"/>
        <v>± 2.3%</v>
      </c>
      <c r="H103" s="1">
        <f t="shared" si="40"/>
        <v>8.0096636312952982E-2</v>
      </c>
      <c r="I103" s="10" t="str">
        <f t="shared" si="41"/>
        <v>High</v>
      </c>
    </row>
    <row r="104" spans="1:9" x14ac:dyDescent="0.2">
      <c r="A104" s="37" t="s">
        <v>431</v>
      </c>
      <c r="B104" s="46">
        <v>5928</v>
      </c>
      <c r="C104" s="47">
        <v>417</v>
      </c>
      <c r="D104" s="2">
        <f t="shared" si="42"/>
        <v>0.35153887208681728</v>
      </c>
      <c r="E104" s="4">
        <f t="shared" si="43"/>
        <v>2.1999999999999999E-2</v>
      </c>
      <c r="F104" s="4">
        <f t="shared" si="44"/>
        <v>135134.44415478071</v>
      </c>
      <c r="G104" s="24" t="str">
        <f t="shared" si="45"/>
        <v>± 2.2%</v>
      </c>
      <c r="H104" s="1">
        <f t="shared" si="40"/>
        <v>7.0344129554655868E-2</v>
      </c>
      <c r="I104" s="10" t="str">
        <f t="shared" si="41"/>
        <v>High</v>
      </c>
    </row>
    <row r="105" spans="1:9" x14ac:dyDescent="0.2">
      <c r="A105" s="37" t="s">
        <v>432</v>
      </c>
      <c r="B105" s="46">
        <v>2799</v>
      </c>
      <c r="C105" s="47">
        <v>281</v>
      </c>
      <c r="D105" s="2">
        <f t="shared" si="42"/>
        <v>0.16598470023127557</v>
      </c>
      <c r="E105" s="4">
        <f t="shared" si="43"/>
        <v>1.6E-2</v>
      </c>
      <c r="F105" s="4">
        <f t="shared" si="44"/>
        <v>70321.031265072292</v>
      </c>
      <c r="G105" s="24" t="str">
        <f t="shared" si="45"/>
        <v>± 1.6%</v>
      </c>
      <c r="H105" s="1">
        <f t="shared" si="40"/>
        <v>0.10039299749910682</v>
      </c>
      <c r="I105" s="10" t="str">
        <f t="shared" si="41"/>
        <v>High</v>
      </c>
    </row>
    <row r="106" spans="1:9" x14ac:dyDescent="0.2">
      <c r="A106" s="37" t="s">
        <v>353</v>
      </c>
      <c r="B106" s="46">
        <v>513394.73684210528</v>
      </c>
      <c r="C106" s="47">
        <v>18855</v>
      </c>
      <c r="D106" s="23" t="s">
        <v>17</v>
      </c>
      <c r="E106" s="4">
        <f t="shared" ref="E106:E127" si="46">IF(B106&lt;&gt;0,ROUND(((SQRT(POWER(C106,2)-(POWER((B106/$B$7),2)*POWER($C$7,2))))/$B$7),3),0)</f>
        <v>0.40200000000000002</v>
      </c>
      <c r="F106" s="4">
        <f t="shared" ref="F106:F127" si="47">IF(B106=0,0,POWER(C106,2)-(POWER((B106/$B$7),2)*POWER(C$7,2)))</f>
        <v>336425955.93236762</v>
      </c>
      <c r="G106" s="24" t="s">
        <v>17</v>
      </c>
      <c r="H106" s="1">
        <f t="shared" si="40"/>
        <v>3.6726126403198521E-2</v>
      </c>
      <c r="I106" s="10" t="str">
        <f t="shared" si="41"/>
        <v>High</v>
      </c>
    </row>
    <row r="107" spans="1:9" x14ac:dyDescent="0.2">
      <c r="A107" s="14" t="s">
        <v>472</v>
      </c>
      <c r="B107" s="15" t="s">
        <v>559</v>
      </c>
      <c r="C107" s="15" t="s">
        <v>559</v>
      </c>
      <c r="D107" s="20"/>
      <c r="E107" s="21"/>
      <c r="F107" s="21"/>
      <c r="G107" s="25"/>
      <c r="H107" s="18"/>
      <c r="I107" s="22"/>
    </row>
    <row r="108" spans="1:9" x14ac:dyDescent="0.2">
      <c r="A108" s="37" t="s">
        <v>352</v>
      </c>
      <c r="B108" s="46">
        <v>16863</v>
      </c>
      <c r="C108" s="47">
        <v>560</v>
      </c>
      <c r="D108" s="2">
        <f>IF(B108&lt;&gt;0,B108/$B$97,0)</f>
        <v>1</v>
      </c>
      <c r="E108" s="4">
        <f>IF(B108&lt;&gt;0,ROUND(((SQRT(POWER(C108,2)-(POWER((B108/$B$97),2)*POWER($C$97,2))))/$B$97),3),0)</f>
        <v>0</v>
      </c>
      <c r="F108" s="4">
        <f>IF(B108=0,0,POWER(C108,2)-(POWER((B108/$B$97),2)*POWER(C$97,2)))</f>
        <v>0</v>
      </c>
      <c r="G108" s="24" t="s">
        <v>17</v>
      </c>
      <c r="H108" s="1">
        <f t="shared" si="40"/>
        <v>3.3208800332088007E-2</v>
      </c>
      <c r="I108" s="10" t="str">
        <f t="shared" si="41"/>
        <v>High</v>
      </c>
    </row>
    <row r="109" spans="1:9" x14ac:dyDescent="0.2">
      <c r="A109" s="37" t="s">
        <v>433</v>
      </c>
      <c r="B109" s="46">
        <v>13086</v>
      </c>
      <c r="C109" s="47">
        <v>553</v>
      </c>
      <c r="D109" s="2">
        <f t="shared" ref="D109:D110" si="48">IF(B109&lt;&gt;0,B109/$B$97,0)</f>
        <v>0.77601850204589928</v>
      </c>
      <c r="E109" s="4">
        <f t="shared" ref="E109:E110" si="49">IF(B109&lt;&gt;0,ROUND(((SQRT(POWER(C109,2)-(POWER((B109/$B$97),2)*POWER($C$97,2))))/$B$97),3),0)</f>
        <v>0.02</v>
      </c>
      <c r="F109" s="4">
        <f t="shared" ref="F109:F110" si="50">IF(B109=0,0,POWER(C109,2)-(POWER((B109/$B$97),2)*POWER(C$97,2)))</f>
        <v>116957.60121369275</v>
      </c>
      <c r="G109" s="24" t="str">
        <f t="shared" si="45"/>
        <v>± 2.0%</v>
      </c>
      <c r="H109" s="1">
        <f t="shared" si="40"/>
        <v>4.2258902644047074E-2</v>
      </c>
      <c r="I109" s="10" t="str">
        <f t="shared" si="41"/>
        <v>High</v>
      </c>
    </row>
    <row r="110" spans="1:9" x14ac:dyDescent="0.2">
      <c r="A110" s="37" t="s">
        <v>434</v>
      </c>
      <c r="B110" s="46">
        <v>3777</v>
      </c>
      <c r="C110" s="47">
        <v>333</v>
      </c>
      <c r="D110" s="2">
        <f t="shared" si="48"/>
        <v>0.22398149795410069</v>
      </c>
      <c r="E110" s="4">
        <f t="shared" si="49"/>
        <v>1.7999999999999999E-2</v>
      </c>
      <c r="F110" s="4">
        <f t="shared" si="50"/>
        <v>95156.405696880785</v>
      </c>
      <c r="G110" s="24" t="str">
        <f t="shared" si="45"/>
        <v>± 1.8%</v>
      </c>
      <c r="H110" s="1">
        <f t="shared" si="40"/>
        <v>8.8165210484511522E-2</v>
      </c>
      <c r="I110" s="10" t="str">
        <f t="shared" si="41"/>
        <v>High</v>
      </c>
    </row>
    <row r="111" spans="1:9" x14ac:dyDescent="0.2">
      <c r="A111" s="14" t="s">
        <v>473</v>
      </c>
      <c r="B111" s="15" t="s">
        <v>559</v>
      </c>
      <c r="C111" s="15" t="s">
        <v>559</v>
      </c>
      <c r="D111" s="20"/>
      <c r="E111" s="21"/>
      <c r="F111" s="21"/>
      <c r="G111" s="25"/>
      <c r="H111" s="18"/>
      <c r="I111" s="22"/>
    </row>
    <row r="112" spans="1:9" x14ac:dyDescent="0.2">
      <c r="A112" s="37" t="s">
        <v>354</v>
      </c>
      <c r="B112" s="46">
        <v>13086</v>
      </c>
      <c r="C112" s="47">
        <v>553</v>
      </c>
      <c r="D112" s="2">
        <f>IF(B112&lt;&gt;0,B112/$B$112,0)</f>
        <v>1</v>
      </c>
      <c r="E112" s="4">
        <f>IF(B112&lt;&gt;0,ROUND(((SQRT(POWER(C112,2)-(POWER((B112/$B$112),2)*POWER($C$112,2))))/$B$112),3),0)</f>
        <v>0</v>
      </c>
      <c r="F112" s="4">
        <f>IF(B112=0,0,POWER(C112,2)-(POWER((B112/$B$112),2)*POWER(C$112,2)))</f>
        <v>0</v>
      </c>
      <c r="G112" s="24" t="s">
        <v>17</v>
      </c>
      <c r="H112" s="1">
        <f t="shared" si="40"/>
        <v>4.2258902644047074E-2</v>
      </c>
      <c r="I112" s="10" t="str">
        <f t="shared" si="41"/>
        <v>High</v>
      </c>
    </row>
    <row r="113" spans="1:9" x14ac:dyDescent="0.2">
      <c r="A113" s="37" t="s">
        <v>435</v>
      </c>
      <c r="B113" s="46">
        <v>11</v>
      </c>
      <c r="C113" s="47">
        <v>18</v>
      </c>
      <c r="D113" s="2">
        <f t="shared" ref="D113:D119" si="51">IF(B113&lt;&gt;0,B113/$B$112,0)</f>
        <v>8.4059300015283504E-4</v>
      </c>
      <c r="E113" s="4">
        <f t="shared" ref="E113:E119" si="52">IF(B113&lt;&gt;0,ROUND(((SQRT(POWER(C113,2)-(POWER((B113/$B$112),2)*POWER($C$112,2))))/$B$112),3),0)</f>
        <v>1E-3</v>
      </c>
      <c r="F113" s="4">
        <f t="shared" ref="F113:F119" si="53">IF(B113=0,0,POWER(C113,2)-(POWER((B113/$B$112),2)*POWER(C$112,2)))</f>
        <v>323.78391640282581</v>
      </c>
      <c r="G113" s="24" t="str">
        <f t="shared" si="45"/>
        <v>± 0.1%</v>
      </c>
      <c r="H113" s="1">
        <f t="shared" si="40"/>
        <v>1.6363636363636365</v>
      </c>
      <c r="I113" s="10" t="str">
        <f t="shared" si="41"/>
        <v>Low</v>
      </c>
    </row>
    <row r="114" spans="1:9" x14ac:dyDescent="0.2">
      <c r="A114" s="37" t="s">
        <v>436</v>
      </c>
      <c r="B114" s="46">
        <v>70</v>
      </c>
      <c r="C114" s="47">
        <v>50</v>
      </c>
      <c r="D114" s="2">
        <f t="shared" si="51"/>
        <v>5.3492281827907688E-3</v>
      </c>
      <c r="E114" s="4">
        <f t="shared" si="52"/>
        <v>4.0000000000000001E-3</v>
      </c>
      <c r="F114" s="4">
        <f t="shared" si="53"/>
        <v>2491.2495072218726</v>
      </c>
      <c r="G114" s="24" t="str">
        <f t="shared" si="45"/>
        <v>± 0.4%</v>
      </c>
      <c r="H114" s="1">
        <f t="shared" si="40"/>
        <v>0.7142857142857143</v>
      </c>
      <c r="I114" s="10" t="str">
        <f t="shared" si="41"/>
        <v>Low</v>
      </c>
    </row>
    <row r="115" spans="1:9" x14ac:dyDescent="0.2">
      <c r="A115" s="37" t="s">
        <v>437</v>
      </c>
      <c r="B115" s="46">
        <v>165</v>
      </c>
      <c r="C115" s="47">
        <v>82</v>
      </c>
      <c r="D115" s="2">
        <f t="shared" si="51"/>
        <v>1.2608895002292526E-2</v>
      </c>
      <c r="E115" s="4">
        <f t="shared" si="52"/>
        <v>6.0000000000000001E-3</v>
      </c>
      <c r="F115" s="4">
        <f t="shared" si="53"/>
        <v>6675.3811906358133</v>
      </c>
      <c r="G115" s="24" t="str">
        <f t="shared" si="45"/>
        <v>± 0.6%</v>
      </c>
      <c r="H115" s="1">
        <f t="shared" si="40"/>
        <v>0.49696969696969695</v>
      </c>
      <c r="I115" s="10" t="str">
        <f t="shared" si="41"/>
        <v>Moderate</v>
      </c>
    </row>
    <row r="116" spans="1:9" x14ac:dyDescent="0.2">
      <c r="A116" s="37" t="s">
        <v>438</v>
      </c>
      <c r="B116" s="46">
        <v>404</v>
      </c>
      <c r="C116" s="47">
        <v>123</v>
      </c>
      <c r="D116" s="2">
        <f t="shared" si="51"/>
        <v>3.0872688369249581E-2</v>
      </c>
      <c r="E116" s="4">
        <f t="shared" si="52"/>
        <v>8.9999999999999993E-3</v>
      </c>
      <c r="F116" s="4">
        <f t="shared" si="53"/>
        <v>14837.526443005136</v>
      </c>
      <c r="G116" s="24" t="str">
        <f t="shared" si="45"/>
        <v>± 0.9%</v>
      </c>
      <c r="H116" s="1">
        <f t="shared" si="40"/>
        <v>0.30445544554455445</v>
      </c>
      <c r="I116" s="10" t="str">
        <f t="shared" si="41"/>
        <v>Moderate</v>
      </c>
    </row>
    <row r="117" spans="1:9" x14ac:dyDescent="0.2">
      <c r="A117" s="37" t="s">
        <v>439</v>
      </c>
      <c r="B117" s="46">
        <v>1586</v>
      </c>
      <c r="C117" s="47">
        <v>264</v>
      </c>
      <c r="D117" s="2">
        <f t="shared" si="51"/>
        <v>0.12119822711294513</v>
      </c>
      <c r="E117" s="4">
        <f t="shared" si="52"/>
        <v>0.02</v>
      </c>
      <c r="F117" s="4">
        <f t="shared" si="53"/>
        <v>65203.968462830533</v>
      </c>
      <c r="G117" s="24" t="str">
        <f t="shared" si="45"/>
        <v>± 2.0%</v>
      </c>
      <c r="H117" s="1">
        <f t="shared" si="40"/>
        <v>0.16645649432534679</v>
      </c>
      <c r="I117" s="10" t="str">
        <f t="shared" si="41"/>
        <v>High</v>
      </c>
    </row>
    <row r="118" spans="1:9" x14ac:dyDescent="0.2">
      <c r="A118" s="37" t="s">
        <v>440</v>
      </c>
      <c r="B118" s="46">
        <v>2382</v>
      </c>
      <c r="C118" s="47">
        <v>315</v>
      </c>
      <c r="D118" s="2">
        <f t="shared" si="51"/>
        <v>0.18202659330582302</v>
      </c>
      <c r="E118" s="4">
        <f t="shared" si="52"/>
        <v>2.3E-2</v>
      </c>
      <c r="F118" s="4">
        <f t="shared" si="53"/>
        <v>89092.422247827883</v>
      </c>
      <c r="G118" s="24" t="str">
        <f t="shared" si="45"/>
        <v>± 2.3%</v>
      </c>
      <c r="H118" s="1">
        <f t="shared" si="40"/>
        <v>0.13224181360201512</v>
      </c>
      <c r="I118" s="10" t="str">
        <f t="shared" si="41"/>
        <v>High</v>
      </c>
    </row>
    <row r="119" spans="1:9" x14ac:dyDescent="0.2">
      <c r="A119" s="37" t="s">
        <v>441</v>
      </c>
      <c r="B119" s="46">
        <v>8468</v>
      </c>
      <c r="C119" s="47">
        <v>452</v>
      </c>
      <c r="D119" s="2">
        <f t="shared" si="51"/>
        <v>0.6471037750267461</v>
      </c>
      <c r="E119" s="4">
        <f t="shared" si="52"/>
        <v>2.1000000000000001E-2</v>
      </c>
      <c r="F119" s="4">
        <f t="shared" si="53"/>
        <v>76248.531499386998</v>
      </c>
      <c r="G119" s="24" t="str">
        <f t="shared" si="45"/>
        <v>± 2.1%</v>
      </c>
      <c r="H119" s="1">
        <f t="shared" si="40"/>
        <v>5.3377420878601797E-2</v>
      </c>
      <c r="I119" s="10" t="str">
        <f t="shared" si="41"/>
        <v>High</v>
      </c>
    </row>
    <row r="120" spans="1:9" x14ac:dyDescent="0.2">
      <c r="A120" s="37" t="s">
        <v>355</v>
      </c>
      <c r="B120" s="46">
        <v>2335.1578947368421</v>
      </c>
      <c r="C120" s="47">
        <v>73</v>
      </c>
      <c r="D120" s="23" t="s">
        <v>17</v>
      </c>
      <c r="E120" s="4">
        <f t="shared" si="46"/>
        <v>2E-3</v>
      </c>
      <c r="F120" s="4">
        <f t="shared" si="47"/>
        <v>4934.1579352396438</v>
      </c>
      <c r="G120" s="24" t="s">
        <v>17</v>
      </c>
      <c r="H120" s="1">
        <f t="shared" si="40"/>
        <v>3.1261269383339341E-2</v>
      </c>
      <c r="I120" s="10" t="str">
        <f t="shared" si="41"/>
        <v>High</v>
      </c>
    </row>
    <row r="121" spans="1:9" x14ac:dyDescent="0.2">
      <c r="A121" s="37" t="s">
        <v>356</v>
      </c>
      <c r="B121" s="46">
        <v>3777</v>
      </c>
      <c r="C121" s="47">
        <v>333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40"/>
        <v>8.8165210484511522E-2</v>
      </c>
      <c r="I121" s="10" t="str">
        <f t="shared" si="41"/>
        <v>High</v>
      </c>
    </row>
    <row r="122" spans="1:9" x14ac:dyDescent="0.2">
      <c r="A122" s="37" t="s">
        <v>442</v>
      </c>
      <c r="B122" s="46">
        <v>37</v>
      </c>
      <c r="C122" s="47">
        <v>35</v>
      </c>
      <c r="D122" s="2">
        <f t="shared" ref="D122:D126" si="54">IF(B122&lt;&gt;0,B122/$B$121,0)</f>
        <v>9.7961344982790566E-3</v>
      </c>
      <c r="E122" s="4">
        <f t="shared" ref="E122:E126" si="55">IF(B122&lt;&gt;0,ROUND(((SQRT(POWER(C122,2)-(POWER((B122/$B$121),2)*POWER($C$121,2))))/$B$121),3),0)</f>
        <v>8.9999999999999993E-3</v>
      </c>
      <c r="F122" s="4">
        <f t="shared" ref="F122:F126" si="56">IF(B122=0,0,POWER(C122,2)-(POWER((B122/$B$121),2)*POWER(C$121,2)))</f>
        <v>1214.3586201588437</v>
      </c>
      <c r="G122" s="24" t="str">
        <f t="shared" si="45"/>
        <v>± 0.9%</v>
      </c>
      <c r="H122" s="1">
        <f t="shared" si="40"/>
        <v>0.94594594594594594</v>
      </c>
      <c r="I122" s="10" t="str">
        <f t="shared" si="41"/>
        <v>Low</v>
      </c>
    </row>
    <row r="123" spans="1:9" x14ac:dyDescent="0.2">
      <c r="A123" s="37" t="s">
        <v>443</v>
      </c>
      <c r="B123" s="46">
        <v>43</v>
      </c>
      <c r="C123" s="47">
        <v>37</v>
      </c>
      <c r="D123" s="2">
        <f t="shared" si="54"/>
        <v>1.1384696849351337E-2</v>
      </c>
      <c r="E123" s="4">
        <f t="shared" si="55"/>
        <v>0.01</v>
      </c>
      <c r="F123" s="4">
        <f t="shared" si="56"/>
        <v>1354.62753007575</v>
      </c>
      <c r="G123" s="24" t="str">
        <f t="shared" si="45"/>
        <v>± 1.0%</v>
      </c>
      <c r="H123" s="1">
        <f t="shared" si="40"/>
        <v>0.86046511627906974</v>
      </c>
      <c r="I123" s="10" t="str">
        <f t="shared" si="41"/>
        <v>Low</v>
      </c>
    </row>
    <row r="124" spans="1:9" x14ac:dyDescent="0.2">
      <c r="A124" s="37" t="s">
        <v>444</v>
      </c>
      <c r="B124" s="46">
        <v>226</v>
      </c>
      <c r="C124" s="47">
        <v>112</v>
      </c>
      <c r="D124" s="2">
        <f t="shared" si="54"/>
        <v>5.9835848557055864E-2</v>
      </c>
      <c r="E124" s="4">
        <f t="shared" si="55"/>
        <v>2.9000000000000001E-2</v>
      </c>
      <c r="F124" s="4">
        <f t="shared" si="56"/>
        <v>12146.980922741488</v>
      </c>
      <c r="G124" s="24" t="str">
        <f t="shared" si="45"/>
        <v>± 2.9%</v>
      </c>
      <c r="H124" s="1">
        <f t="shared" si="40"/>
        <v>0.49557522123893805</v>
      </c>
      <c r="I124" s="10" t="str">
        <f t="shared" si="41"/>
        <v>Moderate</v>
      </c>
    </row>
    <row r="125" spans="1:9" x14ac:dyDescent="0.2">
      <c r="A125" s="37" t="s">
        <v>445</v>
      </c>
      <c r="B125" s="46">
        <v>217</v>
      </c>
      <c r="C125" s="47">
        <v>94</v>
      </c>
      <c r="D125" s="2">
        <f t="shared" si="54"/>
        <v>5.7453005030447445E-2</v>
      </c>
      <c r="E125" s="4">
        <f t="shared" si="55"/>
        <v>2.4E-2</v>
      </c>
      <c r="F125" s="4">
        <f t="shared" si="56"/>
        <v>8469.9722897441843</v>
      </c>
      <c r="G125" s="24" t="str">
        <f t="shared" si="45"/>
        <v>± 2.4%</v>
      </c>
      <c r="H125" s="1">
        <f t="shared" si="40"/>
        <v>0.43317972350230416</v>
      </c>
      <c r="I125" s="10" t="str">
        <f t="shared" si="41"/>
        <v>Moderate</v>
      </c>
    </row>
    <row r="126" spans="1:9" x14ac:dyDescent="0.2">
      <c r="A126" s="37" t="s">
        <v>446</v>
      </c>
      <c r="B126" s="46">
        <v>3254</v>
      </c>
      <c r="C126" s="47">
        <v>332</v>
      </c>
      <c r="D126" s="2">
        <f t="shared" si="54"/>
        <v>0.86153031506486633</v>
      </c>
      <c r="E126" s="4">
        <f t="shared" si="55"/>
        <v>4.3999999999999997E-2</v>
      </c>
      <c r="F126" s="4">
        <f t="shared" si="56"/>
        <v>27918.360328588882</v>
      </c>
      <c r="G126" s="24" t="str">
        <f t="shared" si="45"/>
        <v>± 4.4%</v>
      </c>
      <c r="H126" s="1">
        <f t="shared" si="40"/>
        <v>0.10202827289489859</v>
      </c>
      <c r="I126" s="10" t="str">
        <f t="shared" si="41"/>
        <v>High</v>
      </c>
    </row>
    <row r="127" spans="1:9" x14ac:dyDescent="0.2">
      <c r="A127" s="37" t="s">
        <v>355</v>
      </c>
      <c r="B127" s="46">
        <v>716.52631578947364</v>
      </c>
      <c r="C127" s="47">
        <v>32</v>
      </c>
      <c r="D127" s="23" t="s">
        <v>17</v>
      </c>
      <c r="E127" s="4">
        <f t="shared" si="46"/>
        <v>1E-3</v>
      </c>
      <c r="F127" s="4">
        <f t="shared" si="47"/>
        <v>986.82463832808958</v>
      </c>
      <c r="G127" s="24" t="s">
        <v>17</v>
      </c>
      <c r="H127" s="1">
        <f t="shared" si="40"/>
        <v>4.4659908917291026E-2</v>
      </c>
      <c r="I127" s="10" t="str">
        <f t="shared" si="41"/>
        <v>High</v>
      </c>
    </row>
    <row r="128" spans="1:9" x14ac:dyDescent="0.2">
      <c r="A128" s="14" t="s">
        <v>474</v>
      </c>
      <c r="B128" s="15" t="s">
        <v>559</v>
      </c>
      <c r="C128" s="15" t="s">
        <v>559</v>
      </c>
      <c r="D128" s="20"/>
      <c r="E128" s="21"/>
      <c r="F128" s="21"/>
      <c r="G128" s="25"/>
      <c r="H128" s="18"/>
      <c r="I128" s="22"/>
    </row>
    <row r="129" spans="1:9" ht="36" x14ac:dyDescent="0.2">
      <c r="A129" s="44" t="s">
        <v>357</v>
      </c>
      <c r="B129" s="46">
        <v>13063</v>
      </c>
      <c r="C129" s="47">
        <v>552</v>
      </c>
      <c r="D129" s="2">
        <f>IF(B129&lt;&gt;0,B129/$B$129,0)</f>
        <v>1</v>
      </c>
      <c r="E129" s="4">
        <f>IF(B129&lt;&gt;0,ROUND(((SQRT(POWER(C129,2)-(POWER((B129/$B$129),2)*POWER($C$129,2))))/$B$129),3),0)</f>
        <v>0</v>
      </c>
      <c r="F129" s="4">
        <f>IF(B129=0,0,POWER(C129,2)-(POWER((B129/$B$129),2)*POWER(C$129,2)))</f>
        <v>0</v>
      </c>
      <c r="G129" s="24" t="s">
        <v>17</v>
      </c>
      <c r="H129" s="1">
        <f t="shared" si="40"/>
        <v>4.2256755722269002E-2</v>
      </c>
      <c r="I129" s="10" t="str">
        <f t="shared" si="41"/>
        <v>High</v>
      </c>
    </row>
    <row r="130" spans="1:9" x14ac:dyDescent="0.2">
      <c r="A130" s="37" t="s">
        <v>447</v>
      </c>
      <c r="B130" s="46">
        <v>3682</v>
      </c>
      <c r="C130" s="47">
        <v>350</v>
      </c>
      <c r="D130" s="2">
        <f t="shared" ref="D130:D134" si="57">IF(B130&lt;&gt;0,B130/$B$129,0)</f>
        <v>0.2818648090025262</v>
      </c>
      <c r="E130" s="4">
        <f t="shared" ref="E130:E134" si="58">IF(B130&lt;&gt;0,ROUND(((SQRT(POWER(C130,2)-(POWER((B130/$B$129),2)*POWER($C$129,2))))/$B$129),3),0)</f>
        <v>2.4E-2</v>
      </c>
      <c r="F130" s="4">
        <f t="shared" ref="F130:F134" si="59">IF(B130=0,0,POWER(C130,2)-(POWER((B130/$B$129),2)*POWER(C$129,2)))</f>
        <v>98291.946521104663</v>
      </c>
      <c r="G130" s="24" t="str">
        <f t="shared" si="45"/>
        <v>± 2.4%</v>
      </c>
      <c r="H130" s="1">
        <f t="shared" si="40"/>
        <v>9.5057034220532313E-2</v>
      </c>
      <c r="I130" s="10" t="str">
        <f t="shared" si="41"/>
        <v>High</v>
      </c>
    </row>
    <row r="131" spans="1:9" x14ac:dyDescent="0.2">
      <c r="A131" s="37" t="s">
        <v>448</v>
      </c>
      <c r="B131" s="46">
        <v>2160</v>
      </c>
      <c r="C131" s="47">
        <v>303</v>
      </c>
      <c r="D131" s="2">
        <f t="shared" si="57"/>
        <v>0.1653525223914874</v>
      </c>
      <c r="E131" s="4">
        <f t="shared" si="58"/>
        <v>2.1999999999999999E-2</v>
      </c>
      <c r="F131" s="4">
        <f t="shared" si="59"/>
        <v>83477.948789497386</v>
      </c>
      <c r="G131" s="24" t="str">
        <f t="shared" si="45"/>
        <v>± 2.2%</v>
      </c>
      <c r="H131" s="1">
        <f t="shared" si="40"/>
        <v>0.14027777777777778</v>
      </c>
      <c r="I131" s="10" t="str">
        <f t="shared" si="41"/>
        <v>High</v>
      </c>
    </row>
    <row r="132" spans="1:9" x14ac:dyDescent="0.2">
      <c r="A132" s="37" t="s">
        <v>449</v>
      </c>
      <c r="B132" s="46">
        <v>1851</v>
      </c>
      <c r="C132" s="47">
        <v>281</v>
      </c>
      <c r="D132" s="2">
        <f t="shared" si="57"/>
        <v>0.14169792543826074</v>
      </c>
      <c r="E132" s="4">
        <f t="shared" si="58"/>
        <v>2.1000000000000001E-2</v>
      </c>
      <c r="F132" s="4">
        <f t="shared" si="59"/>
        <v>72843.06104499416</v>
      </c>
      <c r="G132" s="24" t="str">
        <f t="shared" si="45"/>
        <v>± 2.1%</v>
      </c>
      <c r="H132" s="1">
        <f t="shared" si="40"/>
        <v>0.15180983252296057</v>
      </c>
      <c r="I132" s="10" t="str">
        <f t="shared" si="41"/>
        <v>High</v>
      </c>
    </row>
    <row r="133" spans="1:9" x14ac:dyDescent="0.2">
      <c r="A133" s="37" t="s">
        <v>450</v>
      </c>
      <c r="B133" s="46">
        <v>1341</v>
      </c>
      <c r="C133" s="47">
        <v>235</v>
      </c>
      <c r="D133" s="2">
        <f t="shared" si="57"/>
        <v>0.10265635765138177</v>
      </c>
      <c r="E133" s="4">
        <f t="shared" si="58"/>
        <v>1.7000000000000001E-2</v>
      </c>
      <c r="F133" s="4">
        <f t="shared" si="59"/>
        <v>52013.929376313048</v>
      </c>
      <c r="G133" s="24" t="str">
        <f t="shared" si="45"/>
        <v>± 1.7%</v>
      </c>
      <c r="H133" s="1">
        <f t="shared" si="40"/>
        <v>0.17524235645041014</v>
      </c>
      <c r="I133" s="10" t="str">
        <f t="shared" si="41"/>
        <v>High</v>
      </c>
    </row>
    <row r="134" spans="1:9" x14ac:dyDescent="0.2">
      <c r="A134" s="37" t="s">
        <v>451</v>
      </c>
      <c r="B134" s="46">
        <v>4029</v>
      </c>
      <c r="C134" s="47">
        <v>394</v>
      </c>
      <c r="D134" s="2">
        <f t="shared" si="57"/>
        <v>0.30842838551634388</v>
      </c>
      <c r="E134" s="4">
        <f t="shared" si="58"/>
        <v>2.7E-2</v>
      </c>
      <c r="F134" s="4">
        <f t="shared" si="59"/>
        <v>126250.09686579507</v>
      </c>
      <c r="G134" s="24" t="str">
        <f t="shared" si="45"/>
        <v>± 2.7%</v>
      </c>
      <c r="H134" s="1">
        <f t="shared" si="40"/>
        <v>9.7791015140233306E-2</v>
      </c>
      <c r="I134" s="10" t="str">
        <f t="shared" si="41"/>
        <v>High</v>
      </c>
    </row>
    <row r="135" spans="1:9" x14ac:dyDescent="0.2">
      <c r="A135" s="37" t="s">
        <v>358</v>
      </c>
      <c r="B135" s="46">
        <v>23</v>
      </c>
      <c r="C135" s="47">
        <v>28</v>
      </c>
      <c r="D135" s="2">
        <f>IF(B135&lt;&gt;0,B135/$B$135,0)</f>
        <v>1</v>
      </c>
      <c r="E135" s="4">
        <f>IF(B135&lt;&gt;0,ROUND(((SQRT(POWER(C135,2)-(POWER((B135/$B$135),2)*POWER($C$135,2))))/$B$135),3),0)</f>
        <v>0</v>
      </c>
      <c r="F135" s="4">
        <f>IF(B135=0,0,POWER(C135,2)-(POWER((B135/$B$135),2)*POWER(C$135,2)))</f>
        <v>0</v>
      </c>
      <c r="G135" s="24" t="s">
        <v>17</v>
      </c>
      <c r="H135" s="1">
        <f t="shared" si="40"/>
        <v>1.2173913043478262</v>
      </c>
      <c r="I135" s="10" t="str">
        <f t="shared" si="41"/>
        <v>Low</v>
      </c>
    </row>
    <row r="136" spans="1:9" ht="36" x14ac:dyDescent="0.2">
      <c r="A136" s="44" t="s">
        <v>359</v>
      </c>
      <c r="B136" s="46">
        <v>3767</v>
      </c>
      <c r="C136" s="47">
        <v>333</v>
      </c>
      <c r="D136" s="2">
        <f>IF(B136&lt;&gt;0,B136/$B$136,0)</f>
        <v>1</v>
      </c>
      <c r="E136" s="4">
        <f>IF(B136&lt;&gt;0,ROUND(((SQRT(POWER(C136,2)-(POWER((B136/$B$136),2)*POWER($C$136,2))))/$B$136),3),0)</f>
        <v>0</v>
      </c>
      <c r="F136" s="4">
        <f>IF(B136=0,0,POWER(C136,2)-(POWER((B136/$B$136),2)*POWER(C$136,2)))</f>
        <v>0</v>
      </c>
      <c r="G136" s="24" t="s">
        <v>17</v>
      </c>
      <c r="H136" s="1">
        <f t="shared" si="40"/>
        <v>8.8399256702946641E-2</v>
      </c>
      <c r="I136" s="10" t="str">
        <f t="shared" si="41"/>
        <v>High</v>
      </c>
    </row>
    <row r="137" spans="1:9" x14ac:dyDescent="0.2">
      <c r="A137" s="37" t="s">
        <v>452</v>
      </c>
      <c r="B137" s="46">
        <v>1421</v>
      </c>
      <c r="C137" s="47">
        <v>235</v>
      </c>
      <c r="D137" s="2">
        <f t="shared" ref="D137:D143" si="60">IF(B137&lt;&gt;0,B137/$B$136,0)</f>
        <v>0.37722325457924077</v>
      </c>
      <c r="E137" s="4">
        <f t="shared" ref="E137:E143" si="61">IF(B137&lt;&gt;0,ROUND(((SQRT(POWER(C137,2)-(POWER((B137/$B$136),2)*POWER($C$136,2))))/$B$136),3),0)</f>
        <v>5.2999999999999999E-2</v>
      </c>
      <c r="F137" s="4">
        <f t="shared" ref="F137:F144" si="62">IF(B137=0,0,POWER(C137,2)-(POWER((B137/$B$136),2)*POWER(C$136,2)))</f>
        <v>39445.785408316915</v>
      </c>
      <c r="G137" s="24" t="str">
        <f t="shared" si="45"/>
        <v>± 5.3%</v>
      </c>
      <c r="H137" s="1">
        <f t="shared" si="40"/>
        <v>0.1653764954257565</v>
      </c>
      <c r="I137" s="10" t="str">
        <f t="shared" si="41"/>
        <v>High</v>
      </c>
    </row>
    <row r="138" spans="1:9" x14ac:dyDescent="0.2">
      <c r="A138" s="37" t="s">
        <v>453</v>
      </c>
      <c r="B138" s="46">
        <v>769</v>
      </c>
      <c r="C138" s="47">
        <v>181</v>
      </c>
      <c r="D138" s="2">
        <f t="shared" si="60"/>
        <v>0.20414122644013805</v>
      </c>
      <c r="E138" s="4">
        <f t="shared" si="61"/>
        <v>4.4999999999999998E-2</v>
      </c>
      <c r="F138" s="4">
        <f t="shared" si="62"/>
        <v>28139.851697171212</v>
      </c>
      <c r="G138" s="24" t="str">
        <f t="shared" si="45"/>
        <v>± 4.5%</v>
      </c>
      <c r="H138" s="1">
        <f t="shared" si="40"/>
        <v>0.23537061118335501</v>
      </c>
      <c r="I138" s="10" t="str">
        <f t="shared" si="41"/>
        <v>Moderate</v>
      </c>
    </row>
    <row r="139" spans="1:9" x14ac:dyDescent="0.2">
      <c r="A139" s="37" t="s">
        <v>454</v>
      </c>
      <c r="B139" s="46">
        <v>326</v>
      </c>
      <c r="C139" s="47">
        <v>98</v>
      </c>
      <c r="D139" s="2">
        <f t="shared" si="60"/>
        <v>8.6541014069551364E-2</v>
      </c>
      <c r="E139" s="4">
        <f t="shared" si="61"/>
        <v>2.5000000000000001E-2</v>
      </c>
      <c r="F139" s="4">
        <f t="shared" si="62"/>
        <v>8773.5137876332192</v>
      </c>
      <c r="G139" s="24" t="str">
        <f t="shared" si="45"/>
        <v>± 2.5%</v>
      </c>
      <c r="H139" s="1">
        <f t="shared" si="40"/>
        <v>0.30061349693251532</v>
      </c>
      <c r="I139" s="10" t="str">
        <f t="shared" si="41"/>
        <v>Moderate</v>
      </c>
    </row>
    <row r="140" spans="1:9" x14ac:dyDescent="0.2">
      <c r="A140" s="37" t="s">
        <v>448</v>
      </c>
      <c r="B140" s="46">
        <v>261</v>
      </c>
      <c r="C140" s="47">
        <v>95</v>
      </c>
      <c r="D140" s="2">
        <f t="shared" si="60"/>
        <v>6.9285903902309529E-2</v>
      </c>
      <c r="E140" s="4">
        <f t="shared" si="61"/>
        <v>2.4E-2</v>
      </c>
      <c r="F140" s="4">
        <f t="shared" si="62"/>
        <v>8492.6733103180632</v>
      </c>
      <c r="G140" s="24" t="str">
        <f t="shared" si="45"/>
        <v>± 2.4%</v>
      </c>
      <c r="H140" s="1">
        <f t="shared" si="40"/>
        <v>0.36398467432950193</v>
      </c>
      <c r="I140" s="10" t="str">
        <f t="shared" si="41"/>
        <v>Moderate</v>
      </c>
    </row>
    <row r="141" spans="1:9" x14ac:dyDescent="0.2">
      <c r="A141" s="37" t="s">
        <v>449</v>
      </c>
      <c r="B141" s="46">
        <v>199</v>
      </c>
      <c r="C141" s="47">
        <v>78</v>
      </c>
      <c r="D141" s="2">
        <f t="shared" si="60"/>
        <v>5.2827183435094238E-2</v>
      </c>
      <c r="E141" s="4">
        <f t="shared" si="61"/>
        <v>0.02</v>
      </c>
      <c r="F141" s="4">
        <f t="shared" si="62"/>
        <v>5774.5408135803291</v>
      </c>
      <c r="G141" s="24" t="str">
        <f t="shared" si="45"/>
        <v>± 2.0%</v>
      </c>
      <c r="H141" s="1">
        <f t="shared" si="40"/>
        <v>0.39195979899497485</v>
      </c>
      <c r="I141" s="10" t="str">
        <f t="shared" si="41"/>
        <v>Moderate</v>
      </c>
    </row>
    <row r="142" spans="1:9" x14ac:dyDescent="0.2">
      <c r="A142" s="37" t="s">
        <v>450</v>
      </c>
      <c r="B142" s="46">
        <v>192</v>
      </c>
      <c r="C142" s="47">
        <v>100</v>
      </c>
      <c r="D142" s="2">
        <f t="shared" si="60"/>
        <v>5.0968940801698961E-2</v>
      </c>
      <c r="E142" s="4">
        <f t="shared" si="61"/>
        <v>2.5999999999999999E-2</v>
      </c>
      <c r="F142" s="4">
        <f t="shared" si="62"/>
        <v>9711.928904619208</v>
      </c>
      <c r="G142" s="24" t="str">
        <f t="shared" si="45"/>
        <v>± 2.6%</v>
      </c>
      <c r="H142" s="1">
        <f t="shared" si="40"/>
        <v>0.52083333333333337</v>
      </c>
      <c r="I142" s="10" t="str">
        <f t="shared" si="41"/>
        <v>Moderate</v>
      </c>
    </row>
    <row r="143" spans="1:9" x14ac:dyDescent="0.2">
      <c r="A143" s="37" t="s">
        <v>451</v>
      </c>
      <c r="B143" s="46">
        <v>599</v>
      </c>
      <c r="C143" s="47">
        <v>171</v>
      </c>
      <c r="D143" s="2">
        <f t="shared" si="60"/>
        <v>0.15901247677196709</v>
      </c>
      <c r="E143" s="4">
        <f t="shared" si="61"/>
        <v>4.2999999999999997E-2</v>
      </c>
      <c r="F143" s="4">
        <f t="shared" si="62"/>
        <v>26437.17520904613</v>
      </c>
      <c r="G143" s="24" t="str">
        <f t="shared" si="45"/>
        <v>± 4.3%</v>
      </c>
      <c r="H143" s="1">
        <f t="shared" si="40"/>
        <v>0.28547579298831388</v>
      </c>
      <c r="I143" s="10" t="str">
        <f t="shared" si="41"/>
        <v>Moderate</v>
      </c>
    </row>
    <row r="144" spans="1:9" x14ac:dyDescent="0.2">
      <c r="A144" s="37" t="s">
        <v>358</v>
      </c>
      <c r="B144" s="46">
        <v>10</v>
      </c>
      <c r="C144" s="47">
        <v>15</v>
      </c>
      <c r="D144" s="2">
        <f>IF(B144&lt;&gt;0,B144/$B$144,0)</f>
        <v>1</v>
      </c>
      <c r="E144" s="4">
        <f>IF(B144&lt;&gt;0,ROUND(((SQRT(POWER(C144,2)-(POWER((B144/$B$144),2)*POWER($C$144,2))))/$B$144),3),0)</f>
        <v>0</v>
      </c>
      <c r="F144" s="4">
        <f t="shared" si="62"/>
        <v>224.21855714143666</v>
      </c>
      <c r="G144" s="24" t="s">
        <v>17</v>
      </c>
      <c r="H144" s="1">
        <f t="shared" si="40"/>
        <v>1.5</v>
      </c>
      <c r="I144" s="10" t="str">
        <f t="shared" si="41"/>
        <v>Low</v>
      </c>
    </row>
    <row r="145" spans="1:9" x14ac:dyDescent="0.2">
      <c r="A145" s="14" t="s">
        <v>475</v>
      </c>
      <c r="B145" s="15" t="s">
        <v>559</v>
      </c>
      <c r="C145" s="15" t="s">
        <v>559</v>
      </c>
      <c r="D145" s="20"/>
      <c r="E145" s="21"/>
      <c r="F145" s="21"/>
      <c r="G145" s="25"/>
      <c r="H145" s="18"/>
      <c r="I145" s="22"/>
    </row>
    <row r="146" spans="1:9" x14ac:dyDescent="0.2">
      <c r="A146" s="37" t="s">
        <v>360</v>
      </c>
      <c r="B146" s="46">
        <v>24890</v>
      </c>
      <c r="C146" s="47">
        <v>692</v>
      </c>
      <c r="D146" s="2">
        <f>IF(B146&lt;&gt;0,B146/$B$146,0)</f>
        <v>1</v>
      </c>
      <c r="E146" s="4">
        <f>IF(B146&lt;&gt;0,ROUND(((SQRT(POWER(C146,2)-(POWER((B146/$B$146),2)*POWER($C$146,2))))/$B$146),3),0)</f>
        <v>0</v>
      </c>
      <c r="F146" s="4">
        <f>IF(B146=0,0,POWER(C146,2)-(POWER((B146/$B$146),2)*POWER(C$146,2)))</f>
        <v>0</v>
      </c>
      <c r="G146" s="24" t="s">
        <v>17</v>
      </c>
      <c r="H146" s="1">
        <f t="shared" si="40"/>
        <v>2.78023302531137E-2</v>
      </c>
      <c r="I146" s="10" t="str">
        <f t="shared" si="41"/>
        <v>High</v>
      </c>
    </row>
    <row r="147" spans="1:9" x14ac:dyDescent="0.2">
      <c r="A147" s="37" t="s">
        <v>455</v>
      </c>
      <c r="B147" s="46">
        <v>698</v>
      </c>
      <c r="C147" s="47">
        <v>175</v>
      </c>
      <c r="D147" s="2">
        <f t="shared" ref="D147:D153" si="63">IF(B147&lt;&gt;0,B147/$B$146,0)</f>
        <v>2.8043390920048213E-2</v>
      </c>
      <c r="E147" s="4">
        <f t="shared" ref="E147:E154" si="64">IF(B147&lt;&gt;0,ROUND(((SQRT(POWER(C147,2)-(POWER((B147/$B$146),2)*POWER($C$146,2))))/$B$146),3),0)</f>
        <v>7.0000000000000001E-3</v>
      </c>
      <c r="F147" s="4">
        <f t="shared" ref="F147:F154" si="65">IF(B147=0,0,POWER(C147,2)-(POWER((B147/$B$146),2)*POWER(C$146,2)))</f>
        <v>30248.406134834171</v>
      </c>
      <c r="G147" s="24" t="str">
        <f t="shared" si="45"/>
        <v>± 0.7%</v>
      </c>
      <c r="H147" s="1">
        <f t="shared" si="40"/>
        <v>0.25071633237822349</v>
      </c>
      <c r="I147" s="10" t="str">
        <f t="shared" si="41"/>
        <v>Moderate</v>
      </c>
    </row>
    <row r="148" spans="1:9" x14ac:dyDescent="0.2">
      <c r="A148" s="37" t="s">
        <v>444</v>
      </c>
      <c r="B148" s="46">
        <v>984</v>
      </c>
      <c r="C148" s="47">
        <v>193</v>
      </c>
      <c r="D148" s="2">
        <f t="shared" si="63"/>
        <v>3.9533949377259944E-2</v>
      </c>
      <c r="E148" s="4">
        <f t="shared" si="64"/>
        <v>8.0000000000000002E-3</v>
      </c>
      <c r="F148" s="4">
        <f t="shared" si="65"/>
        <v>36500.567578447619</v>
      </c>
      <c r="G148" s="24" t="str">
        <f t="shared" si="45"/>
        <v>± 0.8%</v>
      </c>
      <c r="H148" s="1">
        <f t="shared" si="40"/>
        <v>0.19613821138211382</v>
      </c>
      <c r="I148" s="10" t="str">
        <f t="shared" si="41"/>
        <v>High</v>
      </c>
    </row>
    <row r="149" spans="1:9" x14ac:dyDescent="0.2">
      <c r="A149" s="37" t="s">
        <v>436</v>
      </c>
      <c r="B149" s="46">
        <v>992</v>
      </c>
      <c r="C149" s="47">
        <v>219</v>
      </c>
      <c r="D149" s="2">
        <f t="shared" si="63"/>
        <v>3.9855363599839294E-2</v>
      </c>
      <c r="E149" s="4">
        <f t="shared" si="64"/>
        <v>8.9999999999999993E-3</v>
      </c>
      <c r="F149" s="4">
        <f t="shared" si="65"/>
        <v>47200.34847552453</v>
      </c>
      <c r="G149" s="24" t="str">
        <f t="shared" si="45"/>
        <v>± 0.9%</v>
      </c>
      <c r="H149" s="1">
        <f t="shared" si="40"/>
        <v>0.22076612903225806</v>
      </c>
      <c r="I149" s="10" t="str">
        <f t="shared" si="41"/>
        <v>Moderate</v>
      </c>
    </row>
    <row r="150" spans="1:9" x14ac:dyDescent="0.2">
      <c r="A150" s="37" t="s">
        <v>456</v>
      </c>
      <c r="B150" s="46">
        <v>4102</v>
      </c>
      <c r="C150" s="47">
        <v>435</v>
      </c>
      <c r="D150" s="2">
        <f t="shared" si="63"/>
        <v>0.16480514262756127</v>
      </c>
      <c r="E150" s="4">
        <f t="shared" si="64"/>
        <v>1.7000000000000001E-2</v>
      </c>
      <c r="F150" s="4">
        <f t="shared" si="65"/>
        <v>176218.70177748587</v>
      </c>
      <c r="G150" s="24" t="str">
        <f t="shared" si="45"/>
        <v>± 1.7%</v>
      </c>
      <c r="H150" s="1">
        <f t="shared" si="40"/>
        <v>0.10604583130180399</v>
      </c>
      <c r="I150" s="10" t="str">
        <f t="shared" si="41"/>
        <v>High</v>
      </c>
    </row>
    <row r="151" spans="1:9" x14ac:dyDescent="0.2">
      <c r="A151" s="37" t="s">
        <v>457</v>
      </c>
      <c r="B151" s="46">
        <v>7614</v>
      </c>
      <c r="C151" s="47">
        <v>581</v>
      </c>
      <c r="D151" s="2">
        <f t="shared" si="63"/>
        <v>0.30590598633989552</v>
      </c>
      <c r="E151" s="4">
        <f t="shared" si="64"/>
        <v>2.1999999999999999E-2</v>
      </c>
      <c r="F151" s="4">
        <f t="shared" si="65"/>
        <v>292749.63835501519</v>
      </c>
      <c r="G151" s="24" t="str">
        <f t="shared" si="45"/>
        <v>± 2.2%</v>
      </c>
      <c r="H151" s="1">
        <f t="shared" si="40"/>
        <v>7.6306803257157871E-2</v>
      </c>
      <c r="I151" s="10" t="str">
        <f t="shared" si="41"/>
        <v>High</v>
      </c>
    </row>
    <row r="152" spans="1:9" x14ac:dyDescent="0.2">
      <c r="A152" s="37" t="s">
        <v>439</v>
      </c>
      <c r="B152" s="46">
        <v>7655</v>
      </c>
      <c r="C152" s="47">
        <v>575</v>
      </c>
      <c r="D152" s="2">
        <f t="shared" si="63"/>
        <v>0.3075532342306147</v>
      </c>
      <c r="E152" s="4">
        <f t="shared" si="64"/>
        <v>2.1000000000000001E-2</v>
      </c>
      <c r="F152" s="4">
        <f t="shared" si="65"/>
        <v>285329.73698964075</v>
      </c>
      <c r="G152" s="24" t="str">
        <f t="shared" ref="G152:G163" si="66">IF(F152&lt;0,"W",IF(B152=0,"± 0.6%",IF((E152*100)&lt;0.01,"± 0.1%","± "&amp; TEXT((E152*100),"#,##0.0")&amp;"%")))</f>
        <v>± 2.1%</v>
      </c>
      <c r="H152" s="1">
        <f t="shared" ref="H152:H164" si="67">IF(B152&lt;&gt;0,C152/B152,0)</f>
        <v>7.5114304376224683E-2</v>
      </c>
      <c r="I152" s="10" t="str">
        <f t="shared" ref="I152:I164" si="68">IF(AND(H152&gt;0,H152&lt;=0.2),"High",IF(H152&gt;=0.667,"Low",IF(AND(H152&gt;0.2,H152&lt;0.667),"Moderate","NC")))</f>
        <v>High</v>
      </c>
    </row>
    <row r="153" spans="1:9" x14ac:dyDescent="0.2">
      <c r="A153" s="37" t="s">
        <v>458</v>
      </c>
      <c r="B153" s="46">
        <v>2845</v>
      </c>
      <c r="C153" s="47">
        <v>367</v>
      </c>
      <c r="D153" s="2">
        <f t="shared" si="63"/>
        <v>0.11430293290478104</v>
      </c>
      <c r="E153" s="4">
        <f t="shared" si="64"/>
        <v>1.4E-2</v>
      </c>
      <c r="F153" s="4">
        <f t="shared" si="65"/>
        <v>128432.5649963899</v>
      </c>
      <c r="G153" s="24" t="str">
        <f t="shared" si="66"/>
        <v>± 1.4%</v>
      </c>
      <c r="H153" s="1">
        <f t="shared" si="67"/>
        <v>0.1289982425307557</v>
      </c>
      <c r="I153" s="10" t="str">
        <f t="shared" si="68"/>
        <v>High</v>
      </c>
    </row>
    <row r="154" spans="1:9" x14ac:dyDescent="0.2">
      <c r="A154" s="37" t="s">
        <v>361</v>
      </c>
      <c r="B154" s="46">
        <v>1026.0526315789473</v>
      </c>
      <c r="C154" s="47">
        <v>26</v>
      </c>
      <c r="D154" s="23" t="s">
        <v>17</v>
      </c>
      <c r="E154" s="4" t="e">
        <f t="shared" si="64"/>
        <v>#NUM!</v>
      </c>
      <c r="F154" s="4">
        <f t="shared" si="65"/>
        <v>-137.76999529548027</v>
      </c>
      <c r="G154" s="24" t="s">
        <v>17</v>
      </c>
      <c r="H154" s="1">
        <f t="shared" si="67"/>
        <v>2.5339830725827139E-2</v>
      </c>
      <c r="I154" s="10" t="str">
        <f t="shared" si="68"/>
        <v>High</v>
      </c>
    </row>
    <row r="155" spans="1:9" x14ac:dyDescent="0.2">
      <c r="A155" s="37" t="s">
        <v>362</v>
      </c>
      <c r="B155" s="46">
        <v>521</v>
      </c>
      <c r="C155" s="47">
        <v>169</v>
      </c>
      <c r="D155" s="2">
        <f>IF(B155&lt;&gt;0,B155/$B$155,0)</f>
        <v>1</v>
      </c>
      <c r="E155" s="4">
        <f>IF(B155&lt;&gt;0,ROUND(((SQRT(POWER(C155,2)-(POWER((B155/$B$155),2)*POWER($C$155,2))))/$B$155),3),0)</f>
        <v>0</v>
      </c>
      <c r="F155" s="4">
        <f>IF(B155=0,0,POWER(C155,2)-(POWER((B155/$B$155),2)*POWER(C$155,2)))</f>
        <v>0</v>
      </c>
      <c r="G155" s="24" t="s">
        <v>17</v>
      </c>
      <c r="H155" s="1">
        <f t="shared" si="67"/>
        <v>0.32437619961612285</v>
      </c>
      <c r="I155" s="10" t="str">
        <f t="shared" si="68"/>
        <v>Moderate</v>
      </c>
    </row>
    <row r="156" spans="1:9" x14ac:dyDescent="0.2">
      <c r="A156" s="14" t="s">
        <v>476</v>
      </c>
      <c r="B156" s="15" t="s">
        <v>559</v>
      </c>
      <c r="C156" s="15" t="s">
        <v>559</v>
      </c>
      <c r="D156" s="20"/>
      <c r="E156" s="21"/>
      <c r="F156" s="21"/>
      <c r="G156" s="25"/>
      <c r="H156" s="18"/>
      <c r="I156" s="22"/>
    </row>
    <row r="157" spans="1:9" ht="24" x14ac:dyDescent="0.2">
      <c r="A157" s="44" t="s">
        <v>363</v>
      </c>
      <c r="B157" s="46">
        <v>24587</v>
      </c>
      <c r="C157" s="47">
        <v>700</v>
      </c>
      <c r="D157" s="2">
        <f>IF(B157&lt;&gt;0,B157/$B$157,0)</f>
        <v>1</v>
      </c>
      <c r="E157" s="4">
        <f>IF(B157&lt;&gt;0,ROUND(((SQRT(POWER(C157,2)-(POWER((B157/$B$157),2)*POWER($C$157,2))))/$B$157),3),0)</f>
        <v>0</v>
      </c>
      <c r="F157" s="4">
        <f>IF(B157=0,0,POWER(C157,2)-(POWER((B157/$B$157),2)*POWER(C$157,2)))</f>
        <v>0</v>
      </c>
      <c r="G157" s="24" t="s">
        <v>17</v>
      </c>
      <c r="H157" s="1">
        <f t="shared" si="67"/>
        <v>2.8470329849107252E-2</v>
      </c>
      <c r="I157" s="10" t="str">
        <f t="shared" si="68"/>
        <v>High</v>
      </c>
    </row>
    <row r="158" spans="1:9" x14ac:dyDescent="0.2">
      <c r="A158" s="37" t="s">
        <v>459</v>
      </c>
      <c r="B158" s="46">
        <v>3025</v>
      </c>
      <c r="C158" s="47">
        <v>390</v>
      </c>
      <c r="D158" s="2">
        <f t="shared" ref="D158:D163" si="69">IF(B158&lt;&gt;0,B158/$B$157,0)</f>
        <v>0.12303249684792776</v>
      </c>
      <c r="E158" s="4">
        <f t="shared" ref="E158:E163" si="70">IF(B158&lt;&gt;0,ROUND(((SQRT(POWER(C158,2)-(POWER((B158/$B$157),2)*POWER($C$157,2))))/$B$157),3),0)</f>
        <v>1.4999999999999999E-2</v>
      </c>
      <c r="F158" s="4">
        <f t="shared" ref="F158:F163" si="71">IF(B158=0,0,POWER(C158,2)-(POWER((B158/$B$157),2)*POWER(C$157,2)))</f>
        <v>144682.87231248867</v>
      </c>
      <c r="G158" s="24" t="str">
        <f t="shared" si="66"/>
        <v>± 1.5%</v>
      </c>
      <c r="H158" s="1">
        <f t="shared" si="67"/>
        <v>0.12892561983471074</v>
      </c>
      <c r="I158" s="10" t="str">
        <f t="shared" si="68"/>
        <v>High</v>
      </c>
    </row>
    <row r="159" spans="1:9" x14ac:dyDescent="0.2">
      <c r="A159" s="37" t="s">
        <v>454</v>
      </c>
      <c r="B159" s="46">
        <v>2671</v>
      </c>
      <c r="C159" s="47">
        <v>361</v>
      </c>
      <c r="D159" s="2">
        <f t="shared" si="69"/>
        <v>0.10863464432423639</v>
      </c>
      <c r="E159" s="4">
        <f t="shared" si="70"/>
        <v>1.4E-2</v>
      </c>
      <c r="F159" s="4">
        <f t="shared" si="71"/>
        <v>124538.27188574786</v>
      </c>
      <c r="G159" s="24" t="str">
        <f t="shared" si="66"/>
        <v>± 1.4%</v>
      </c>
      <c r="H159" s="1">
        <f t="shared" si="67"/>
        <v>0.13515537251965556</v>
      </c>
      <c r="I159" s="10" t="str">
        <f t="shared" si="68"/>
        <v>High</v>
      </c>
    </row>
    <row r="160" spans="1:9" x14ac:dyDescent="0.2">
      <c r="A160" s="37" t="s">
        <v>448</v>
      </c>
      <c r="B160" s="46">
        <v>3937</v>
      </c>
      <c r="C160" s="47">
        <v>459</v>
      </c>
      <c r="D160" s="2">
        <f t="shared" si="69"/>
        <v>0.16012526945133607</v>
      </c>
      <c r="E160" s="4">
        <f t="shared" si="70"/>
        <v>1.7999999999999999E-2</v>
      </c>
      <c r="F160" s="4">
        <f t="shared" si="71"/>
        <v>198117.35006073714</v>
      </c>
      <c r="G160" s="24" t="str">
        <f t="shared" si="66"/>
        <v>± 1.8%</v>
      </c>
      <c r="H160" s="1">
        <f t="shared" si="67"/>
        <v>0.11658623317246634</v>
      </c>
      <c r="I160" s="10" t="str">
        <f t="shared" si="68"/>
        <v>High</v>
      </c>
    </row>
    <row r="161" spans="1:9" x14ac:dyDescent="0.2">
      <c r="A161" s="37" t="s">
        <v>449</v>
      </c>
      <c r="B161" s="46">
        <v>3340</v>
      </c>
      <c r="C161" s="47">
        <v>413</v>
      </c>
      <c r="D161" s="2">
        <f t="shared" si="69"/>
        <v>0.13584414528002603</v>
      </c>
      <c r="E161" s="4">
        <f t="shared" si="70"/>
        <v>1.6E-2</v>
      </c>
      <c r="F161" s="4">
        <f t="shared" si="71"/>
        <v>161526.7204146382</v>
      </c>
      <c r="G161" s="24" t="str">
        <f t="shared" si="66"/>
        <v>± 1.6%</v>
      </c>
      <c r="H161" s="1">
        <f t="shared" si="67"/>
        <v>0.12365269461077845</v>
      </c>
      <c r="I161" s="10" t="str">
        <f t="shared" si="68"/>
        <v>High</v>
      </c>
    </row>
    <row r="162" spans="1:9" x14ac:dyDescent="0.2">
      <c r="A162" s="37" t="s">
        <v>450</v>
      </c>
      <c r="B162" s="46">
        <v>2689</v>
      </c>
      <c r="C162" s="47">
        <v>376</v>
      </c>
      <c r="D162" s="2">
        <f t="shared" si="69"/>
        <v>0.10936673852035629</v>
      </c>
      <c r="E162" s="4">
        <f t="shared" si="70"/>
        <v>1.4999999999999999E-2</v>
      </c>
      <c r="F162" s="4">
        <f t="shared" si="71"/>
        <v>135515.06908765581</v>
      </c>
      <c r="G162" s="24" t="str">
        <f t="shared" si="66"/>
        <v>± 1.5%</v>
      </c>
      <c r="H162" s="1">
        <f t="shared" si="67"/>
        <v>0.13982893268873187</v>
      </c>
      <c r="I162" s="10" t="str">
        <f t="shared" si="68"/>
        <v>High</v>
      </c>
    </row>
    <row r="163" spans="1:9" x14ac:dyDescent="0.2">
      <c r="A163" s="37" t="s">
        <v>451</v>
      </c>
      <c r="B163" s="46">
        <v>8925</v>
      </c>
      <c r="C163" s="47">
        <v>621</v>
      </c>
      <c r="D163" s="2">
        <f t="shared" si="69"/>
        <v>0.36299670557611746</v>
      </c>
      <c r="E163" s="4">
        <f t="shared" si="70"/>
        <v>2.3E-2</v>
      </c>
      <c r="F163" s="4">
        <f t="shared" si="71"/>
        <v>321075.36195303389</v>
      </c>
      <c r="G163" s="24" t="str">
        <f t="shared" si="66"/>
        <v>± 2.3%</v>
      </c>
      <c r="H163" s="1">
        <f t="shared" si="67"/>
        <v>6.9579831932773104E-2</v>
      </c>
      <c r="I163" s="10" t="str">
        <f t="shared" si="68"/>
        <v>High</v>
      </c>
    </row>
    <row r="164" spans="1:9" x14ac:dyDescent="0.2">
      <c r="A164" s="37" t="s">
        <v>358</v>
      </c>
      <c r="B164" s="46">
        <v>824</v>
      </c>
      <c r="C164" s="47">
        <v>196</v>
      </c>
      <c r="D164" s="2">
        <f>IF(B164&lt;&gt;0,B164/$B$164,0)</f>
        <v>1</v>
      </c>
      <c r="E164" s="4">
        <f>IF(B164&lt;&gt;0,ROUND(((SQRT(POWER(C164,2)-(POWER((B164/$B$164),2)*POWER($C$164,2))))/$B$164),3),0)</f>
        <v>0</v>
      </c>
      <c r="F164" s="4">
        <f>IF(B164=0,0,POWER(C164,2)-(POWER((B164/$B$164),2)*POWER(C$164,2)))</f>
        <v>0</v>
      </c>
      <c r="G164" s="24" t="s">
        <v>17</v>
      </c>
      <c r="H164" s="1">
        <f t="shared" si="67"/>
        <v>0.23786407766990292</v>
      </c>
      <c r="I164" s="10" t="str">
        <f t="shared" si="68"/>
        <v>Moderate</v>
      </c>
    </row>
  </sheetData>
  <mergeCells count="1">
    <mergeCell ref="A4:I4"/>
  </mergeCells>
  <conditionalFormatting sqref="I7:I11 I13:I164">
    <cfRule type="containsText" dxfId="8" priority="12" operator="containsText" text="High">
      <formula>NOT(ISERROR(SEARCH("High",I7)))</formula>
    </cfRule>
    <cfRule type="containsText" dxfId="7" priority="13" operator="containsText" text="Medium">
      <formula>NOT(ISERROR(SEARCH("Medium",I7)))</formula>
    </cfRule>
    <cfRule type="containsText" dxfId="6" priority="14" operator="containsText" text="Low">
      <formula>NOT(ISERROR(SEARCH("Low",I7)))</formula>
    </cfRule>
  </conditionalFormatting>
  <conditionalFormatting sqref="I7:I11 I13:I164">
    <cfRule type="cellIs" priority="8" operator="equal">
      <formula>"no data"</formula>
    </cfRule>
    <cfRule type="containsText" dxfId="5" priority="9" operator="containsText" text="High">
      <formula>NOT(ISERROR(SEARCH("High",I7)))</formula>
    </cfRule>
    <cfRule type="containsText" dxfId="4" priority="10" operator="containsText" text="Moderate">
      <formula>NOT(ISERROR(SEARCH("Moderate",I7)))</formula>
    </cfRule>
    <cfRule type="containsText" dxfId="3" priority="11" operator="containsText" text="Low">
      <formula>NOT(ISERROR(SEARCH("Low",I7)))</formula>
    </cfRule>
  </conditionalFormatting>
  <pageMargins left="0.5" right="0.5" top="0.75" bottom="0.75" header="0.3" footer="0.3"/>
  <pageSetup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A5" sqref="A5"/>
    </sheetView>
  </sheetViews>
  <sheetFormatPr defaultColWidth="8.85546875" defaultRowHeight="12" x14ac:dyDescent="0.2"/>
  <cols>
    <col min="1" max="1" width="39.28515625" style="1" customWidth="1"/>
    <col min="2" max="2" width="11" style="8" customWidth="1"/>
    <col min="3" max="3" width="10.140625" style="8" customWidth="1"/>
    <col min="4" max="4" width="8.5703125" style="2" customWidth="1"/>
    <col min="5" max="6" width="18.42578125" style="4" hidden="1" customWidth="1"/>
    <col min="7" max="7" width="9.570312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4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11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8</v>
      </c>
      <c r="B7" s="8">
        <v>83275</v>
      </c>
      <c r="C7" s="30">
        <v>2284</v>
      </c>
      <c r="D7" s="2">
        <f>IF(B7&lt;&gt;0,B7/$B$7,0)</f>
        <v>1</v>
      </c>
      <c r="E7" s="4">
        <f t="shared" ref="E7:E26" si="0">IF(B7&lt;&gt;0,ROUND(((SQRT(POWER(C7,2)-(POWER((B7/$B$7),2)*POWER($C$7,2))))/$B$7),3),0)</f>
        <v>0</v>
      </c>
      <c r="F7" s="4">
        <f t="shared" ref="F7:F26" si="1">IF(B7=0,0,POWER(C7,2)-(POWER((B7/$B$7),2)*POWER(C$7,2)))</f>
        <v>0</v>
      </c>
      <c r="G7" s="24" t="s">
        <v>17</v>
      </c>
      <c r="H7" s="1">
        <f t="shared" ref="H7:H33" si="2">IF(B7&lt;&gt;0,C7/B7,0)</f>
        <v>2.742719903932753E-2</v>
      </c>
      <c r="I7" s="10" t="str">
        <f t="shared" ref="I7:I70" si="3">IF(AND(H7&gt;0,H7&lt;=0.2),"High",IF(H7&gt;=0.667,"Low",IF(AND(H7&gt;0.2,H7&lt;0.667),"Moderate","NC")))</f>
        <v>High</v>
      </c>
    </row>
    <row r="8" spans="1:9" x14ac:dyDescent="0.2">
      <c r="A8" s="1" t="s">
        <v>18</v>
      </c>
      <c r="B8" s="8">
        <v>40958</v>
      </c>
      <c r="C8" s="30">
        <v>1279</v>
      </c>
      <c r="D8" s="2">
        <f t="shared" ref="D8:D71" si="4">IF(B8&lt;&gt;0,B8/$B$7,0)</f>
        <v>0.49184028820174119</v>
      </c>
      <c r="E8" s="4">
        <f t="shared" si="0"/>
        <v>7.0000000000000001E-3</v>
      </c>
      <c r="F8" s="4">
        <f t="shared" si="1"/>
        <v>373896.07987676398</v>
      </c>
      <c r="G8" s="24" t="str">
        <f>IF(F8&lt;0,"W",IF(B8=0,"± 0.6%",IF((E8*100)&lt;0.01,"± 0.1%","± "&amp; TEXT((E8*100),"#,##0.0")&amp;"%")))</f>
        <v>± 0.7%</v>
      </c>
      <c r="H8" s="1">
        <f t="shared" si="2"/>
        <v>3.1227110698764587E-2</v>
      </c>
      <c r="I8" s="10" t="str">
        <f t="shared" si="3"/>
        <v>High</v>
      </c>
    </row>
    <row r="9" spans="1:9" x14ac:dyDescent="0.2">
      <c r="A9" s="1" t="s">
        <v>19</v>
      </c>
      <c r="B9" s="8">
        <v>42317</v>
      </c>
      <c r="C9" s="30">
        <v>1671</v>
      </c>
      <c r="D9" s="2">
        <f t="shared" si="4"/>
        <v>0.50815971179825881</v>
      </c>
      <c r="E9" s="4">
        <f t="shared" si="0"/>
        <v>1.4E-2</v>
      </c>
      <c r="F9" s="4">
        <f t="shared" si="1"/>
        <v>1445163.2608554489</v>
      </c>
      <c r="G9" s="24" t="str">
        <f t="shared" ref="G9:G72" si="5">IF(F9&lt;0,"W",IF(B9=0,"± 0.6%",IF((E9*100)&lt;0.01,"± 0.1%","± "&amp; TEXT((E9*100),"#,##0.0")&amp;"%")))</f>
        <v>± 1.4%</v>
      </c>
      <c r="H9" s="1">
        <f t="shared" si="2"/>
        <v>3.9487676347567169E-2</v>
      </c>
      <c r="I9" s="10" t="str">
        <f t="shared" si="3"/>
        <v>High</v>
      </c>
    </row>
    <row r="10" spans="1:9" x14ac:dyDescent="0.2">
      <c r="A10" s="1" t="s">
        <v>20</v>
      </c>
      <c r="B10" s="8">
        <v>3659</v>
      </c>
      <c r="C10" s="30">
        <v>444</v>
      </c>
      <c r="D10" s="2">
        <f t="shared" si="4"/>
        <v>4.3938757129990992E-2</v>
      </c>
      <c r="E10" s="4">
        <f t="shared" si="0"/>
        <v>5.0000000000000001E-3</v>
      </c>
      <c r="F10" s="4">
        <f t="shared" si="1"/>
        <v>187064.64892065056</v>
      </c>
      <c r="G10" s="24" t="str">
        <f t="shared" si="5"/>
        <v>± 0.5%</v>
      </c>
      <c r="H10" s="1">
        <f t="shared" si="2"/>
        <v>0.1213446296802405</v>
      </c>
      <c r="I10" s="10" t="str">
        <f t="shared" si="3"/>
        <v>High</v>
      </c>
    </row>
    <row r="11" spans="1:9" x14ac:dyDescent="0.2">
      <c r="A11" s="1" t="s">
        <v>21</v>
      </c>
      <c r="B11" s="8">
        <v>3006</v>
      </c>
      <c r="C11" s="30">
        <v>338</v>
      </c>
      <c r="D11" s="2">
        <f t="shared" si="4"/>
        <v>3.6097268087661366E-2</v>
      </c>
      <c r="E11" s="4">
        <f t="shared" si="0"/>
        <v>4.0000000000000001E-3</v>
      </c>
      <c r="F11" s="4">
        <f t="shared" si="1"/>
        <v>107446.63064977196</v>
      </c>
      <c r="G11" s="24" t="str">
        <f t="shared" si="5"/>
        <v>± 0.4%</v>
      </c>
      <c r="H11" s="1">
        <f t="shared" si="2"/>
        <v>0.11244178310046574</v>
      </c>
      <c r="I11" s="10" t="str">
        <f t="shared" si="3"/>
        <v>High</v>
      </c>
    </row>
    <row r="12" spans="1:9" x14ac:dyDescent="0.2">
      <c r="A12" s="1" t="s">
        <v>22</v>
      </c>
      <c r="B12" s="8">
        <v>2510</v>
      </c>
      <c r="C12" s="30">
        <v>345</v>
      </c>
      <c r="D12" s="2">
        <f t="shared" si="4"/>
        <v>3.0141098769138397E-2</v>
      </c>
      <c r="E12" s="4">
        <f t="shared" si="0"/>
        <v>4.0000000000000001E-3</v>
      </c>
      <c r="F12" s="4">
        <f t="shared" si="1"/>
        <v>114285.74191787509</v>
      </c>
      <c r="G12" s="24" t="str">
        <f t="shared" si="5"/>
        <v>± 0.4%</v>
      </c>
      <c r="H12" s="1">
        <f t="shared" si="2"/>
        <v>0.13745019920318724</v>
      </c>
      <c r="I12" s="10" t="str">
        <f t="shared" si="3"/>
        <v>High</v>
      </c>
    </row>
    <row r="13" spans="1:9" x14ac:dyDescent="0.2">
      <c r="A13" s="1" t="s">
        <v>23</v>
      </c>
      <c r="B13" s="8">
        <v>4952</v>
      </c>
      <c r="C13" s="30">
        <v>1484</v>
      </c>
      <c r="D13" s="2">
        <f t="shared" si="4"/>
        <v>5.9465625938156713E-2</v>
      </c>
      <c r="E13" s="4">
        <f t="shared" si="0"/>
        <v>1.7999999999999999E-2</v>
      </c>
      <c r="F13" s="4">
        <f t="shared" si="1"/>
        <v>2183809.0662331828</v>
      </c>
      <c r="G13" s="24" t="str">
        <f t="shared" si="5"/>
        <v>± 1.8%</v>
      </c>
      <c r="H13" s="1">
        <f t="shared" si="2"/>
        <v>0.29967689822294025</v>
      </c>
      <c r="I13" s="10" t="str">
        <f t="shared" si="3"/>
        <v>Moderate</v>
      </c>
    </row>
    <row r="14" spans="1:9" x14ac:dyDescent="0.2">
      <c r="A14" s="1" t="s">
        <v>24</v>
      </c>
      <c r="B14" s="8">
        <v>7252</v>
      </c>
      <c r="C14" s="30">
        <v>786</v>
      </c>
      <c r="D14" s="2">
        <f t="shared" si="4"/>
        <v>8.7084959471630141E-2</v>
      </c>
      <c r="E14" s="4">
        <f t="shared" si="0"/>
        <v>8.9999999999999993E-3</v>
      </c>
      <c r="F14" s="4">
        <f t="shared" si="1"/>
        <v>578233.97552687977</v>
      </c>
      <c r="G14" s="24" t="str">
        <f t="shared" si="5"/>
        <v>± 0.9%</v>
      </c>
      <c r="H14" s="1">
        <f t="shared" si="2"/>
        <v>0.10838389409817981</v>
      </c>
      <c r="I14" s="10" t="str">
        <f t="shared" si="3"/>
        <v>High</v>
      </c>
    </row>
    <row r="15" spans="1:9" x14ac:dyDescent="0.2">
      <c r="A15" s="1" t="s">
        <v>25</v>
      </c>
      <c r="B15" s="8">
        <v>19988</v>
      </c>
      <c r="C15" s="30">
        <v>961</v>
      </c>
      <c r="D15" s="2">
        <f t="shared" si="4"/>
        <v>0.24002401681176824</v>
      </c>
      <c r="E15" s="4">
        <f t="shared" si="0"/>
        <v>8.9999999999999993E-3</v>
      </c>
      <c r="F15" s="4">
        <f t="shared" si="1"/>
        <v>622981.4734172934</v>
      </c>
      <c r="G15" s="24" t="str">
        <f t="shared" si="5"/>
        <v>± 0.9%</v>
      </c>
      <c r="H15" s="1">
        <f t="shared" si="2"/>
        <v>4.8078847308385034E-2</v>
      </c>
      <c r="I15" s="10" t="str">
        <f t="shared" si="3"/>
        <v>High</v>
      </c>
    </row>
    <row r="16" spans="1:9" x14ac:dyDescent="0.2">
      <c r="A16" s="1" t="s">
        <v>26</v>
      </c>
      <c r="B16" s="8">
        <v>14237</v>
      </c>
      <c r="C16" s="30">
        <v>725</v>
      </c>
      <c r="D16" s="2">
        <f t="shared" si="4"/>
        <v>0.17096367457220055</v>
      </c>
      <c r="E16" s="4">
        <f t="shared" si="0"/>
        <v>7.0000000000000001E-3</v>
      </c>
      <c r="F16" s="4">
        <f t="shared" si="1"/>
        <v>373149.56308365276</v>
      </c>
      <c r="G16" s="24" t="str">
        <f t="shared" si="5"/>
        <v>± 0.7%</v>
      </c>
      <c r="H16" s="1">
        <f t="shared" si="2"/>
        <v>5.0923649645290441E-2</v>
      </c>
      <c r="I16" s="10" t="str">
        <f t="shared" si="3"/>
        <v>High</v>
      </c>
    </row>
    <row r="17" spans="1:9" x14ac:dyDescent="0.2">
      <c r="A17" s="1" t="s">
        <v>27</v>
      </c>
      <c r="B17" s="8">
        <v>10539</v>
      </c>
      <c r="C17" s="30">
        <v>680</v>
      </c>
      <c r="D17" s="2">
        <f t="shared" si="4"/>
        <v>0.12655658961272892</v>
      </c>
      <c r="E17" s="4">
        <f t="shared" si="0"/>
        <v>7.0000000000000001E-3</v>
      </c>
      <c r="F17" s="4">
        <f t="shared" si="1"/>
        <v>378847.06205693958</v>
      </c>
      <c r="G17" s="24" t="str">
        <f t="shared" si="5"/>
        <v>± 0.7%</v>
      </c>
      <c r="H17" s="1">
        <f t="shared" si="2"/>
        <v>6.4522250687921057E-2</v>
      </c>
      <c r="I17" s="10" t="str">
        <f t="shared" si="3"/>
        <v>High</v>
      </c>
    </row>
    <row r="18" spans="1:9" x14ac:dyDescent="0.2">
      <c r="A18" s="1" t="s">
        <v>28</v>
      </c>
      <c r="B18" s="8">
        <v>5012</v>
      </c>
      <c r="C18" s="30">
        <v>488</v>
      </c>
      <c r="D18" s="2">
        <f t="shared" si="4"/>
        <v>6.0186130291203843E-2</v>
      </c>
      <c r="E18" s="4">
        <f t="shared" si="0"/>
        <v>6.0000000000000001E-3</v>
      </c>
      <c r="F18" s="4">
        <f t="shared" si="1"/>
        <v>219247.34034759103</v>
      </c>
      <c r="G18" s="24" t="str">
        <f t="shared" si="5"/>
        <v>± 0.6%</v>
      </c>
      <c r="H18" s="1">
        <f t="shared" si="2"/>
        <v>9.7366320830007985E-2</v>
      </c>
      <c r="I18" s="10" t="str">
        <f t="shared" si="3"/>
        <v>High</v>
      </c>
    </row>
    <row r="19" spans="1:9" x14ac:dyDescent="0.2">
      <c r="A19" s="1" t="s">
        <v>29</v>
      </c>
      <c r="B19" s="8">
        <v>4339</v>
      </c>
      <c r="C19" s="30">
        <v>443</v>
      </c>
      <c r="D19" s="2">
        <f t="shared" si="4"/>
        <v>5.2104473131191834E-2</v>
      </c>
      <c r="E19" s="4">
        <f t="shared" si="0"/>
        <v>5.0000000000000001E-3</v>
      </c>
      <c r="F19" s="4">
        <f t="shared" si="1"/>
        <v>182086.42519788936</v>
      </c>
      <c r="G19" s="24" t="str">
        <f t="shared" si="5"/>
        <v>± 0.5%</v>
      </c>
      <c r="H19" s="1">
        <f t="shared" si="2"/>
        <v>0.10209725743258816</v>
      </c>
      <c r="I19" s="10" t="str">
        <f t="shared" si="3"/>
        <v>High</v>
      </c>
    </row>
    <row r="20" spans="1:9" x14ac:dyDescent="0.2">
      <c r="A20" s="1" t="s">
        <v>30</v>
      </c>
      <c r="B20" s="8">
        <v>4086</v>
      </c>
      <c r="C20" s="30">
        <v>387</v>
      </c>
      <c r="D20" s="2">
        <f t="shared" si="4"/>
        <v>4.9066346442509755E-2</v>
      </c>
      <c r="E20" s="4">
        <f t="shared" si="0"/>
        <v>4.0000000000000001E-3</v>
      </c>
      <c r="F20" s="4">
        <f t="shared" si="1"/>
        <v>137209.8675374556</v>
      </c>
      <c r="G20" s="24" t="str">
        <f t="shared" si="5"/>
        <v>± 0.4%</v>
      </c>
      <c r="H20" s="1">
        <f t="shared" si="2"/>
        <v>9.4713656387665199E-2</v>
      </c>
      <c r="I20" s="10" t="str">
        <f t="shared" si="3"/>
        <v>High</v>
      </c>
    </row>
    <row r="21" spans="1:9" x14ac:dyDescent="0.2">
      <c r="A21" s="1" t="s">
        <v>31</v>
      </c>
      <c r="B21" s="8">
        <v>2501</v>
      </c>
      <c r="C21" s="30">
        <v>312</v>
      </c>
      <c r="D21" s="2">
        <f t="shared" si="4"/>
        <v>3.0033023116181327E-2</v>
      </c>
      <c r="E21" s="4">
        <f t="shared" si="0"/>
        <v>4.0000000000000001E-3</v>
      </c>
      <c r="F21" s="4">
        <f t="shared" si="1"/>
        <v>92638.667696869976</v>
      </c>
      <c r="G21" s="24" t="str">
        <f t="shared" si="5"/>
        <v>± 0.4%</v>
      </c>
      <c r="H21" s="1">
        <f t="shared" si="2"/>
        <v>0.124750099960016</v>
      </c>
      <c r="I21" s="10" t="str">
        <f t="shared" si="3"/>
        <v>High</v>
      </c>
    </row>
    <row r="22" spans="1:9" x14ac:dyDescent="0.2">
      <c r="A22" s="1" t="s">
        <v>32</v>
      </c>
      <c r="B22" s="8">
        <v>1194</v>
      </c>
      <c r="C22" s="30">
        <v>235</v>
      </c>
      <c r="D22" s="2">
        <f t="shared" si="4"/>
        <v>1.4338036625637946E-2</v>
      </c>
      <c r="E22" s="4">
        <f t="shared" si="0"/>
        <v>3.0000000000000001E-3</v>
      </c>
      <c r="F22" s="4">
        <f t="shared" si="1"/>
        <v>54152.563541028198</v>
      </c>
      <c r="G22" s="24" t="str">
        <f t="shared" si="5"/>
        <v>± 0.3%</v>
      </c>
      <c r="H22" s="1">
        <f t="shared" si="2"/>
        <v>0.1968174204355109</v>
      </c>
      <c r="I22" s="10" t="str">
        <f t="shared" si="3"/>
        <v>High</v>
      </c>
    </row>
    <row r="23" spans="1:9" x14ac:dyDescent="0.2">
      <c r="A23" s="1" t="s">
        <v>16</v>
      </c>
      <c r="B23" s="12">
        <v>36.531578947368416</v>
      </c>
      <c r="C23" s="33">
        <v>0.6</v>
      </c>
      <c r="D23" s="23" t="s">
        <v>17</v>
      </c>
      <c r="E23" s="4" t="e">
        <f t="shared" si="0"/>
        <v>#NUM!</v>
      </c>
      <c r="F23" s="4">
        <f t="shared" si="1"/>
        <v>-0.64392161125908121</v>
      </c>
      <c r="G23" s="24" t="s">
        <v>17</v>
      </c>
      <c r="H23" s="1">
        <f t="shared" si="2"/>
        <v>1.6424146376602798E-2</v>
      </c>
      <c r="I23" s="10" t="str">
        <f t="shared" si="3"/>
        <v>High</v>
      </c>
    </row>
    <row r="24" spans="1:9" x14ac:dyDescent="0.2">
      <c r="A24" s="1" t="s">
        <v>33</v>
      </c>
      <c r="B24" s="12">
        <v>36.878947368421052</v>
      </c>
      <c r="C24" s="33">
        <v>0.9</v>
      </c>
      <c r="D24" s="23" t="s">
        <v>17</v>
      </c>
      <c r="E24" s="4" t="e">
        <f t="shared" si="0"/>
        <v>#NUM!</v>
      </c>
      <c r="F24" s="4">
        <f t="shared" si="1"/>
        <v>-0.21310439314494922</v>
      </c>
      <c r="G24" s="24" t="s">
        <v>17</v>
      </c>
      <c r="H24" s="1">
        <f t="shared" si="2"/>
        <v>2.440416726131012E-2</v>
      </c>
      <c r="I24" s="10" t="str">
        <f t="shared" si="3"/>
        <v>High</v>
      </c>
    </row>
    <row r="25" spans="1:9" x14ac:dyDescent="0.2">
      <c r="A25" s="1" t="s">
        <v>34</v>
      </c>
      <c r="B25" s="12">
        <v>36.326315789473689</v>
      </c>
      <c r="C25" s="33">
        <v>1</v>
      </c>
      <c r="D25" s="23" t="s">
        <v>17</v>
      </c>
      <c r="E25" s="4">
        <f t="shared" si="0"/>
        <v>0</v>
      </c>
      <c r="F25" s="4">
        <f t="shared" si="1"/>
        <v>7.3283373989172507E-3</v>
      </c>
      <c r="G25" s="24" t="s">
        <v>17</v>
      </c>
      <c r="H25" s="1">
        <f t="shared" si="2"/>
        <v>2.7528252680382493E-2</v>
      </c>
      <c r="I25" s="10" t="str">
        <f t="shared" si="3"/>
        <v>High</v>
      </c>
    </row>
    <row r="26" spans="1:9" x14ac:dyDescent="0.2">
      <c r="A26" s="1" t="s">
        <v>9</v>
      </c>
      <c r="B26" s="8">
        <v>72442</v>
      </c>
      <c r="C26" s="30">
        <v>2122</v>
      </c>
      <c r="D26" s="2">
        <f t="shared" si="4"/>
        <v>0.86991293905734013</v>
      </c>
      <c r="E26" s="4">
        <f t="shared" si="0"/>
        <v>8.9999999999999993E-3</v>
      </c>
      <c r="F26" s="4">
        <f t="shared" si="1"/>
        <v>555187.28462046664</v>
      </c>
      <c r="G26" s="24" t="str">
        <f t="shared" si="5"/>
        <v>± 0.9%</v>
      </c>
      <c r="H26" s="1">
        <f t="shared" si="2"/>
        <v>2.9292399436790812E-2</v>
      </c>
      <c r="I26" s="10" t="str">
        <f t="shared" si="3"/>
        <v>High</v>
      </c>
    </row>
    <row r="27" spans="1:9" x14ac:dyDescent="0.2">
      <c r="A27" s="1" t="s">
        <v>18</v>
      </c>
      <c r="B27" s="8">
        <v>35372</v>
      </c>
      <c r="C27" s="30">
        <v>1134</v>
      </c>
      <c r="D27" s="2">
        <f>IF(B27&lt;&gt;0,B27/$B$26,0)</f>
        <v>0.48828027939593055</v>
      </c>
      <c r="E27" s="4">
        <f>IF(B27&lt;&gt;0,ROUND(((SQRT(POWER(C27,2)-(POWER((B27/$B$26),2)*POWER($C$26,2))))/$B$26),3),0)</f>
        <v>6.0000000000000001E-3</v>
      </c>
      <c r="F27" s="4">
        <f>IF(B27=0,0,POWER(C27,2)-(POWER((B27/$B$26),2)*POWER(C$26,2)))</f>
        <v>212389.06294012768</v>
      </c>
      <c r="G27" s="24" t="str">
        <f t="shared" si="5"/>
        <v>± 0.6%</v>
      </c>
      <c r="H27" s="1">
        <f t="shared" si="2"/>
        <v>3.2059255908628292E-2</v>
      </c>
      <c r="I27" s="10" t="str">
        <f t="shared" si="3"/>
        <v>High</v>
      </c>
    </row>
    <row r="28" spans="1:9" x14ac:dyDescent="0.2">
      <c r="A28" s="1" t="s">
        <v>19</v>
      </c>
      <c r="B28" s="8">
        <v>37070</v>
      </c>
      <c r="C28" s="30">
        <v>1562</v>
      </c>
      <c r="D28" s="2">
        <f>IF(B28&lt;&gt;0,B28/$B$26,0)</f>
        <v>0.51171972060406945</v>
      </c>
      <c r="E28" s="4">
        <f>IF(B28&lt;&gt;0,ROUND(((SQRT(POWER(C28,2)-(POWER((B28/$B$26),2)*POWER($C$26,2))))/$B$26),3),0)</f>
        <v>1.4999999999999999E-2</v>
      </c>
      <c r="F28" s="4">
        <f>IF(B28=0,0,POWER(C28,2)-(POWER((B28/$B$26),2)*POWER(C$26,2)))</f>
        <v>1260731.9781550583</v>
      </c>
      <c r="G28" s="24" t="str">
        <f t="shared" si="5"/>
        <v>± 1.5%</v>
      </c>
      <c r="H28" s="1">
        <f t="shared" si="2"/>
        <v>4.2136498516320474E-2</v>
      </c>
      <c r="I28" s="10" t="str">
        <f t="shared" si="3"/>
        <v>High</v>
      </c>
    </row>
    <row r="29" spans="1:9" x14ac:dyDescent="0.2">
      <c r="A29" s="1" t="s">
        <v>2</v>
      </c>
      <c r="B29" s="8">
        <v>68159</v>
      </c>
      <c r="C29" s="30">
        <v>1367</v>
      </c>
      <c r="D29" s="2">
        <f t="shared" si="4"/>
        <v>0.81848093665565891</v>
      </c>
      <c r="E29" s="4" t="e">
        <f t="shared" ref="E29" si="6">IF(B29&lt;&gt;0,ROUND(((SQRT(POWER(C29,2)-(POWER((B29/$B$7),2)*POWER($C$7,2))))/$B$7),3),0)</f>
        <v>#NUM!</v>
      </c>
      <c r="F29" s="4">
        <f t="shared" ref="F29" si="7">IF(B29=0,0,POWER(C29,2)-(POWER((B29/$B$7),2)*POWER(C$7,2)))</f>
        <v>-1626006.465420715</v>
      </c>
      <c r="G29" s="24" t="str">
        <f t="shared" si="5"/>
        <v>W</v>
      </c>
      <c r="H29" s="1">
        <f t="shared" si="2"/>
        <v>2.0056045423201632E-2</v>
      </c>
      <c r="I29" s="10" t="str">
        <f t="shared" si="3"/>
        <v>High</v>
      </c>
    </row>
    <row r="30" spans="1:9" x14ac:dyDescent="0.2">
      <c r="A30" s="1" t="s">
        <v>3</v>
      </c>
      <c r="B30" s="8">
        <v>10095</v>
      </c>
      <c r="C30" s="30">
        <v>545</v>
      </c>
      <c r="D30" s="2">
        <f t="shared" si="4"/>
        <v>0.12122485740018013</v>
      </c>
      <c r="E30" s="4">
        <f t="shared" ref="E30:E31" si="8">IF(B30&lt;&gt;0,ROUND(((SQRT(POWER(C30,2)-(POWER((B30/$B$7),2)*POWER($C$7,2))))/$B$7),3),0)</f>
        <v>6.0000000000000001E-3</v>
      </c>
      <c r="F30" s="4">
        <f t="shared" ref="F30:F31" si="9">IF(B30=0,0,POWER(C30,2)-(POWER((B30/$B$7),2)*POWER(C$7,2)))</f>
        <v>220363.80884863413</v>
      </c>
      <c r="G30" s="24" t="str">
        <f t="shared" si="5"/>
        <v>± 0.6%</v>
      </c>
      <c r="H30" s="1">
        <f t="shared" si="2"/>
        <v>5.3987122337790988E-2</v>
      </c>
      <c r="I30" s="10" t="str">
        <f t="shared" si="3"/>
        <v>High</v>
      </c>
    </row>
    <row r="31" spans="1:9" x14ac:dyDescent="0.2">
      <c r="A31" s="1" t="s">
        <v>10</v>
      </c>
      <c r="B31" s="8">
        <v>7781</v>
      </c>
      <c r="C31" s="30">
        <v>447</v>
      </c>
      <c r="D31" s="2">
        <f t="shared" si="4"/>
        <v>9.3437406184329025E-2</v>
      </c>
      <c r="E31" s="4">
        <f t="shared" si="8"/>
        <v>5.0000000000000001E-3</v>
      </c>
      <c r="F31" s="4">
        <f t="shared" si="9"/>
        <v>154264.72983077957</v>
      </c>
      <c r="G31" s="24" t="str">
        <f t="shared" si="5"/>
        <v>± 0.5%</v>
      </c>
      <c r="H31" s="1">
        <f t="shared" si="2"/>
        <v>5.7447628839480784E-2</v>
      </c>
      <c r="I31" s="10" t="str">
        <f t="shared" si="3"/>
        <v>High</v>
      </c>
    </row>
    <row r="32" spans="1:9" x14ac:dyDescent="0.2">
      <c r="A32" s="1" t="s">
        <v>18</v>
      </c>
      <c r="B32" s="8">
        <v>3190</v>
      </c>
      <c r="C32" s="30">
        <v>304</v>
      </c>
      <c r="D32" s="2">
        <f>IF(B32&lt;&gt;0,B32/$B$31,0)</f>
        <v>0.40997301118108215</v>
      </c>
      <c r="E32" s="4">
        <f>IF(B32&lt;&gt;0,ROUND(((SQRT(POWER(C32,2)-(POWER((B32/$B$31),2)*POWER($C$31,2))))/$B$31),3),0)</f>
        <v>3.1E-2</v>
      </c>
      <c r="F32" s="4">
        <f>IF(B32=0,0,POWER(C32,2)-(POWER((B32/$B$31),2)*POWER(C$31,2)))</f>
        <v>58832.528893773568</v>
      </c>
      <c r="G32" s="24" t="str">
        <f t="shared" si="5"/>
        <v>± 3.1%</v>
      </c>
      <c r="H32" s="1">
        <f t="shared" si="2"/>
        <v>9.5297805642633224E-2</v>
      </c>
      <c r="I32" s="10" t="str">
        <f t="shared" si="3"/>
        <v>High</v>
      </c>
    </row>
    <row r="33" spans="1:9" x14ac:dyDescent="0.2">
      <c r="A33" s="1" t="s">
        <v>19</v>
      </c>
      <c r="B33" s="8">
        <v>4591</v>
      </c>
      <c r="C33" s="30">
        <v>344</v>
      </c>
      <c r="D33" s="2">
        <f>IF(B33&lt;&gt;0,B33/$B$31,0)</f>
        <v>0.59002698881891791</v>
      </c>
      <c r="E33" s="4">
        <f>IF(B33&lt;&gt;0,ROUND(((SQRT(POWER(C33,2)-(POWER((B33/$B$31),2)*POWER($C$31,2))))/$B$31),3),0)</f>
        <v>2.8000000000000001E-2</v>
      </c>
      <c r="F33" s="4">
        <f>IF(B33=0,0,POWER(C33,2)-(POWER((B33/$B$31),2)*POWER(C$31,2)))</f>
        <v>48776.123675935232</v>
      </c>
      <c r="G33" s="24" t="str">
        <f t="shared" si="5"/>
        <v>± 2.8%</v>
      </c>
      <c r="H33" s="1">
        <f t="shared" si="2"/>
        <v>7.4929209322587675E-2</v>
      </c>
      <c r="I33" s="10" t="str">
        <f t="shared" si="3"/>
        <v>High</v>
      </c>
    </row>
    <row r="34" spans="1:9" x14ac:dyDescent="0.2">
      <c r="A34" s="14" t="s">
        <v>12</v>
      </c>
      <c r="B34" s="19" t="s">
        <v>559</v>
      </c>
      <c r="C34" s="31" t="s">
        <v>559</v>
      </c>
      <c r="D34" s="20"/>
      <c r="E34" s="21"/>
      <c r="F34" s="21"/>
      <c r="G34" s="25"/>
      <c r="H34" s="18"/>
      <c r="I34" s="22"/>
    </row>
    <row r="35" spans="1:9" x14ac:dyDescent="0.2">
      <c r="A35" s="1" t="s">
        <v>8</v>
      </c>
      <c r="B35" s="8">
        <v>83275</v>
      </c>
      <c r="C35" s="30">
        <v>2284</v>
      </c>
      <c r="D35" s="2">
        <f t="shared" si="4"/>
        <v>1</v>
      </c>
      <c r="E35" s="4">
        <f t="shared" ref="E35:E95" si="10">IF(B35&lt;&gt;0,ROUND(((SQRT(POWER(C35,2)-(POWER((B35/$B$7),2)*POWER($C$7,2))))/$B$7),3),0)</f>
        <v>0</v>
      </c>
      <c r="F35" s="4">
        <f t="shared" ref="F35:F95" si="11">IF(B35=0,0,POWER(C35,2)-(POWER((B35/$B$7),2)*POWER(C$7,2)))</f>
        <v>0</v>
      </c>
      <c r="G35" s="24" t="s">
        <v>17</v>
      </c>
      <c r="H35" s="1">
        <f t="shared" ref="H35:H68" si="12">IF(B35&lt;&gt;0,C35/B35,0)</f>
        <v>2.742719903932753E-2</v>
      </c>
      <c r="I35" s="10" t="str">
        <f t="shared" si="3"/>
        <v>High</v>
      </c>
    </row>
    <row r="36" spans="1:9" x14ac:dyDescent="0.2">
      <c r="A36" s="1" t="s">
        <v>38</v>
      </c>
      <c r="B36" s="8">
        <v>79530</v>
      </c>
      <c r="C36" s="30">
        <v>2207</v>
      </c>
      <c r="D36" s="2">
        <f t="shared" si="4"/>
        <v>0.95502851996397475</v>
      </c>
      <c r="E36" s="4">
        <f t="shared" si="10"/>
        <v>4.0000000000000001E-3</v>
      </c>
      <c r="F36" s="4">
        <f t="shared" si="11"/>
        <v>112844.13977016229</v>
      </c>
      <c r="G36" s="24" t="str">
        <f t="shared" si="5"/>
        <v>± 0.4%</v>
      </c>
      <c r="H36" s="1">
        <f t="shared" si="12"/>
        <v>2.7750534389538541E-2</v>
      </c>
      <c r="I36" s="10" t="str">
        <f t="shared" si="3"/>
        <v>High</v>
      </c>
    </row>
    <row r="37" spans="1:9" x14ac:dyDescent="0.2">
      <c r="A37" s="1" t="s">
        <v>39</v>
      </c>
      <c r="B37" s="8">
        <v>3745</v>
      </c>
      <c r="C37" s="30">
        <v>554</v>
      </c>
      <c r="D37" s="2">
        <f t="shared" si="4"/>
        <v>4.4971480036025219E-2</v>
      </c>
      <c r="E37" s="4">
        <f t="shared" si="10"/>
        <v>7.0000000000000001E-3</v>
      </c>
      <c r="F37" s="4">
        <f t="shared" si="11"/>
        <v>296365.65745253977</v>
      </c>
      <c r="G37" s="24" t="str">
        <f t="shared" si="5"/>
        <v>± 0.7%</v>
      </c>
      <c r="H37" s="1">
        <f t="shared" si="12"/>
        <v>0.1479305740987984</v>
      </c>
      <c r="I37" s="10" t="str">
        <f t="shared" si="3"/>
        <v>High</v>
      </c>
    </row>
    <row r="38" spans="1:9" x14ac:dyDescent="0.2">
      <c r="A38" s="1" t="s">
        <v>40</v>
      </c>
      <c r="B38" s="8">
        <v>79530</v>
      </c>
      <c r="C38" s="30">
        <v>2207</v>
      </c>
      <c r="D38" s="2">
        <f t="shared" si="4"/>
        <v>0.95502851996397475</v>
      </c>
      <c r="E38" s="4">
        <f t="shared" si="10"/>
        <v>4.0000000000000001E-3</v>
      </c>
      <c r="F38" s="4">
        <f t="shared" si="11"/>
        <v>112844.13977016229</v>
      </c>
      <c r="G38" s="24" t="str">
        <f t="shared" si="5"/>
        <v>± 0.4%</v>
      </c>
      <c r="H38" s="1">
        <f t="shared" si="12"/>
        <v>2.7750534389538541E-2</v>
      </c>
      <c r="I38" s="10" t="str">
        <f t="shared" si="3"/>
        <v>High</v>
      </c>
    </row>
    <row r="39" spans="1:9" x14ac:dyDescent="0.2">
      <c r="A39" s="1" t="s">
        <v>41</v>
      </c>
      <c r="B39" s="8">
        <v>56930</v>
      </c>
      <c r="C39" s="30">
        <v>1835</v>
      </c>
      <c r="D39" s="2">
        <f t="shared" si="4"/>
        <v>0.68363854698288806</v>
      </c>
      <c r="E39" s="4">
        <f t="shared" si="10"/>
        <v>1.2E-2</v>
      </c>
      <c r="F39" s="4">
        <f t="shared" si="11"/>
        <v>929159.97695384268</v>
      </c>
      <c r="G39" s="24" t="str">
        <f t="shared" si="5"/>
        <v>± 1.2%</v>
      </c>
      <c r="H39" s="1">
        <f t="shared" si="12"/>
        <v>3.22325663095029E-2</v>
      </c>
      <c r="I39" s="10" t="str">
        <f t="shared" si="3"/>
        <v>High</v>
      </c>
    </row>
    <row r="40" spans="1:9" x14ac:dyDescent="0.2">
      <c r="A40" s="1" t="s">
        <v>42</v>
      </c>
      <c r="B40" s="8">
        <v>11541</v>
      </c>
      <c r="C40" s="30">
        <v>973</v>
      </c>
      <c r="D40" s="2">
        <f t="shared" si="4"/>
        <v>0.13858901230861603</v>
      </c>
      <c r="E40" s="4">
        <f t="shared" si="10"/>
        <v>1.0999999999999999E-2</v>
      </c>
      <c r="F40" s="4">
        <f t="shared" si="11"/>
        <v>846533.13510495075</v>
      </c>
      <c r="G40" s="24" t="str">
        <f t="shared" si="5"/>
        <v>± 1.1%</v>
      </c>
      <c r="H40" s="1">
        <f t="shared" si="12"/>
        <v>8.4308118880512956E-2</v>
      </c>
      <c r="I40" s="10" t="str">
        <f t="shared" si="3"/>
        <v>High</v>
      </c>
    </row>
    <row r="41" spans="1:9" x14ac:dyDescent="0.2">
      <c r="A41" s="1" t="s">
        <v>43</v>
      </c>
      <c r="B41" s="8">
        <v>973</v>
      </c>
      <c r="C41" s="30">
        <v>291</v>
      </c>
      <c r="D41" s="2">
        <f t="shared" si="4"/>
        <v>1.1684178925247674E-2</v>
      </c>
      <c r="E41" s="4">
        <f t="shared" si="10"/>
        <v>3.0000000000000001E-3</v>
      </c>
      <c r="F41" s="4">
        <f t="shared" si="11"/>
        <v>83968.821929043654</v>
      </c>
      <c r="G41" s="24" t="str">
        <f t="shared" si="5"/>
        <v>± 0.3%</v>
      </c>
      <c r="H41" s="1">
        <f t="shared" si="12"/>
        <v>0.29907502569373073</v>
      </c>
      <c r="I41" s="10" t="str">
        <f t="shared" si="3"/>
        <v>Moderate</v>
      </c>
    </row>
    <row r="42" spans="1:9" x14ac:dyDescent="0.2">
      <c r="A42" s="1" t="s">
        <v>44</v>
      </c>
      <c r="B42" s="8">
        <v>16</v>
      </c>
      <c r="C42" s="30">
        <v>21</v>
      </c>
      <c r="D42" s="2">
        <f t="shared" si="4"/>
        <v>1.9213449414590212E-4</v>
      </c>
      <c r="E42" s="4">
        <f t="shared" si="10"/>
        <v>0</v>
      </c>
      <c r="F42" s="4">
        <f t="shared" si="11"/>
        <v>440.8074236807314</v>
      </c>
      <c r="G42" s="24" t="str">
        <f t="shared" si="5"/>
        <v>± 0.1%</v>
      </c>
      <c r="H42" s="1">
        <f t="shared" si="12"/>
        <v>1.3125</v>
      </c>
      <c r="I42" s="10" t="str">
        <f t="shared" si="3"/>
        <v>Low</v>
      </c>
    </row>
    <row r="43" spans="1:9" x14ac:dyDescent="0.2">
      <c r="A43" s="1" t="s">
        <v>45</v>
      </c>
      <c r="B43" s="8">
        <v>11</v>
      </c>
      <c r="C43" s="30">
        <v>13</v>
      </c>
      <c r="D43" s="2">
        <f t="shared" si="4"/>
        <v>1.3209246472530771E-4</v>
      </c>
      <c r="E43" s="4">
        <f t="shared" si="10"/>
        <v>0</v>
      </c>
      <c r="F43" s="4">
        <f t="shared" si="11"/>
        <v>168.90897759909572</v>
      </c>
      <c r="G43" s="24" t="str">
        <f t="shared" si="5"/>
        <v>± 0.1%</v>
      </c>
      <c r="H43" s="1">
        <f t="shared" si="12"/>
        <v>1.1818181818181819</v>
      </c>
      <c r="I43" s="10" t="str">
        <f t="shared" si="3"/>
        <v>Low</v>
      </c>
    </row>
    <row r="44" spans="1:9" x14ac:dyDescent="0.2">
      <c r="A44" s="1" t="s">
        <v>46</v>
      </c>
      <c r="B44" s="8">
        <v>24</v>
      </c>
      <c r="C44" s="30">
        <v>27</v>
      </c>
      <c r="D44" s="2">
        <f t="shared" si="4"/>
        <v>2.882017412188532E-4</v>
      </c>
      <c r="E44" s="4">
        <f t="shared" si="10"/>
        <v>0</v>
      </c>
      <c r="F44" s="4">
        <f t="shared" si="11"/>
        <v>728.56670328164569</v>
      </c>
      <c r="G44" s="24" t="str">
        <f t="shared" si="5"/>
        <v>± 0.1%</v>
      </c>
      <c r="H44" s="1">
        <f t="shared" si="12"/>
        <v>1.125</v>
      </c>
      <c r="I44" s="10" t="str">
        <f t="shared" si="3"/>
        <v>Low</v>
      </c>
    </row>
    <row r="45" spans="1:9" x14ac:dyDescent="0.2">
      <c r="A45" s="1" t="s">
        <v>47</v>
      </c>
      <c r="B45" s="8">
        <v>26</v>
      </c>
      <c r="C45" s="30">
        <v>30</v>
      </c>
      <c r="D45" s="2">
        <f t="shared" si="4"/>
        <v>3.1221855298709097E-4</v>
      </c>
      <c r="E45" s="4">
        <f t="shared" si="10"/>
        <v>0</v>
      </c>
      <c r="F45" s="4">
        <f t="shared" si="11"/>
        <v>899.49147815693141</v>
      </c>
      <c r="G45" s="24" t="str">
        <f t="shared" si="5"/>
        <v>± 0.1%</v>
      </c>
      <c r="H45" s="1">
        <f t="shared" si="12"/>
        <v>1.1538461538461537</v>
      </c>
      <c r="I45" s="10" t="str">
        <f t="shared" si="3"/>
        <v>Low</v>
      </c>
    </row>
    <row r="46" spans="1:9" x14ac:dyDescent="0.2">
      <c r="A46" s="1" t="s">
        <v>48</v>
      </c>
      <c r="B46" s="8">
        <v>18</v>
      </c>
      <c r="C46" s="30">
        <v>19</v>
      </c>
      <c r="D46" s="2">
        <f t="shared" si="4"/>
        <v>2.161513059141399E-4</v>
      </c>
      <c r="E46" s="4">
        <f t="shared" si="10"/>
        <v>0</v>
      </c>
      <c r="F46" s="4">
        <f t="shared" si="11"/>
        <v>360.75627059592568</v>
      </c>
      <c r="G46" s="24" t="str">
        <f t="shared" si="5"/>
        <v>± 0.1%</v>
      </c>
      <c r="H46" s="1">
        <f t="shared" si="12"/>
        <v>1.0555555555555556</v>
      </c>
      <c r="I46" s="10" t="str">
        <f t="shared" si="3"/>
        <v>Low</v>
      </c>
    </row>
    <row r="47" spans="1:9" x14ac:dyDescent="0.2">
      <c r="A47" s="1" t="s">
        <v>49</v>
      </c>
      <c r="B47" s="8">
        <v>0</v>
      </c>
      <c r="C47" s="30">
        <v>0</v>
      </c>
      <c r="D47" s="2">
        <f t="shared" si="4"/>
        <v>0</v>
      </c>
      <c r="E47" s="4">
        <f t="shared" si="10"/>
        <v>0</v>
      </c>
      <c r="F47" s="4">
        <f t="shared" si="11"/>
        <v>0</v>
      </c>
      <c r="G47" s="24" t="str">
        <f t="shared" si="5"/>
        <v>± 0.6%</v>
      </c>
      <c r="H47" s="1">
        <f t="shared" si="12"/>
        <v>0</v>
      </c>
      <c r="I47" s="10" t="str">
        <f t="shared" si="3"/>
        <v>NC</v>
      </c>
    </row>
    <row r="48" spans="1:9" x14ac:dyDescent="0.2">
      <c r="A48" s="1" t="s">
        <v>50</v>
      </c>
      <c r="B48" s="8">
        <v>66</v>
      </c>
      <c r="C48" s="30">
        <v>61</v>
      </c>
      <c r="D48" s="2">
        <f t="shared" si="4"/>
        <v>7.9255478835184626E-4</v>
      </c>
      <c r="E48" s="4">
        <f t="shared" si="10"/>
        <v>1E-3</v>
      </c>
      <c r="F48" s="4">
        <f t="shared" si="11"/>
        <v>3717.7231935674454</v>
      </c>
      <c r="G48" s="24" t="str">
        <f t="shared" si="5"/>
        <v>± 0.1%</v>
      </c>
      <c r="H48" s="1">
        <f t="shared" si="12"/>
        <v>0.9242424242424242</v>
      </c>
      <c r="I48" s="10" t="str">
        <f t="shared" si="3"/>
        <v>Low</v>
      </c>
    </row>
    <row r="49" spans="1:9" x14ac:dyDescent="0.2">
      <c r="A49" s="1" t="s">
        <v>51</v>
      </c>
      <c r="B49" s="8">
        <v>0</v>
      </c>
      <c r="C49" s="30">
        <v>0</v>
      </c>
      <c r="D49" s="2">
        <f t="shared" si="4"/>
        <v>0</v>
      </c>
      <c r="E49" s="4">
        <f t="shared" si="10"/>
        <v>0</v>
      </c>
      <c r="F49" s="4">
        <f t="shared" si="11"/>
        <v>0</v>
      </c>
      <c r="G49" s="24" t="str">
        <f t="shared" si="5"/>
        <v>± 0.6%</v>
      </c>
      <c r="H49" s="1">
        <f t="shared" si="12"/>
        <v>0</v>
      </c>
      <c r="I49" s="10" t="str">
        <f t="shared" si="3"/>
        <v>NC</v>
      </c>
    </row>
    <row r="50" spans="1:9" x14ac:dyDescent="0.2">
      <c r="A50" s="1" t="s">
        <v>52</v>
      </c>
      <c r="B50" s="8">
        <v>7702</v>
      </c>
      <c r="C50" s="30">
        <v>748</v>
      </c>
      <c r="D50" s="2">
        <f t="shared" si="4"/>
        <v>9.2488742119483644E-2</v>
      </c>
      <c r="E50" s="4">
        <f t="shared" si="10"/>
        <v>8.9999999999999993E-3</v>
      </c>
      <c r="F50" s="4">
        <f t="shared" si="11"/>
        <v>514879.85120948113</v>
      </c>
      <c r="G50" s="24" t="str">
        <f t="shared" si="5"/>
        <v>± 0.9%</v>
      </c>
      <c r="H50" s="1">
        <f t="shared" si="12"/>
        <v>9.7117631783952219E-2</v>
      </c>
      <c r="I50" s="10" t="str">
        <f t="shared" si="3"/>
        <v>High</v>
      </c>
    </row>
    <row r="51" spans="1:9" x14ac:dyDescent="0.2">
      <c r="A51" s="1" t="s">
        <v>53</v>
      </c>
      <c r="B51" s="8">
        <v>435</v>
      </c>
      <c r="C51" s="30">
        <v>174</v>
      </c>
      <c r="D51" s="2">
        <f t="shared" si="4"/>
        <v>5.2236565595917142E-3</v>
      </c>
      <c r="E51" s="4">
        <f t="shared" si="10"/>
        <v>2E-3</v>
      </c>
      <c r="F51" s="4">
        <f t="shared" si="11"/>
        <v>30133.655257759387</v>
      </c>
      <c r="G51" s="24" t="str">
        <f t="shared" si="5"/>
        <v>± 0.2%</v>
      </c>
      <c r="H51" s="1">
        <f t="shared" si="12"/>
        <v>0.4</v>
      </c>
      <c r="I51" s="10" t="str">
        <f t="shared" si="3"/>
        <v>Moderate</v>
      </c>
    </row>
    <row r="52" spans="1:9" x14ac:dyDescent="0.2">
      <c r="A52" s="1" t="s">
        <v>54</v>
      </c>
      <c r="B52" s="8">
        <v>1698</v>
      </c>
      <c r="C52" s="30">
        <v>317</v>
      </c>
      <c r="D52" s="2">
        <f t="shared" si="4"/>
        <v>2.0390273191233863E-2</v>
      </c>
      <c r="E52" s="4">
        <f t="shared" si="10"/>
        <v>4.0000000000000001E-3</v>
      </c>
      <c r="F52" s="4">
        <f t="shared" si="11"/>
        <v>98320.106195232627</v>
      </c>
      <c r="G52" s="24" t="str">
        <f t="shared" si="5"/>
        <v>± 0.4%</v>
      </c>
      <c r="H52" s="1">
        <f t="shared" si="12"/>
        <v>0.18669022379269729</v>
      </c>
      <c r="I52" s="10" t="str">
        <f t="shared" si="3"/>
        <v>High</v>
      </c>
    </row>
    <row r="53" spans="1:9" x14ac:dyDescent="0.2">
      <c r="A53" s="1" t="s">
        <v>55</v>
      </c>
      <c r="B53" s="8">
        <v>997</v>
      </c>
      <c r="C53" s="30">
        <v>259</v>
      </c>
      <c r="D53" s="2">
        <f t="shared" si="4"/>
        <v>1.1972380666466527E-2</v>
      </c>
      <c r="E53" s="4">
        <f t="shared" si="10"/>
        <v>3.0000000000000001E-3</v>
      </c>
      <c r="F53" s="4">
        <f t="shared" si="11"/>
        <v>66333.255490078751</v>
      </c>
      <c r="G53" s="24" t="str">
        <f t="shared" si="5"/>
        <v>± 0.3%</v>
      </c>
      <c r="H53" s="1">
        <f t="shared" si="12"/>
        <v>0.25977933801404213</v>
      </c>
      <c r="I53" s="10" t="str">
        <f t="shared" si="3"/>
        <v>Moderate</v>
      </c>
    </row>
    <row r="54" spans="1:9" x14ac:dyDescent="0.2">
      <c r="A54" s="1" t="s">
        <v>56</v>
      </c>
      <c r="B54" s="8">
        <v>1095</v>
      </c>
      <c r="C54" s="30">
        <v>253</v>
      </c>
      <c r="D54" s="2">
        <f t="shared" si="4"/>
        <v>1.3149204443110176E-2</v>
      </c>
      <c r="E54" s="4">
        <f t="shared" si="10"/>
        <v>3.0000000000000001E-3</v>
      </c>
      <c r="F54" s="4">
        <f t="shared" si="11"/>
        <v>63107.031948394499</v>
      </c>
      <c r="G54" s="24" t="str">
        <f t="shared" si="5"/>
        <v>± 0.3%</v>
      </c>
      <c r="H54" s="1">
        <f t="shared" si="12"/>
        <v>0.23105022831050229</v>
      </c>
      <c r="I54" s="10" t="str">
        <f t="shared" si="3"/>
        <v>Moderate</v>
      </c>
    </row>
    <row r="55" spans="1:9" x14ac:dyDescent="0.2">
      <c r="A55" s="1" t="s">
        <v>57</v>
      </c>
      <c r="B55" s="8">
        <v>841</v>
      </c>
      <c r="C55" s="30">
        <v>269</v>
      </c>
      <c r="D55" s="2">
        <f t="shared" si="4"/>
        <v>1.0099069348543981E-2</v>
      </c>
      <c r="E55" s="4">
        <f t="shared" si="10"/>
        <v>3.0000000000000001E-3</v>
      </c>
      <c r="F55" s="4">
        <f t="shared" si="11"/>
        <v>71828.946985669536</v>
      </c>
      <c r="G55" s="24" t="str">
        <f t="shared" si="5"/>
        <v>± 0.3%</v>
      </c>
      <c r="H55" s="1">
        <f t="shared" si="12"/>
        <v>0.31985731272294887</v>
      </c>
      <c r="I55" s="10" t="str">
        <f t="shared" si="3"/>
        <v>Moderate</v>
      </c>
    </row>
    <row r="56" spans="1:9" x14ac:dyDescent="0.2">
      <c r="A56" s="1" t="s">
        <v>58</v>
      </c>
      <c r="B56" s="8">
        <v>1346</v>
      </c>
      <c r="C56" s="30">
        <v>391</v>
      </c>
      <c r="D56" s="2">
        <f t="shared" si="4"/>
        <v>1.6163314320024016E-2</v>
      </c>
      <c r="E56" s="4">
        <f t="shared" si="10"/>
        <v>5.0000000000000001E-3</v>
      </c>
      <c r="F56" s="4">
        <f t="shared" si="11"/>
        <v>151518.13437953129</v>
      </c>
      <c r="G56" s="24" t="str">
        <f t="shared" si="5"/>
        <v>± 0.5%</v>
      </c>
      <c r="H56" s="1">
        <f t="shared" si="12"/>
        <v>0.29049034175334326</v>
      </c>
      <c r="I56" s="10" t="str">
        <f t="shared" si="3"/>
        <v>Moderate</v>
      </c>
    </row>
    <row r="57" spans="1:9" x14ac:dyDescent="0.2">
      <c r="A57" s="1" t="s">
        <v>59</v>
      </c>
      <c r="B57" s="8">
        <v>1290</v>
      </c>
      <c r="C57" s="30">
        <v>482</v>
      </c>
      <c r="D57" s="2">
        <f t="shared" si="4"/>
        <v>1.5490843590513359E-2</v>
      </c>
      <c r="E57" s="4">
        <f t="shared" si="10"/>
        <v>6.0000000000000001E-3</v>
      </c>
      <c r="F57" s="4">
        <f t="shared" si="11"/>
        <v>231072.17869962953</v>
      </c>
      <c r="G57" s="24" t="str">
        <f t="shared" si="5"/>
        <v>± 0.6%</v>
      </c>
      <c r="H57" s="1">
        <f t="shared" si="12"/>
        <v>0.37364341085271319</v>
      </c>
      <c r="I57" s="10" t="str">
        <f t="shared" si="3"/>
        <v>Moderate</v>
      </c>
    </row>
    <row r="58" spans="1:9" x14ac:dyDescent="0.2">
      <c r="A58" s="1" t="s">
        <v>60</v>
      </c>
      <c r="B58" s="8">
        <v>127</v>
      </c>
      <c r="C58" s="30">
        <v>72</v>
      </c>
      <c r="D58" s="2">
        <f t="shared" si="4"/>
        <v>1.5250675472830981E-3</v>
      </c>
      <c r="E58" s="4">
        <f t="shared" si="10"/>
        <v>1E-3</v>
      </c>
      <c r="F58" s="4">
        <f t="shared" si="11"/>
        <v>5171.8669396348323</v>
      </c>
      <c r="G58" s="24" t="str">
        <f t="shared" si="5"/>
        <v>± 0.1%</v>
      </c>
      <c r="H58" s="1">
        <f t="shared" si="12"/>
        <v>0.56692913385826771</v>
      </c>
      <c r="I58" s="10" t="str">
        <f t="shared" si="3"/>
        <v>Moderate</v>
      </c>
    </row>
    <row r="59" spans="1:9" x14ac:dyDescent="0.2">
      <c r="A59" s="1" t="s">
        <v>61</v>
      </c>
      <c r="B59" s="8">
        <v>41</v>
      </c>
      <c r="C59" s="30">
        <v>46</v>
      </c>
      <c r="D59" s="2">
        <f t="shared" si="4"/>
        <v>4.9234464124887423E-4</v>
      </c>
      <c r="E59" s="4">
        <f t="shared" si="10"/>
        <v>1E-3</v>
      </c>
      <c r="F59" s="4">
        <f t="shared" si="11"/>
        <v>2114.7354656535526</v>
      </c>
      <c r="G59" s="24" t="str">
        <f t="shared" si="5"/>
        <v>± 0.1%</v>
      </c>
      <c r="H59" s="1">
        <f t="shared" si="12"/>
        <v>1.1219512195121952</v>
      </c>
      <c r="I59" s="10" t="str">
        <f t="shared" si="3"/>
        <v>Low</v>
      </c>
    </row>
    <row r="60" spans="1:9" x14ac:dyDescent="0.2">
      <c r="A60" s="1" t="s">
        <v>62</v>
      </c>
      <c r="B60" s="8">
        <v>49</v>
      </c>
      <c r="C60" s="30">
        <v>44</v>
      </c>
      <c r="D60" s="2">
        <f t="shared" si="4"/>
        <v>5.8841188832182523E-4</v>
      </c>
      <c r="E60" s="4">
        <f t="shared" si="10"/>
        <v>1E-3</v>
      </c>
      <c r="F60" s="4">
        <f t="shared" si="11"/>
        <v>1934.1938447556099</v>
      </c>
      <c r="G60" s="24" t="str">
        <f t="shared" si="5"/>
        <v>± 0.1%</v>
      </c>
      <c r="H60" s="1">
        <f t="shared" si="12"/>
        <v>0.89795918367346939</v>
      </c>
      <c r="I60" s="10" t="str">
        <f t="shared" si="3"/>
        <v>Low</v>
      </c>
    </row>
    <row r="61" spans="1:9" x14ac:dyDescent="0.2">
      <c r="A61" s="1" t="s">
        <v>63</v>
      </c>
      <c r="B61" s="8">
        <v>21</v>
      </c>
      <c r="C61" s="30">
        <v>24</v>
      </c>
      <c r="D61" s="2">
        <f t="shared" si="4"/>
        <v>2.5217652356649653E-4</v>
      </c>
      <c r="E61" s="4">
        <f t="shared" si="10"/>
        <v>0</v>
      </c>
      <c r="F61" s="4">
        <f t="shared" si="11"/>
        <v>575.66825720000998</v>
      </c>
      <c r="G61" s="24" t="str">
        <f t="shared" si="5"/>
        <v>± 0.1%</v>
      </c>
      <c r="H61" s="1">
        <f t="shared" si="12"/>
        <v>1.1428571428571428</v>
      </c>
      <c r="I61" s="10" t="str">
        <f t="shared" si="3"/>
        <v>Low</v>
      </c>
    </row>
    <row r="62" spans="1:9" x14ac:dyDescent="0.2">
      <c r="A62" s="1" t="s">
        <v>64</v>
      </c>
      <c r="B62" s="8">
        <v>16</v>
      </c>
      <c r="C62" s="30">
        <v>22</v>
      </c>
      <c r="D62" s="2">
        <f t="shared" si="4"/>
        <v>1.9213449414590212E-4</v>
      </c>
      <c r="E62" s="4">
        <f t="shared" si="10"/>
        <v>0</v>
      </c>
      <c r="F62" s="4">
        <f t="shared" si="11"/>
        <v>483.8074236807314</v>
      </c>
      <c r="G62" s="24" t="str">
        <f t="shared" si="5"/>
        <v>± 0.1%</v>
      </c>
      <c r="H62" s="1">
        <f t="shared" si="12"/>
        <v>1.375</v>
      </c>
      <c r="I62" s="10" t="str">
        <f t="shared" si="3"/>
        <v>Low</v>
      </c>
    </row>
    <row r="63" spans="1:9" x14ac:dyDescent="0.2">
      <c r="A63" s="1" t="s">
        <v>65</v>
      </c>
      <c r="B63" s="8">
        <v>2257</v>
      </c>
      <c r="C63" s="30">
        <v>656</v>
      </c>
      <c r="D63" s="2">
        <f t="shared" si="4"/>
        <v>2.7102972080456318E-2</v>
      </c>
      <c r="E63" s="4">
        <f t="shared" si="10"/>
        <v>8.0000000000000002E-3</v>
      </c>
      <c r="F63" s="4">
        <f t="shared" si="11"/>
        <v>426503.99528674304</v>
      </c>
      <c r="G63" s="24" t="str">
        <f t="shared" si="5"/>
        <v>± 0.8%</v>
      </c>
      <c r="H63" s="1">
        <f t="shared" si="12"/>
        <v>0.29065130704474967</v>
      </c>
      <c r="I63" s="10" t="str">
        <f t="shared" si="3"/>
        <v>Moderate</v>
      </c>
    </row>
    <row r="64" spans="1:9" x14ac:dyDescent="0.2">
      <c r="A64" s="1" t="s">
        <v>66</v>
      </c>
      <c r="B64" s="8">
        <v>3745</v>
      </c>
      <c r="C64" s="30">
        <v>554</v>
      </c>
      <c r="D64" s="2">
        <f t="shared" si="4"/>
        <v>4.4971480036025219E-2</v>
      </c>
      <c r="E64" s="4">
        <f t="shared" si="10"/>
        <v>7.0000000000000001E-3</v>
      </c>
      <c r="F64" s="4">
        <f t="shared" si="11"/>
        <v>296365.65745253977</v>
      </c>
      <c r="G64" s="24" t="str">
        <f t="shared" si="5"/>
        <v>± 0.7%</v>
      </c>
      <c r="H64" s="1">
        <f t="shared" si="12"/>
        <v>0.1479305740987984</v>
      </c>
      <c r="I64" s="10" t="str">
        <f t="shared" si="3"/>
        <v>High</v>
      </c>
    </row>
    <row r="65" spans="1:9" x14ac:dyDescent="0.2">
      <c r="A65" s="1" t="s">
        <v>67</v>
      </c>
      <c r="B65" s="8">
        <v>738</v>
      </c>
      <c r="C65" s="30">
        <v>258</v>
      </c>
      <c r="D65" s="2">
        <f t="shared" si="4"/>
        <v>8.8622035424797355E-3</v>
      </c>
      <c r="E65" s="4">
        <f t="shared" si="10"/>
        <v>3.0000000000000001E-3</v>
      </c>
      <c r="F65" s="4">
        <f t="shared" si="11"/>
        <v>66154.290871751102</v>
      </c>
      <c r="G65" s="24" t="str">
        <f t="shared" si="5"/>
        <v>± 0.3%</v>
      </c>
      <c r="H65" s="1">
        <f t="shared" si="12"/>
        <v>0.34959349593495936</v>
      </c>
      <c r="I65" s="10" t="str">
        <f t="shared" si="3"/>
        <v>Moderate</v>
      </c>
    </row>
    <row r="66" spans="1:9" x14ac:dyDescent="0.2">
      <c r="A66" s="1" t="s">
        <v>68</v>
      </c>
      <c r="B66" s="8">
        <v>745</v>
      </c>
      <c r="C66" s="30">
        <v>248</v>
      </c>
      <c r="D66" s="2">
        <f t="shared" si="4"/>
        <v>8.9462623836685674E-3</v>
      </c>
      <c r="E66" s="4">
        <f t="shared" si="10"/>
        <v>3.0000000000000001E-3</v>
      </c>
      <c r="F66" s="4">
        <f t="shared" si="11"/>
        <v>61086.481751554515</v>
      </c>
      <c r="G66" s="24" t="str">
        <f t="shared" si="5"/>
        <v>± 0.3%</v>
      </c>
      <c r="H66" s="1">
        <f t="shared" si="12"/>
        <v>0.33288590604026846</v>
      </c>
      <c r="I66" s="10" t="str">
        <f t="shared" si="3"/>
        <v>Moderate</v>
      </c>
    </row>
    <row r="67" spans="1:9" x14ac:dyDescent="0.2">
      <c r="A67" s="1" t="s">
        <v>69</v>
      </c>
      <c r="B67" s="8">
        <v>927</v>
      </c>
      <c r="C67" s="30">
        <v>227</v>
      </c>
      <c r="D67" s="2">
        <f t="shared" si="4"/>
        <v>1.1131792254578205E-2</v>
      </c>
      <c r="E67" s="4">
        <f t="shared" si="10"/>
        <v>3.0000000000000001E-3</v>
      </c>
      <c r="F67" s="4">
        <f t="shared" si="11"/>
        <v>50882.568688043946</v>
      </c>
      <c r="G67" s="24" t="str">
        <f t="shared" si="5"/>
        <v>± 0.3%</v>
      </c>
      <c r="H67" s="1">
        <f t="shared" si="12"/>
        <v>0.24487594390507011</v>
      </c>
      <c r="I67" s="10" t="str">
        <f t="shared" si="3"/>
        <v>Moderate</v>
      </c>
    </row>
    <row r="68" spans="1:9" ht="24" x14ac:dyDescent="0.2">
      <c r="A68" s="26" t="s">
        <v>70</v>
      </c>
      <c r="B68" s="8">
        <v>305</v>
      </c>
      <c r="C68" s="30">
        <v>184</v>
      </c>
      <c r="D68" s="2">
        <f t="shared" si="4"/>
        <v>3.6625637946562594E-3</v>
      </c>
      <c r="E68" s="4">
        <f t="shared" si="10"/>
        <v>2E-3</v>
      </c>
      <c r="F68" s="4">
        <f t="shared" si="11"/>
        <v>33786.021827734534</v>
      </c>
      <c r="G68" s="24" t="str">
        <f t="shared" si="5"/>
        <v>± 0.2%</v>
      </c>
      <c r="H68" s="1">
        <f t="shared" si="12"/>
        <v>0.60327868852459021</v>
      </c>
      <c r="I68" s="10" t="str">
        <f t="shared" si="3"/>
        <v>Moderate</v>
      </c>
    </row>
    <row r="69" spans="1:9" x14ac:dyDescent="0.2">
      <c r="A69" s="14" t="s">
        <v>13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8</v>
      </c>
      <c r="B70" s="8">
        <v>83275</v>
      </c>
      <c r="C70" s="30">
        <v>2284</v>
      </c>
      <c r="D70" s="2">
        <f t="shared" si="4"/>
        <v>1</v>
      </c>
      <c r="E70" s="4">
        <f t="shared" si="10"/>
        <v>0</v>
      </c>
      <c r="F70" s="4">
        <f t="shared" si="11"/>
        <v>0</v>
      </c>
      <c r="G70" s="24" t="s">
        <v>17</v>
      </c>
      <c r="H70" s="1">
        <f t="shared" ref="H70:H76" si="13">IF(B70&lt;&gt;0,C70/B70,0)</f>
        <v>2.742719903932753E-2</v>
      </c>
      <c r="I70" s="10" t="str">
        <f t="shared" si="3"/>
        <v>High</v>
      </c>
    </row>
    <row r="71" spans="1:9" x14ac:dyDescent="0.2">
      <c r="A71" s="1" t="s">
        <v>71</v>
      </c>
      <c r="B71" s="8">
        <v>60133</v>
      </c>
      <c r="C71" s="30">
        <v>1922</v>
      </c>
      <c r="D71" s="2">
        <f t="shared" si="4"/>
        <v>0.72210147102972078</v>
      </c>
      <c r="E71" s="4">
        <f t="shared" si="10"/>
        <v>1.2E-2</v>
      </c>
      <c r="F71" s="4">
        <f t="shared" si="11"/>
        <v>973960.27380888863</v>
      </c>
      <c r="G71" s="24" t="str">
        <f t="shared" si="5"/>
        <v>± 1.2%</v>
      </c>
      <c r="H71" s="1">
        <f t="shared" si="13"/>
        <v>3.1962483162323516E-2</v>
      </c>
      <c r="I71" s="10" t="str">
        <f t="shared" ref="I71:I95" si="14">IF(AND(H71&gt;0,H71&lt;=0.2),"High",IF(H71&gt;=0.667,"Low",IF(AND(H71&gt;0.2,H71&lt;0.667),"Moderate","NC")))</f>
        <v>High</v>
      </c>
    </row>
    <row r="72" spans="1:9" x14ac:dyDescent="0.2">
      <c r="A72" s="1" t="s">
        <v>72</v>
      </c>
      <c r="B72" s="8">
        <v>13085</v>
      </c>
      <c r="C72" s="30">
        <v>973</v>
      </c>
      <c r="D72" s="2">
        <f t="shared" ref="D72:D93" si="15">IF(B72&lt;&gt;0,B72/$B$7,0)</f>
        <v>0.1571299909936956</v>
      </c>
      <c r="E72" s="4">
        <f t="shared" si="10"/>
        <v>1.0999999999999999E-2</v>
      </c>
      <c r="F72" s="4">
        <f t="shared" si="11"/>
        <v>817930.62896140537</v>
      </c>
      <c r="G72" s="24" t="str">
        <f t="shared" si="5"/>
        <v>± 1.1%</v>
      </c>
      <c r="H72" s="1">
        <f t="shared" si="13"/>
        <v>7.435995414596866E-2</v>
      </c>
      <c r="I72" s="10" t="str">
        <f t="shared" si="14"/>
        <v>High</v>
      </c>
    </row>
    <row r="73" spans="1:9" x14ac:dyDescent="0.2">
      <c r="A73" s="1" t="s">
        <v>73</v>
      </c>
      <c r="B73" s="8">
        <v>2422</v>
      </c>
      <c r="C73" s="30">
        <v>451</v>
      </c>
      <c r="D73" s="2">
        <f t="shared" si="15"/>
        <v>2.9084359051335936E-2</v>
      </c>
      <c r="E73" s="4">
        <f t="shared" si="10"/>
        <v>5.0000000000000001E-3</v>
      </c>
      <c r="F73" s="4">
        <f t="shared" si="11"/>
        <v>198988.23099515506</v>
      </c>
      <c r="G73" s="24" t="str">
        <f t="shared" ref="G73:G93" si="16">IF(F73&lt;0,"W",IF(B73=0,"± 0.6%",IF((E73*100)&lt;0.01,"± 0.1%","± "&amp; TEXT((E73*100),"#,##0.0")&amp;"%")))</f>
        <v>± 0.5%</v>
      </c>
      <c r="H73" s="1">
        <f t="shared" si="13"/>
        <v>0.18620974401321222</v>
      </c>
      <c r="I73" s="10" t="str">
        <f t="shared" si="14"/>
        <v>High</v>
      </c>
    </row>
    <row r="74" spans="1:9" x14ac:dyDescent="0.2">
      <c r="A74" s="1" t="s">
        <v>74</v>
      </c>
      <c r="B74" s="8">
        <v>9181</v>
      </c>
      <c r="C74" s="30">
        <v>841</v>
      </c>
      <c r="D74" s="2">
        <f t="shared" si="15"/>
        <v>0.11024917442209546</v>
      </c>
      <c r="E74" s="4">
        <f t="shared" si="10"/>
        <v>0.01</v>
      </c>
      <c r="F74" s="4">
        <f t="shared" si="11"/>
        <v>643873.16991512687</v>
      </c>
      <c r="G74" s="24" t="str">
        <f t="shared" si="16"/>
        <v>± 1.0%</v>
      </c>
      <c r="H74" s="1">
        <f t="shared" si="13"/>
        <v>9.1602221980176451E-2</v>
      </c>
      <c r="I74" s="10" t="str">
        <f t="shared" si="14"/>
        <v>High</v>
      </c>
    </row>
    <row r="75" spans="1:9" x14ac:dyDescent="0.2">
      <c r="A75" s="1" t="s">
        <v>75</v>
      </c>
      <c r="B75" s="8">
        <v>453</v>
      </c>
      <c r="C75" s="30">
        <v>204</v>
      </c>
      <c r="D75" s="2">
        <f t="shared" si="15"/>
        <v>5.4398078655058541E-3</v>
      </c>
      <c r="E75" s="4">
        <f t="shared" si="10"/>
        <v>2E-3</v>
      </c>
      <c r="F75" s="4">
        <f t="shared" si="11"/>
        <v>41461.631273825056</v>
      </c>
      <c r="G75" s="24" t="str">
        <f t="shared" si="16"/>
        <v>± 0.2%</v>
      </c>
      <c r="H75" s="1">
        <f t="shared" si="13"/>
        <v>0.45033112582781459</v>
      </c>
      <c r="I75" s="10" t="str">
        <f t="shared" si="14"/>
        <v>Moderate</v>
      </c>
    </row>
    <row r="76" spans="1:9" x14ac:dyDescent="0.2">
      <c r="A76" s="1" t="s">
        <v>76</v>
      </c>
      <c r="B76" s="8">
        <v>2418</v>
      </c>
      <c r="C76" s="30">
        <v>674</v>
      </c>
      <c r="D76" s="2">
        <f t="shared" si="15"/>
        <v>2.9036325427799461E-2</v>
      </c>
      <c r="E76" s="4">
        <f t="shared" si="10"/>
        <v>8.0000000000000002E-3</v>
      </c>
      <c r="F76" s="4">
        <f t="shared" si="11"/>
        <v>449877.79457929975</v>
      </c>
      <c r="G76" s="24" t="str">
        <f t="shared" si="16"/>
        <v>± 0.8%</v>
      </c>
      <c r="H76" s="1">
        <f t="shared" si="13"/>
        <v>0.27874276261373038</v>
      </c>
      <c r="I76" s="10" t="str">
        <f t="shared" si="14"/>
        <v>Moderate</v>
      </c>
    </row>
    <row r="77" spans="1:9" x14ac:dyDescent="0.2">
      <c r="A77" s="14" t="s">
        <v>14</v>
      </c>
      <c r="B77" s="19" t="s">
        <v>559</v>
      </c>
      <c r="C77" s="31" t="s">
        <v>559</v>
      </c>
      <c r="D77" s="20"/>
      <c r="E77" s="21"/>
      <c r="F77" s="21"/>
      <c r="G77" s="25"/>
      <c r="H77" s="18"/>
      <c r="I77" s="22"/>
    </row>
    <row r="78" spans="1:9" x14ac:dyDescent="0.2">
      <c r="A78" s="1" t="s">
        <v>8</v>
      </c>
      <c r="B78" s="8">
        <v>83275</v>
      </c>
      <c r="C78" s="30">
        <v>2284</v>
      </c>
      <c r="D78" s="2">
        <f t="shared" si="15"/>
        <v>1</v>
      </c>
      <c r="E78" s="4">
        <f t="shared" si="10"/>
        <v>0</v>
      </c>
      <c r="F78" s="4">
        <f t="shared" si="11"/>
        <v>0</v>
      </c>
      <c r="G78" s="24" t="s">
        <v>17</v>
      </c>
      <c r="H78" s="1">
        <f t="shared" ref="H78:H93" si="17">IF(B78&lt;&gt;0,C78/B78,0)</f>
        <v>2.742719903932753E-2</v>
      </c>
      <c r="I78" s="10" t="str">
        <f t="shared" si="14"/>
        <v>High</v>
      </c>
    </row>
    <row r="79" spans="1:9" x14ac:dyDescent="0.2">
      <c r="A79" s="1" t="s">
        <v>78</v>
      </c>
      <c r="B79" s="8">
        <v>6232</v>
      </c>
      <c r="C79" s="30">
        <v>927</v>
      </c>
      <c r="D79" s="2">
        <f t="shared" si="15"/>
        <v>7.4836385469828876E-2</v>
      </c>
      <c r="E79" s="4">
        <f t="shared" si="10"/>
        <v>1.0999999999999999E-2</v>
      </c>
      <c r="F79" s="4">
        <f t="shared" si="11"/>
        <v>830113.19845968403</v>
      </c>
      <c r="G79" s="24" t="str">
        <f t="shared" si="16"/>
        <v>± 1.1%</v>
      </c>
      <c r="H79" s="1">
        <f t="shared" si="17"/>
        <v>0.14874839537869064</v>
      </c>
      <c r="I79" s="10" t="str">
        <f t="shared" si="14"/>
        <v>High</v>
      </c>
    </row>
    <row r="80" spans="1:9" x14ac:dyDescent="0.2">
      <c r="A80" s="1" t="s">
        <v>79</v>
      </c>
      <c r="B80" s="8">
        <v>3829</v>
      </c>
      <c r="C80" s="30">
        <v>696</v>
      </c>
      <c r="D80" s="2">
        <f t="shared" si="15"/>
        <v>4.5980186130291201E-2</v>
      </c>
      <c r="E80" s="4">
        <f t="shared" si="10"/>
        <v>8.0000000000000002E-3</v>
      </c>
      <c r="F80" s="4">
        <f t="shared" si="11"/>
        <v>473387.06317308755</v>
      </c>
      <c r="G80" s="24" t="str">
        <f t="shared" si="16"/>
        <v>± 0.8%</v>
      </c>
      <c r="H80" s="1">
        <f t="shared" si="17"/>
        <v>0.18177069731000262</v>
      </c>
      <c r="I80" s="10" t="str">
        <f t="shared" si="14"/>
        <v>High</v>
      </c>
    </row>
    <row r="81" spans="1:9" x14ac:dyDescent="0.2">
      <c r="A81" s="1" t="s">
        <v>80</v>
      </c>
      <c r="B81" s="8">
        <v>482</v>
      </c>
      <c r="C81" s="30">
        <v>259</v>
      </c>
      <c r="D81" s="2">
        <f t="shared" si="15"/>
        <v>5.788051636145302E-3</v>
      </c>
      <c r="E81" s="4">
        <f t="shared" si="10"/>
        <v>3.0000000000000001E-3</v>
      </c>
      <c r="F81" s="4">
        <f t="shared" si="11"/>
        <v>66906.233981258774</v>
      </c>
      <c r="G81" s="24" t="str">
        <f t="shared" si="16"/>
        <v>± 0.3%</v>
      </c>
      <c r="H81" s="1">
        <f t="shared" si="17"/>
        <v>0.53734439834024894</v>
      </c>
      <c r="I81" s="10" t="str">
        <f t="shared" si="14"/>
        <v>Moderate</v>
      </c>
    </row>
    <row r="82" spans="1:9" x14ac:dyDescent="0.2">
      <c r="A82" s="1" t="s">
        <v>81</v>
      </c>
      <c r="B82" s="8">
        <v>152</v>
      </c>
      <c r="C82" s="30">
        <v>89</v>
      </c>
      <c r="D82" s="2">
        <f t="shared" si="15"/>
        <v>1.8252776943860703E-3</v>
      </c>
      <c r="E82" s="4">
        <f t="shared" si="10"/>
        <v>1E-3</v>
      </c>
      <c r="F82" s="4">
        <f t="shared" si="11"/>
        <v>7903.6199871860108</v>
      </c>
      <c r="G82" s="24" t="str">
        <f t="shared" si="16"/>
        <v>± 0.1%</v>
      </c>
      <c r="H82" s="1">
        <f t="shared" si="17"/>
        <v>0.58552631578947367</v>
      </c>
      <c r="I82" s="10" t="str">
        <f t="shared" si="14"/>
        <v>Moderate</v>
      </c>
    </row>
    <row r="83" spans="1:9" x14ac:dyDescent="0.2">
      <c r="A83" s="1" t="s">
        <v>82</v>
      </c>
      <c r="B83" s="8">
        <v>1769</v>
      </c>
      <c r="C83" s="30">
        <v>565</v>
      </c>
      <c r="D83" s="2">
        <f t="shared" si="15"/>
        <v>2.1242870009006303E-2</v>
      </c>
      <c r="E83" s="4">
        <f t="shared" si="10"/>
        <v>7.0000000000000001E-3</v>
      </c>
      <c r="F83" s="4">
        <f t="shared" si="11"/>
        <v>316870.93428498966</v>
      </c>
      <c r="G83" s="24" t="str">
        <f t="shared" si="16"/>
        <v>± 0.7%</v>
      </c>
      <c r="H83" s="1">
        <f t="shared" si="17"/>
        <v>0.31938948558507629</v>
      </c>
      <c r="I83" s="10" t="str">
        <f t="shared" si="14"/>
        <v>Moderate</v>
      </c>
    </row>
    <row r="84" spans="1:9" x14ac:dyDescent="0.2">
      <c r="A84" s="1" t="s">
        <v>83</v>
      </c>
      <c r="B84" s="8">
        <v>77043</v>
      </c>
      <c r="C84" s="30">
        <v>2140</v>
      </c>
      <c r="D84" s="2">
        <f t="shared" si="15"/>
        <v>0.92516361453017115</v>
      </c>
      <c r="E84" s="4">
        <f t="shared" si="10"/>
        <v>4.0000000000000001E-3</v>
      </c>
      <c r="F84" s="4">
        <f t="shared" si="11"/>
        <v>114519.55701867491</v>
      </c>
      <c r="G84" s="24" t="str">
        <f t="shared" si="16"/>
        <v>± 0.4%</v>
      </c>
      <c r="H84" s="1">
        <f t="shared" si="17"/>
        <v>2.7776696130732189E-2</v>
      </c>
      <c r="I84" s="10" t="str">
        <f t="shared" si="14"/>
        <v>High</v>
      </c>
    </row>
    <row r="85" spans="1:9" x14ac:dyDescent="0.2">
      <c r="A85" s="1" t="s">
        <v>84</v>
      </c>
      <c r="B85" s="8">
        <v>53763</v>
      </c>
      <c r="C85" s="30">
        <v>1686</v>
      </c>
      <c r="D85" s="2">
        <f t="shared" si="15"/>
        <v>0.64560792554788349</v>
      </c>
      <c r="E85" s="4">
        <f t="shared" si="10"/>
        <v>0.01</v>
      </c>
      <c r="F85" s="4">
        <f t="shared" si="11"/>
        <v>668243.73305290472</v>
      </c>
      <c r="G85" s="24" t="str">
        <f t="shared" si="16"/>
        <v>± 1.0%</v>
      </c>
      <c r="H85" s="1">
        <f t="shared" si="17"/>
        <v>3.1359857150828639E-2</v>
      </c>
      <c r="I85" s="10" t="str">
        <f t="shared" si="14"/>
        <v>High</v>
      </c>
    </row>
    <row r="86" spans="1:9" x14ac:dyDescent="0.2">
      <c r="A86" s="1" t="s">
        <v>85</v>
      </c>
      <c r="B86" s="8">
        <v>11066</v>
      </c>
      <c r="C86" s="30">
        <v>888</v>
      </c>
      <c r="D86" s="2">
        <f t="shared" si="15"/>
        <v>0.13288501951365955</v>
      </c>
      <c r="E86" s="4">
        <f t="shared" si="10"/>
        <v>0.01</v>
      </c>
      <c r="F86" s="4">
        <f t="shared" si="11"/>
        <v>696426.05347842642</v>
      </c>
      <c r="G86" s="24" t="str">
        <f t="shared" si="16"/>
        <v>± 1.0%</v>
      </c>
      <c r="H86" s="1">
        <f t="shared" si="17"/>
        <v>8.0245797939634919E-2</v>
      </c>
      <c r="I86" s="10" t="str">
        <f t="shared" si="14"/>
        <v>High</v>
      </c>
    </row>
    <row r="87" spans="1:9" x14ac:dyDescent="0.2">
      <c r="A87" s="1" t="s">
        <v>86</v>
      </c>
      <c r="B87" s="8">
        <v>693</v>
      </c>
      <c r="C87" s="30">
        <v>246</v>
      </c>
      <c r="D87" s="2">
        <f t="shared" si="15"/>
        <v>8.3218252776943863E-3</v>
      </c>
      <c r="E87" s="4">
        <f t="shared" si="10"/>
        <v>3.0000000000000001E-3</v>
      </c>
      <c r="F87" s="4">
        <f t="shared" si="11"/>
        <v>60154.732090810874</v>
      </c>
      <c r="G87" s="24" t="str">
        <f t="shared" si="16"/>
        <v>± 0.3%</v>
      </c>
      <c r="H87" s="1">
        <f t="shared" si="17"/>
        <v>0.354978354978355</v>
      </c>
      <c r="I87" s="10" t="str">
        <f t="shared" si="14"/>
        <v>Moderate</v>
      </c>
    </row>
    <row r="88" spans="1:9" x14ac:dyDescent="0.2">
      <c r="A88" s="1" t="s">
        <v>87</v>
      </c>
      <c r="B88" s="8">
        <v>7659</v>
      </c>
      <c r="C88" s="30">
        <v>747</v>
      </c>
      <c r="D88" s="2">
        <f t="shared" si="15"/>
        <v>9.1972380666466527E-2</v>
      </c>
      <c r="E88" s="4">
        <f t="shared" si="10"/>
        <v>8.9999999999999993E-3</v>
      </c>
      <c r="F88" s="4">
        <f t="shared" si="11"/>
        <v>513881.73045999766</v>
      </c>
      <c r="G88" s="24" t="str">
        <f t="shared" si="16"/>
        <v>± 0.9%</v>
      </c>
      <c r="H88" s="1">
        <f t="shared" si="17"/>
        <v>9.7532314923619273E-2</v>
      </c>
      <c r="I88" s="10" t="str">
        <f t="shared" si="14"/>
        <v>High</v>
      </c>
    </row>
    <row r="89" spans="1:9" x14ac:dyDescent="0.2">
      <c r="A89" s="1" t="s">
        <v>88</v>
      </c>
      <c r="B89" s="8">
        <v>109</v>
      </c>
      <c r="C89" s="30">
        <v>65</v>
      </c>
      <c r="D89" s="2">
        <f t="shared" si="15"/>
        <v>1.3089162413689583E-3</v>
      </c>
      <c r="E89" s="4">
        <f t="shared" si="10"/>
        <v>1E-3</v>
      </c>
      <c r="F89" s="4">
        <f t="shared" si="11"/>
        <v>4216.0625029326957</v>
      </c>
      <c r="G89" s="24" t="str">
        <f t="shared" si="16"/>
        <v>± 0.1%</v>
      </c>
      <c r="H89" s="1">
        <f t="shared" si="17"/>
        <v>0.59633027522935778</v>
      </c>
      <c r="I89" s="10" t="str">
        <f t="shared" si="14"/>
        <v>Moderate</v>
      </c>
    </row>
    <row r="90" spans="1:9" x14ac:dyDescent="0.2">
      <c r="A90" s="1" t="s">
        <v>89</v>
      </c>
      <c r="B90" s="8">
        <v>301</v>
      </c>
      <c r="C90" s="30">
        <v>149</v>
      </c>
      <c r="D90" s="2">
        <f t="shared" si="15"/>
        <v>3.6145301711197841E-3</v>
      </c>
      <c r="E90" s="4">
        <f t="shared" si="10"/>
        <v>2E-3</v>
      </c>
      <c r="F90" s="4">
        <f t="shared" si="11"/>
        <v>22132.845284757608</v>
      </c>
      <c r="G90" s="24" t="str">
        <f t="shared" si="16"/>
        <v>± 0.2%</v>
      </c>
      <c r="H90" s="1">
        <f t="shared" si="17"/>
        <v>0.49501661129568109</v>
      </c>
      <c r="I90" s="10" t="str">
        <f t="shared" si="14"/>
        <v>Moderate</v>
      </c>
    </row>
    <row r="91" spans="1:9" x14ac:dyDescent="0.2">
      <c r="A91" s="1" t="s">
        <v>90</v>
      </c>
      <c r="B91" s="8">
        <v>3452</v>
      </c>
      <c r="C91" s="30">
        <v>540</v>
      </c>
      <c r="D91" s="2">
        <f t="shared" si="15"/>
        <v>4.1453017111978387E-2</v>
      </c>
      <c r="E91" s="4">
        <f t="shared" si="10"/>
        <v>6.0000000000000001E-3</v>
      </c>
      <c r="F91" s="4">
        <f t="shared" si="11"/>
        <v>282635.94545466622</v>
      </c>
      <c r="G91" s="24" t="str">
        <f t="shared" si="16"/>
        <v>± 0.6%</v>
      </c>
      <c r="H91" s="1">
        <f t="shared" si="17"/>
        <v>0.15643105446118191</v>
      </c>
      <c r="I91" s="10" t="str">
        <f t="shared" si="14"/>
        <v>High</v>
      </c>
    </row>
    <row r="92" spans="1:9" x14ac:dyDescent="0.2">
      <c r="A92" s="1" t="s">
        <v>91</v>
      </c>
      <c r="B92" s="8">
        <v>27</v>
      </c>
      <c r="C92" s="30">
        <v>27</v>
      </c>
      <c r="D92" s="2">
        <f t="shared" si="15"/>
        <v>3.2422695887120986E-4</v>
      </c>
      <c r="E92" s="4">
        <f t="shared" si="10"/>
        <v>0</v>
      </c>
      <c r="F92" s="4">
        <f t="shared" si="11"/>
        <v>728.45160884083282</v>
      </c>
      <c r="G92" s="24" t="str">
        <f t="shared" si="16"/>
        <v>± 0.1%</v>
      </c>
      <c r="H92" s="1">
        <f t="shared" si="17"/>
        <v>1</v>
      </c>
      <c r="I92" s="10" t="str">
        <f t="shared" si="14"/>
        <v>Low</v>
      </c>
    </row>
    <row r="93" spans="1:9" ht="24" x14ac:dyDescent="0.2">
      <c r="A93" s="26" t="s">
        <v>92</v>
      </c>
      <c r="B93" s="8">
        <v>3425</v>
      </c>
      <c r="C93" s="30">
        <v>538</v>
      </c>
      <c r="D93" s="2">
        <f t="shared" si="15"/>
        <v>4.1128790153107178E-2</v>
      </c>
      <c r="E93" s="4">
        <f t="shared" si="10"/>
        <v>6.0000000000000001E-3</v>
      </c>
      <c r="F93" s="4">
        <f t="shared" si="11"/>
        <v>280619.62271398446</v>
      </c>
      <c r="G93" s="24" t="str">
        <f t="shared" si="16"/>
        <v>± 0.6%</v>
      </c>
      <c r="H93" s="1">
        <f t="shared" si="17"/>
        <v>0.15708029197080292</v>
      </c>
      <c r="I93" s="10" t="str">
        <f t="shared" si="14"/>
        <v>High</v>
      </c>
    </row>
    <row r="94" spans="1:9" x14ac:dyDescent="0.2">
      <c r="A94" s="14" t="s">
        <v>15</v>
      </c>
      <c r="B94" s="19" t="s">
        <v>559</v>
      </c>
      <c r="C94" s="31" t="s">
        <v>559</v>
      </c>
      <c r="D94" s="20"/>
      <c r="E94" s="21"/>
      <c r="F94" s="21"/>
      <c r="G94" s="25"/>
      <c r="H94" s="18"/>
      <c r="I94" s="22"/>
    </row>
    <row r="95" spans="1:9" x14ac:dyDescent="0.2">
      <c r="A95" s="1" t="s">
        <v>77</v>
      </c>
      <c r="B95" s="8">
        <v>45597</v>
      </c>
      <c r="C95" s="30">
        <v>388</v>
      </c>
      <c r="D95" s="2">
        <f>IF(B95&lt;&gt;0,B95/$B$95,0)</f>
        <v>1</v>
      </c>
      <c r="E95" s="4" t="e">
        <f t="shared" si="10"/>
        <v>#NUM!</v>
      </c>
      <c r="F95" s="4">
        <f t="shared" si="11"/>
        <v>-1413451.3440880806</v>
      </c>
      <c r="G95" s="24" t="s">
        <v>17</v>
      </c>
      <c r="H95" s="1">
        <f>IF(B95&lt;&gt;0,C95/B95,0)</f>
        <v>8.5093317542820797E-3</v>
      </c>
      <c r="I95" s="10" t="str">
        <f t="shared" si="14"/>
        <v>High</v>
      </c>
    </row>
  </sheetData>
  <mergeCells count="1">
    <mergeCell ref="A4:I4"/>
  </mergeCells>
  <phoneticPr fontId="0" type="noConversion"/>
  <conditionalFormatting sqref="I7:I95">
    <cfRule type="cellIs" priority="1" operator="equal">
      <formula>"no data"</formula>
    </cfRule>
    <cfRule type="containsText" dxfId="2" priority="2" operator="containsText" text="High">
      <formula>NOT(ISERROR(SEARCH("High",I7)))</formula>
    </cfRule>
    <cfRule type="containsText" dxfId="1" priority="3" operator="containsText" text="Moderate">
      <formula>NOT(ISERROR(SEARCH("Moderate",I7)))</formula>
    </cfRule>
    <cfRule type="containsText" dxfId="0" priority="4" operator="containsText" text="Low">
      <formula>NOT(ISERROR(SEARCH("Low",I7)))</formula>
    </cfRule>
  </conditionalFormatting>
  <printOptions gridLines="1"/>
  <pageMargins left="0.5" right="0.5" top="0.75" bottom="0.75" header="0.5" footer="0.5"/>
  <pageSetup orientation="portrait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Notes</vt:lpstr>
      <vt:lpstr>DP02_Social_Characteristics</vt:lpstr>
      <vt:lpstr>DP03_Economic_Characteristics</vt:lpstr>
      <vt:lpstr>DP04_Housing_Characteristics</vt:lpstr>
      <vt:lpstr>DP05_Demographic_&amp;_Housing</vt:lpstr>
      <vt:lpstr>DP02_Social_Characteristics!Print_Titles</vt:lpstr>
      <vt:lpstr>DP03_Economic_Characteristics!Print_Titles</vt:lpstr>
      <vt:lpstr>DP04_Housing_Characteristics!Print_Titles</vt:lpstr>
      <vt:lpstr>'DP05_Demographic_&amp;_Housing'!Print_Titles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Pettyjohn, Jennifer</cp:lastModifiedBy>
  <cp:lastPrinted>2012-10-29T17:05:59Z</cp:lastPrinted>
  <dcterms:created xsi:type="dcterms:W3CDTF">2012-08-17T18:13:25Z</dcterms:created>
  <dcterms:modified xsi:type="dcterms:W3CDTF">2014-07-10T20:37:04Z</dcterms:modified>
</cp:coreProperties>
</file>