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ADBB50BB-1EA4-4088-AB0E-94C314A900FE}" xr6:coauthVersionLast="45" xr6:coauthVersionMax="45" xr10:uidLastSave="{00000000-0000-0000-0000-000000000000}"/>
  <bookViews>
    <workbookView xWindow="5100" yWindow="2985" windowWidth="21600" windowHeight="11385" activeTab="1" xr2:uid="{556C8B34-6B81-49E4-83D7-57178ABB46CE}"/>
  </bookViews>
  <sheets>
    <sheet name="GREEN FACTOR WORKSHEET" sheetId="1" r:id="rId1"/>
    <sheet name="GREEN FACTOR SCORE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 l="1"/>
  <c r="D9" i="2" s="1"/>
  <c r="F9" i="2" s="1"/>
  <c r="J8" i="1"/>
  <c r="D12" i="2" s="1"/>
  <c r="F12" i="2" s="1"/>
  <c r="J9" i="1"/>
  <c r="C14" i="2" s="1"/>
  <c r="D14" i="2" s="1"/>
  <c r="F14" i="2" s="1"/>
  <c r="J10" i="1"/>
  <c r="C17" i="2" s="1"/>
  <c r="D17" i="2" s="1"/>
  <c r="F17" i="2" s="1"/>
  <c r="J11" i="1"/>
  <c r="C20" i="2" s="1"/>
  <c r="D20" i="2" s="1"/>
  <c r="F20" i="2" s="1"/>
  <c r="J12" i="1"/>
  <c r="C23" i="2" s="1"/>
  <c r="D23" i="2" s="1"/>
  <c r="F23" i="2" s="1"/>
  <c r="J13" i="1"/>
  <c r="C26" i="2" s="1"/>
  <c r="D26" i="2" s="1"/>
  <c r="F26" i="2" s="1"/>
  <c r="J14" i="1"/>
  <c r="C29" i="2" s="1"/>
  <c r="D29" i="2" s="1"/>
  <c r="F29" i="2" s="1"/>
  <c r="J15" i="1"/>
  <c r="C32" i="2" s="1"/>
  <c r="D32" i="2" s="1"/>
  <c r="F32" i="2" s="1"/>
  <c r="J16" i="1"/>
  <c r="D41" i="2" s="1"/>
  <c r="F41" i="2" s="1"/>
  <c r="J17" i="1"/>
  <c r="D44" i="2" s="1"/>
  <c r="F44" i="2" s="1"/>
  <c r="J18" i="1"/>
  <c r="D47" i="2" s="1"/>
  <c r="F47" i="2" s="1"/>
  <c r="J19" i="1"/>
  <c r="D50" i="2" s="1"/>
  <c r="F50" i="2" s="1"/>
  <c r="J20" i="1"/>
  <c r="D54" i="2" s="1"/>
  <c r="F54" i="2" s="1"/>
  <c r="J21" i="1"/>
  <c r="D57" i="2" s="1"/>
  <c r="F57" i="2" s="1"/>
  <c r="J22" i="1"/>
  <c r="D60" i="2" s="1"/>
  <c r="F60" i="2" s="1"/>
  <c r="J23" i="1"/>
  <c r="D65" i="2" s="1"/>
  <c r="F65" i="2" s="1"/>
  <c r="J24" i="1"/>
  <c r="D68" i="2" s="1"/>
  <c r="F68" i="2" s="1"/>
  <c r="J25" i="1"/>
  <c r="D71" i="2" s="1"/>
  <c r="F71" i="2" s="1"/>
  <c r="J26" i="1"/>
  <c r="D74" i="2" s="1"/>
  <c r="F74" i="2" s="1"/>
  <c r="J6" i="1"/>
  <c r="D6" i="2" s="1"/>
  <c r="F6" i="2" l="1"/>
  <c r="D63" i="2"/>
  <c r="F77" i="2"/>
  <c r="F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vera giampietro</author>
  </authors>
  <commentList>
    <comment ref="C2" authorId="0" shapeId="0" xr:uid="{88135789-3194-4BC6-8189-5449F03C4893}">
      <text>
        <r>
          <rPr>
            <sz val="11"/>
            <color indexed="81"/>
            <rFont val="Calibri Light"/>
            <family val="2"/>
            <scheme val="major"/>
          </rPr>
          <t>Add columns as needed for additional planting areas.</t>
        </r>
      </text>
    </comment>
    <comment ref="A7" authorId="0" shapeId="0" xr:uid="{956403E7-5583-491F-B774-C8AA079CCE6E}">
      <text>
        <r>
          <rPr>
            <sz val="11"/>
            <color indexed="81"/>
            <rFont val="Calibri Light"/>
            <family val="2"/>
            <scheme val="major"/>
          </rPr>
          <t>Bioretention facilities are landsacped areas that receive rainwater from surrounding areas, using plants and amended soils to slow, filter, and/or infiltrate stormwater runoff.</t>
        </r>
      </text>
    </comment>
    <comment ref="A8" authorId="0" shapeId="0" xr:uid="{350F8AB9-3788-4484-991E-B7D684D8668C}">
      <text>
        <r>
          <rPr>
            <sz val="11"/>
            <color indexed="81"/>
            <rFont val="Calibri Light"/>
            <family val="2"/>
            <scheme val="major"/>
          </rPr>
          <t>Enter the square footage of landscape areas that will be mulched or covered with groundcovers or other plants less than 2' tall at maturity.</t>
        </r>
      </text>
    </comment>
    <comment ref="A9" authorId="0" shapeId="0" xr:uid="{7E9945A8-982C-443E-A335-9FC797EFA134}">
      <text>
        <r>
          <rPr>
            <sz val="11"/>
            <color indexed="81"/>
            <rFont val="Calibri Light"/>
            <family val="2"/>
            <scheme val="major"/>
          </rPr>
          <t>Enter the number of shrubs or perennials that will be 2' - 4' at maturity. This is in addition to any credit you received for planting areas already calculated in credit B1. For pedestrian safety and visibility, SDOT limits shrub height in the right-of-way. See the Clearances section of the Design Standards chapter off Seattle Streets Illustrated https://streetsillustrated.seattle.gov/design-standards/clearances/</t>
        </r>
        <r>
          <rPr>
            <sz val="9"/>
            <color indexed="81"/>
            <rFont val="Tahoma"/>
            <family val="2"/>
          </rPr>
          <t xml:space="preserve">
</t>
        </r>
      </text>
    </comment>
    <comment ref="A10" authorId="0" shapeId="0" xr:uid="{912EB2AE-86C7-43E3-9CC0-B7F4937A6EEA}">
      <text>
        <r>
          <rPr>
            <sz val="11"/>
            <color indexed="81"/>
            <rFont val="Calibri Light"/>
            <family val="2"/>
            <scheme val="major"/>
          </rPr>
          <t>Enter the number of shrubs or perennials that will be 4' or taller at maturity. This is in addition to any credit you received for planting areas already calculated in credit B1. For pedestrian safety and visibility, SDOT limits shrub height in the right-of-way. See the Clearances section of the Design Standards chapter off Seattle Streets Illustrated https://streetsillustrated.seattle.gov/design-standards/clearances/</t>
        </r>
        <r>
          <rPr>
            <sz val="9"/>
            <color indexed="81"/>
            <rFont val="Tahoma"/>
            <family val="2"/>
          </rPr>
          <t xml:space="preserve">
</t>
        </r>
      </text>
    </comment>
    <comment ref="A15" authorId="0" shapeId="0" xr:uid="{653EE8FE-3769-4EF0-BD33-7A1FD7CBC13A}">
      <text>
        <r>
          <rPr>
            <sz val="11"/>
            <color indexed="81"/>
            <rFont val="Calibri Light"/>
            <family val="2"/>
            <scheme val="major"/>
          </rPr>
          <t xml:space="preserve">You can claim credit for canopy if you preserve trees already on the site or in the right-of-way. Measure the inches of diameter for the trunk of each preserved tree and enter the total for each planting area.
</t>
        </r>
      </text>
    </comment>
    <comment ref="A16" authorId="0" shapeId="0" xr:uid="{CE5143C3-2584-4984-A810-6B5AEADB53C3}">
      <text>
        <r>
          <rPr>
            <sz val="11"/>
            <color indexed="81"/>
            <rFont val="Calibri Light"/>
            <family val="2"/>
            <scheme val="major"/>
          </rPr>
          <t>Enter the square footage of green roofs with 2-4" of growth medium. Green roofs may be counted as landscaped areas with groundcovers OR as green roofts, but not both.</t>
        </r>
        <r>
          <rPr>
            <sz val="9"/>
            <color indexed="81"/>
            <rFont val="Tahoma"/>
            <family val="2"/>
          </rPr>
          <t xml:space="preserve">
</t>
        </r>
      </text>
    </comment>
    <comment ref="A17" authorId="0" shapeId="0" xr:uid="{3AAA20BC-FF2C-4FF1-B376-5C1C3D4212BB}">
      <text>
        <r>
          <rPr>
            <sz val="11"/>
            <color indexed="81"/>
            <rFont val="Calibri Light"/>
            <family val="2"/>
            <scheme val="major"/>
          </rPr>
          <t xml:space="preserve">Enter the square footage of green roofs with 4" - 8" of growth medium. Green roofs may be counted as landacped areas with groundcovers OR as green roofs, but not both.
</t>
        </r>
      </text>
    </comment>
    <comment ref="A18" authorId="0" shapeId="0" xr:uid="{875CA11E-529C-4E4D-B4DC-AA770E49E74F}">
      <text>
        <r>
          <rPr>
            <sz val="11"/>
            <color indexed="81"/>
            <rFont val="Calibri Light"/>
            <family val="2"/>
            <scheme val="major"/>
          </rPr>
          <t>Enter the square footage of green roofs with 8" or more of growth medium. Green roofs may be counted as landscaped areas with groundcovers OR as green roofs, but noth both.</t>
        </r>
      </text>
    </comment>
    <comment ref="A19" authorId="0" shapeId="0" xr:uid="{41C7175F-0BDA-438F-9971-944C96C951CF}">
      <text>
        <r>
          <rPr>
            <sz val="11"/>
            <color indexed="81"/>
            <rFont val="Calibri Light"/>
            <family val="2"/>
            <scheme val="major"/>
          </rPr>
          <t>Enter the area to be covered by vegetation within five years. Plants may climb or trail on vertical surfaces or be grown in modular green walls. Maximum calculated vertical dimension for each planting must not exceed 30'.</t>
        </r>
      </text>
    </comment>
    <comment ref="A20" authorId="0" shapeId="0" xr:uid="{B4FC1A2C-BE3C-4AEB-BA9D-7651F9A4A252}">
      <text>
        <r>
          <rPr>
            <sz val="11"/>
            <color indexed="81"/>
            <rFont val="Calibri Light"/>
            <family val="2"/>
            <scheme val="major"/>
          </rPr>
          <t>Enter the square footage of areas paved with permeable paving over at least 6" but less than 24" of soil. Permeable paving and structural soil together may not count for more than 1/3 of a project's Green Factor credit.</t>
        </r>
      </text>
    </comment>
    <comment ref="A21" authorId="0" shapeId="0" xr:uid="{35E37708-77B3-4685-83C8-3DD34F3BA040}">
      <text>
        <r>
          <rPr>
            <sz val="11"/>
            <color indexed="81"/>
            <rFont val="Calibri Light"/>
            <family val="2"/>
            <scheme val="major"/>
          </rPr>
          <t>Enter the square footage of areas paved with permeable paving over 24" of soil or more. Permeable paving and structural soil together may not count for more than 1/3 of a project's Green Factor credit.</t>
        </r>
        <r>
          <rPr>
            <sz val="9"/>
            <color indexed="81"/>
            <rFont val="Tahoma"/>
            <family val="2"/>
          </rPr>
          <t xml:space="preserve">
</t>
        </r>
      </text>
    </comment>
    <comment ref="A22" authorId="0" shapeId="0" xr:uid="{11BC8C56-DC57-414A-865D-6E6A57890A62}">
      <text>
        <r>
          <rPr>
            <sz val="11"/>
            <color indexed="81"/>
            <rFont val="Calibri Light"/>
            <family val="2"/>
            <scheme val="major"/>
          </rPr>
          <t>Enter square footage of areas using structural soil, Silva Cells, or other similarly performing technologies designed to improve root health. Permeable paving and structural soil together may not count for more than 1/3 of a project's Green Factor credit.</t>
        </r>
        <r>
          <rPr>
            <sz val="9"/>
            <color indexed="81"/>
            <rFont val="Tahoma"/>
            <family val="2"/>
          </rPr>
          <t xml:space="preserve">
</t>
        </r>
      </text>
    </comment>
    <comment ref="A25" authorId="0" shapeId="0" xr:uid="{882367F7-8BBE-41A0-8221-96523947CC0B}">
      <text>
        <r>
          <rPr>
            <sz val="11"/>
            <color indexed="81"/>
            <rFont val="Calibri Light"/>
            <family val="2"/>
            <scheme val="major"/>
          </rPr>
          <t xml:space="preserve">Enter area of visible plantings, including square footage of canopy where applicable. Count only vegetation which is placed between the plane of the building façade and the public right-of-way.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vera giampietro</author>
  </authors>
  <commentList>
    <comment ref="C3" authorId="0" shapeId="0" xr:uid="{7B5C97FD-C741-4F17-9C37-C9FC0735D816}">
      <text>
        <r>
          <rPr>
            <sz val="11"/>
            <color indexed="81"/>
            <rFont val="Calibri Light"/>
            <family val="2"/>
            <scheme val="major"/>
          </rPr>
          <t xml:space="preserve">Enter the square footage of your development site in this box.
</t>
        </r>
        <r>
          <rPr>
            <u/>
            <sz val="11"/>
            <color indexed="81"/>
            <rFont val="Calibri Light"/>
            <family val="2"/>
            <scheme val="major"/>
          </rPr>
          <t xml:space="preserve">
Do NOT count public rights of way when calculating your parcel size.</t>
        </r>
      </text>
    </comment>
    <comment ref="F3" authorId="0" shapeId="0" xr:uid="{28D0AB7B-00BD-4820-B106-154F89A22EC8}">
      <text>
        <r>
          <rPr>
            <b/>
            <sz val="11"/>
            <color indexed="81"/>
            <rFont val="Calibri Light"/>
            <family val="2"/>
            <scheme val="major"/>
          </rPr>
          <t xml:space="preserve">This is your score.
</t>
        </r>
        <r>
          <rPr>
            <sz val="11"/>
            <color indexed="81"/>
            <rFont val="Calibri Light"/>
            <family val="2"/>
            <scheme val="major"/>
          </rPr>
          <t xml:space="preserve">It is automatically calculated by this score sheet as you enter values into the Worksheet.
</t>
        </r>
        <r>
          <rPr>
            <b/>
            <sz val="11"/>
            <color indexed="81"/>
            <rFont val="Calibri Light"/>
            <family val="2"/>
            <scheme val="major"/>
          </rPr>
          <t xml:space="preserve">
Minimum scores</t>
        </r>
        <r>
          <rPr>
            <sz val="11"/>
            <color indexed="81"/>
            <rFont val="Calibri Light"/>
            <family val="2"/>
            <scheme val="major"/>
          </rPr>
          <t xml:space="preserve">
0.30 for C, NC, and SM zones; IC zones within urban villages; South Downtown development with 20,000 gross square feet or more, and Yesler Terrace (per development, a higher score is required per MPC-YT sector)
0.50 for MR and HR zones
0.60 for LR zones</t>
        </r>
      </text>
    </comment>
    <comment ref="D63" authorId="0" shapeId="0" xr:uid="{462E7235-B32B-434B-81E4-79E5070BBF22}">
      <text>
        <r>
          <rPr>
            <sz val="11"/>
            <color indexed="81"/>
            <rFont val="Calibri Light"/>
            <family val="2"/>
            <scheme val="major"/>
          </rPr>
          <t>This subtotal of square feet cannot be exceeded in claiming credit for bonus scores below.</t>
        </r>
      </text>
    </comment>
  </commentList>
</comments>
</file>

<file path=xl/sharedStrings.xml><?xml version="1.0" encoding="utf-8"?>
<sst xmlns="http://schemas.openxmlformats.org/spreadsheetml/2006/main" count="154" uniqueCount="98">
  <si>
    <t>REVISED 07-07-2020</t>
  </si>
  <si>
    <t>Landscape Elements</t>
  </si>
  <si>
    <t>Measurement</t>
  </si>
  <si>
    <t>A1</t>
  </si>
  <si>
    <t>A2</t>
  </si>
  <si>
    <t>B1</t>
  </si>
  <si>
    <t>B2</t>
  </si>
  <si>
    <t>B3</t>
  </si>
  <si>
    <t>B4</t>
  </si>
  <si>
    <t>B5</t>
  </si>
  <si>
    <t>B6</t>
  </si>
  <si>
    <t>B7</t>
  </si>
  <si>
    <t>B8</t>
  </si>
  <si>
    <t>C1</t>
  </si>
  <si>
    <t>C2</t>
  </si>
  <si>
    <t>C3</t>
  </si>
  <si>
    <t>D</t>
  </si>
  <si>
    <t>E1</t>
  </si>
  <si>
    <t>E2</t>
  </si>
  <si>
    <t>F</t>
  </si>
  <si>
    <t>G1</t>
  </si>
  <si>
    <t>G2</t>
  </si>
  <si>
    <t>G3</t>
  </si>
  <si>
    <t>G4</t>
  </si>
  <si>
    <t>square feet</t>
  </si>
  <si>
    <t># of plants</t>
  </si>
  <si>
    <t># of trees</t>
  </si>
  <si>
    <t>Inches DBH</t>
  </si>
  <si>
    <t>Planting Area</t>
  </si>
  <si>
    <t>Score Sheet quick reference</t>
  </si>
  <si>
    <t>Landscaped areas with a soil depth of 24" or greater</t>
  </si>
  <si>
    <t>Bioretention facilities</t>
  </si>
  <si>
    <t>Mulch, ground covers, or other plants less than 2' tall at maturity</t>
  </si>
  <si>
    <t>Medium shrubs or perennials 2' - 4' at maturity - calculated at 9 sq ft per plant (typically planted no closer than 18" on center)</t>
  </si>
  <si>
    <t>Large shrubs or perennials 4'+ at maturity - calculated at 36 sq ft per plant (typically planted no closer than 24" on center)</t>
  </si>
  <si>
    <t>Tree canopy for "Small Trees" or equivalent (canopy spread 8' to 15') - calculated at 75 sq ft per tree</t>
  </si>
  <si>
    <t>Tree canopy for "Small/Medium Trees" or equivalent (canopy spread 16' to 20') - calculated at 150 sq ft per tree</t>
  </si>
  <si>
    <t>Tree canopy for "Medium/Large Trees" or equivalent (canopy spread 21' to 25') - calculated at 250 sq ft per tree</t>
  </si>
  <si>
    <t>Tree canopy for "Large Trees" or equivalent (canopy spread of 26' or more) - calculated at 350 sq ft per tree</t>
  </si>
  <si>
    <t>Tree canopy for preservation of existing trees with trunks 6"+ DBH (Diameter at Breast Height, 4.5' above the ground) - calculated at 20 sq ft per inch diameter</t>
  </si>
  <si>
    <t>Green roofs over at least 2" and less than 4" of growth medium</t>
  </si>
  <si>
    <t>Green roofs 4" - 8" of growth medium</t>
  </si>
  <si>
    <t>Green roofs 8"+ of growth medium</t>
  </si>
  <si>
    <t>Vegetated walls</t>
  </si>
  <si>
    <t>Permeable paving over at least 6" and less than 24" of soil or gravel</t>
  </si>
  <si>
    <t>Permeable paving over at least 24" of soil or gravel</t>
  </si>
  <si>
    <t>Structural soil systems</t>
  </si>
  <si>
    <t>Landscaping that consists of drought-tolerant and/or natuve plant species</t>
  </si>
  <si>
    <t>Landscaped areas where at least 50% of annual irrigation needs are met through the use of harvested rainwater</t>
  </si>
  <si>
    <t>Vegetation visible to passersby from adjacent public right of way or public open spaces</t>
  </si>
  <si>
    <t>Landscaping in food cultivation</t>
  </si>
  <si>
    <t>Parcel size</t>
  </si>
  <si>
    <t>Enter sq ft of parcel</t>
  </si>
  <si>
    <t>SCORE</t>
  </si>
  <si>
    <t>Total</t>
  </si>
  <si>
    <t>plants</t>
  </si>
  <si>
    <t>trees</t>
  </si>
  <si>
    <t>inches</t>
  </si>
  <si>
    <t>Green Factor numerator =</t>
  </si>
  <si>
    <t>Landscape Elements**</t>
  </si>
  <si>
    <t>A</t>
  </si>
  <si>
    <t>B</t>
  </si>
  <si>
    <t>Plantings (credit for plants in landscaped areas from Section A)</t>
  </si>
  <si>
    <t xml:space="preserve">Medium shrubs or perennials 2'-4' tall maturity - calculated at </t>
  </si>
  <si>
    <t>9 sq ft per plant (typically planted no closer than 18" on center)</t>
  </si>
  <si>
    <t>Large shrubs or perennials 4'+ at maturity - calculated at 36 sq ft</t>
  </si>
  <si>
    <t>per plant (typically planted no closer than 24" on center)</t>
  </si>
  <si>
    <t>Small Trees</t>
  </si>
  <si>
    <t>Small/Medium Trees</t>
  </si>
  <si>
    <t>Medium/Large Trees</t>
  </si>
  <si>
    <t>Large Trees</t>
  </si>
  <si>
    <t>Preserved Trees</t>
  </si>
  <si>
    <t>C</t>
  </si>
  <si>
    <t>Green roofs</t>
  </si>
  <si>
    <t>Tree canopy for "Small Trees" or equivalent (canopy spread of 8' to 15') - calculated at 75 sq ft per tree</t>
  </si>
  <si>
    <t>Tree canopy for "Medium/Large Trees" or equivalent (canopy spread of 21' to 25') - calculated at 250 sq ft per tree</t>
  </si>
  <si>
    <t>NC, C, SM, and South Downtown zones only</t>
  </si>
  <si>
    <t>E</t>
  </si>
  <si>
    <t>Permeable paving</t>
  </si>
  <si>
    <t>G</t>
  </si>
  <si>
    <t>Bonuses</t>
  </si>
  <si>
    <t>Landscaping that consists of drought-tolerant and/or native plant species</t>
  </si>
  <si>
    <t xml:space="preserve">Landscaped areas where at least 50% of annual irrigation needs are met </t>
  </si>
  <si>
    <t>through the use of harvested rainwater or collected greywater</t>
  </si>
  <si>
    <t>Vegetation visible to passersby from adjacent public right of way</t>
  </si>
  <si>
    <t>or public open spaces</t>
  </si>
  <si>
    <t xml:space="preserve">* Do not count public rights-of-way in parcel size calculation. </t>
  </si>
  <si>
    <t>** You may count landscape improvements in rights-of-way contiguous with the parcel. All landscaping on private and public property must comply with the Landscape Standards Director's Rule (DR XX-2020).</t>
  </si>
  <si>
    <t>Project title:</t>
  </si>
  <si>
    <t>Factor</t>
  </si>
  <si>
    <t>Green Factor Worksheet</t>
  </si>
  <si>
    <r>
      <t>Green Factor Scoresheet</t>
    </r>
    <r>
      <rPr>
        <b/>
        <sz val="11"/>
        <color theme="1"/>
        <rFont val="Calibri"/>
        <family val="2"/>
        <scheme val="minor"/>
      </rPr>
      <t xml:space="preserve"> PAGE 2</t>
    </r>
  </si>
  <si>
    <r>
      <t>Green Factor Scoresheet</t>
    </r>
    <r>
      <rPr>
        <b/>
        <sz val="11"/>
        <color theme="1"/>
        <rFont val="Calibri"/>
        <family val="2"/>
        <scheme val="minor"/>
      </rPr>
      <t xml:space="preserve"> PAGE 1</t>
    </r>
  </si>
  <si>
    <r>
      <t xml:space="preserve">Step 1. Enter all values for Green Factor landscape elements here. Values entered here will automatically populate the Score Sheet.
Step 2. Go to the Score Sheet and enter the size of the development site.
Step 3. Check the Score to make sure your project meets the minimum score for the zone.
</t>
    </r>
    <r>
      <rPr>
        <i/>
        <sz val="11"/>
        <color theme="1"/>
        <rFont val="Calibri"/>
        <family val="2"/>
        <scheme val="minor"/>
      </rPr>
      <t>*Totals on the Green Factor Scoresheet will calculate automatically</t>
    </r>
  </si>
  <si>
    <t>Totals calculate automatically from Green Factor Worksheet</t>
  </si>
  <si>
    <t>sub-total of sq ft =</t>
  </si>
  <si>
    <t>Planted areas with a soil depth of 24" or greater</t>
  </si>
  <si>
    <t>Planted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</si>
</sst>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1"/>
      <color rgb="FF0012C0"/>
      <name val="Calibri"/>
      <family val="2"/>
      <scheme val="minor"/>
    </font>
    <font>
      <b/>
      <sz val="18"/>
      <color theme="1"/>
      <name val="Calibri"/>
      <family val="2"/>
      <scheme val="minor"/>
    </font>
    <font>
      <b/>
      <sz val="11"/>
      <color rgb="FFFF0000"/>
      <name val="Calibri"/>
      <family val="2"/>
      <scheme val="minor"/>
    </font>
    <font>
      <sz val="9"/>
      <color indexed="81"/>
      <name val="Tahoma"/>
      <family val="2"/>
    </font>
    <font>
      <sz val="11"/>
      <color indexed="81"/>
      <name val="Calibri Light"/>
      <family val="2"/>
      <scheme val="major"/>
    </font>
    <font>
      <b/>
      <sz val="11"/>
      <color indexed="81"/>
      <name val="Calibri Light"/>
      <family val="2"/>
      <scheme val="major"/>
    </font>
    <font>
      <u/>
      <sz val="11"/>
      <color indexed="81"/>
      <name val="Calibri Light"/>
      <family val="2"/>
      <scheme val="maj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96">
    <xf numFmtId="0" fontId="0" fillId="0" borderId="0" xfId="0"/>
    <xf numFmtId="0" fontId="0" fillId="0" borderId="0" xfId="0" applyAlignment="1">
      <alignment horizontal="center"/>
    </xf>
    <xf numFmtId="0" fontId="0" fillId="0" borderId="0" xfId="0" applyAlignment="1">
      <alignment horizontal="center" wrapText="1"/>
    </xf>
    <xf numFmtId="0" fontId="0" fillId="0" borderId="3" xfId="0" applyBorder="1" applyAlignment="1">
      <alignment horizontal="center"/>
    </xf>
    <xf numFmtId="0" fontId="0" fillId="0" borderId="3" xfId="0" applyBorder="1"/>
    <xf numFmtId="0" fontId="1" fillId="0" borderId="0" xfId="0" applyFont="1" applyBorder="1" applyAlignment="1">
      <alignment horizontal="center"/>
    </xf>
    <xf numFmtId="0" fontId="1" fillId="0" borderId="0" xfId="0" applyFont="1" applyBorder="1"/>
    <xf numFmtId="0" fontId="0" fillId="0" borderId="0" xfId="0" applyBorder="1" applyAlignment="1">
      <alignment horizontal="center" wrapText="1"/>
    </xf>
    <xf numFmtId="0" fontId="0" fillId="0" borderId="0" xfId="0" applyBorder="1"/>
    <xf numFmtId="0" fontId="0" fillId="0" borderId="0" xfId="0" applyBorder="1" applyAlignment="1">
      <alignment horizontal="center"/>
    </xf>
    <xf numFmtId="0" fontId="4" fillId="0" borderId="0" xfId="0" applyFont="1" applyBorder="1" applyAlignment="1">
      <alignment horizontal="center"/>
    </xf>
    <xf numFmtId="0" fontId="0" fillId="0" borderId="6" xfId="0" applyBorder="1"/>
    <xf numFmtId="0" fontId="0" fillId="0" borderId="6" xfId="0" applyBorder="1" applyAlignment="1">
      <alignment horizontal="center" wrapText="1"/>
    </xf>
    <xf numFmtId="0" fontId="4" fillId="0" borderId="3" xfId="0" applyFont="1" applyBorder="1" applyAlignment="1">
      <alignment horizontal="center" wrapText="1"/>
    </xf>
    <xf numFmtId="0" fontId="6" fillId="0" borderId="6" xfId="0" applyFont="1" applyBorder="1" applyAlignment="1">
      <alignment horizontal="right"/>
    </xf>
    <xf numFmtId="0" fontId="0" fillId="0" borderId="5" xfId="0" applyBorder="1" applyAlignment="1">
      <alignment horizontal="center"/>
    </xf>
    <xf numFmtId="0" fontId="0" fillId="0" borderId="8" xfId="0"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0" fillId="0" borderId="0" xfId="0" applyBorder="1" applyAlignment="1">
      <alignment wrapText="1"/>
    </xf>
    <xf numFmtId="0" fontId="4" fillId="0" borderId="0" xfId="0" applyFont="1" applyBorder="1" applyAlignment="1">
      <alignment horizontal="center" vertical="top"/>
    </xf>
    <xf numFmtId="0" fontId="0" fillId="0" borderId="2" xfId="0" applyBorder="1" applyAlignment="1">
      <alignment horizontal="center"/>
    </xf>
    <xf numFmtId="0" fontId="0" fillId="0" borderId="8" xfId="0" applyFont="1" applyBorder="1" applyAlignment="1">
      <alignment horizontal="center"/>
    </xf>
    <xf numFmtId="0" fontId="1" fillId="0" borderId="8" xfId="0" applyFont="1" applyBorder="1"/>
    <xf numFmtId="0" fontId="3" fillId="0" borderId="6" xfId="0" applyFont="1" applyBorder="1" applyAlignment="1">
      <alignment horizontal="right"/>
    </xf>
    <xf numFmtId="0" fontId="0" fillId="0" borderId="1" xfId="0" applyBorder="1" applyAlignment="1">
      <alignment horizontal="center"/>
    </xf>
    <xf numFmtId="0" fontId="2" fillId="0" borderId="0" xfId="0" applyFont="1" applyAlignment="1">
      <alignment horizontal="left" inden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0" borderId="4" xfId="0" applyBorder="1" applyAlignment="1">
      <alignment horizontal="center"/>
    </xf>
    <xf numFmtId="0" fontId="0" fillId="0" borderId="9" xfId="0" applyBorder="1" applyAlignment="1">
      <alignment horizontal="center"/>
    </xf>
    <xf numFmtId="164" fontId="0" fillId="0" borderId="9" xfId="0" applyNumberFormat="1" applyBorder="1" applyAlignment="1">
      <alignment horizontal="center"/>
    </xf>
    <xf numFmtId="43" fontId="0" fillId="0" borderId="7" xfId="0" applyNumberFormat="1" applyBorder="1" applyAlignment="1">
      <alignment horizontal="center"/>
    </xf>
    <xf numFmtId="37" fontId="0" fillId="0" borderId="9" xfId="0" applyNumberFormat="1" applyBorder="1" applyAlignment="1">
      <alignment horizontal="center"/>
    </xf>
    <xf numFmtId="37" fontId="0" fillId="2" borderId="9" xfId="0" applyNumberFormat="1" applyFill="1" applyBorder="1" applyAlignment="1">
      <alignment horizontal="center"/>
    </xf>
    <xf numFmtId="0" fontId="4" fillId="3" borderId="10" xfId="0" applyFont="1" applyFill="1" applyBorder="1" applyAlignment="1">
      <alignment horizontal="center"/>
    </xf>
    <xf numFmtId="37" fontId="0" fillId="3" borderId="12" xfId="0" applyNumberFormat="1" applyFill="1" applyBorder="1" applyAlignment="1">
      <alignment horizontal="center"/>
    </xf>
    <xf numFmtId="0" fontId="0" fillId="0" borderId="0" xfId="0" applyAlignment="1">
      <alignment horizontal="left" vertical="center" indent="1"/>
    </xf>
    <xf numFmtId="0" fontId="6" fillId="3" borderId="12" xfId="0" applyNumberFormat="1" applyFont="1" applyFill="1" applyBorder="1" applyAlignment="1">
      <alignment horizontal="center"/>
    </xf>
    <xf numFmtId="3" fontId="0" fillId="3" borderId="3" xfId="0" applyNumberFormat="1" applyFill="1" applyBorder="1" applyAlignment="1">
      <alignment horizont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6" xfId="0" applyFont="1" applyBorder="1" applyAlignment="1">
      <alignment horizontal="center" vertical="center"/>
    </xf>
    <xf numFmtId="0" fontId="0" fillId="0" borderId="1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3" fontId="4" fillId="0" borderId="1" xfId="0" applyNumberFormat="1" applyFont="1" applyBorder="1" applyAlignment="1" applyProtection="1">
      <alignment horizontal="center" wrapText="1"/>
      <protection locked="0"/>
    </xf>
    <xf numFmtId="0" fontId="3" fillId="0" borderId="10" xfId="0" applyFont="1" applyBorder="1"/>
    <xf numFmtId="0" fontId="3" fillId="0" borderId="11" xfId="0" applyFont="1" applyBorder="1"/>
    <xf numFmtId="0" fontId="3" fillId="0" borderId="6" xfId="0" applyFont="1" applyBorder="1"/>
    <xf numFmtId="0" fontId="3" fillId="0" borderId="7" xfId="0" applyFont="1" applyBorder="1"/>
    <xf numFmtId="0" fontId="5" fillId="0" borderId="10" xfId="0" applyFont="1" applyBorder="1"/>
    <xf numFmtId="0" fontId="5" fillId="0" borderId="11" xfId="0" applyFont="1" applyBorder="1"/>
    <xf numFmtId="0" fontId="5" fillId="0" borderId="4" xfId="0" applyFont="1" applyBorder="1"/>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0" fillId="3" borderId="2" xfId="0" applyFill="1" applyBorder="1" applyAlignment="1">
      <alignment horizontal="left" vertical="center" wrapText="1" indent="1"/>
    </xf>
    <xf numFmtId="0" fontId="0" fillId="3" borderId="3" xfId="0" applyFill="1" applyBorder="1" applyAlignment="1">
      <alignment horizontal="left" vertical="center" indent="1"/>
    </xf>
    <xf numFmtId="0" fontId="0" fillId="3" borderId="5" xfId="0" applyFill="1" applyBorder="1" applyAlignment="1">
      <alignment horizontal="left" vertical="center" indent="1"/>
    </xf>
    <xf numFmtId="0" fontId="0" fillId="3" borderId="6" xfId="0" applyFill="1" applyBorder="1" applyAlignment="1">
      <alignment horizontal="left" vertical="center" indent="1"/>
    </xf>
    <xf numFmtId="0" fontId="3" fillId="0" borderId="3" xfId="0" applyFont="1" applyBorder="1" applyAlignment="1">
      <alignment horizontal="right" wrapText="1"/>
    </xf>
    <xf numFmtId="0" fontId="5" fillId="0" borderId="12" xfId="0" applyFont="1" applyBorder="1"/>
    <xf numFmtId="0" fontId="1" fillId="0" borderId="10" xfId="0" applyFont="1" applyBorder="1"/>
    <xf numFmtId="0" fontId="1" fillId="0" borderId="11" xfId="0" applyFont="1" applyBorder="1"/>
    <xf numFmtId="0" fontId="1" fillId="0" borderId="12" xfId="0" applyFont="1" applyBorder="1"/>
    <xf numFmtId="0" fontId="3" fillId="0" borderId="12" xfId="0" applyFont="1" applyBorder="1"/>
    <xf numFmtId="0" fontId="1" fillId="0" borderId="0" xfId="0" applyFont="1" applyBorder="1" applyAlignment="1">
      <alignment horizontal="center" wrapText="1"/>
    </xf>
    <xf numFmtId="0" fontId="3" fillId="3" borderId="10" xfId="0" applyFont="1" applyFill="1" applyBorder="1" applyAlignment="1">
      <alignment horizontal="right"/>
    </xf>
    <xf numFmtId="0" fontId="3" fillId="3" borderId="11" xfId="0" applyFont="1" applyFill="1" applyBorder="1" applyAlignment="1">
      <alignment horizontal="right"/>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left" wrapText="1"/>
    </xf>
    <xf numFmtId="0" fontId="1" fillId="0" borderId="2" xfId="0" applyFont="1" applyBorder="1" applyAlignment="1">
      <alignment vertical="top"/>
    </xf>
    <xf numFmtId="0" fontId="1" fillId="0" borderId="3" xfId="0" applyFont="1" applyBorder="1" applyAlignment="1">
      <alignment vertical="top"/>
    </xf>
  </cellXfs>
  <cellStyles count="1">
    <cellStyle name="Normal" xfId="0" builtinId="0"/>
  </cellStyles>
  <dxfs count="0"/>
  <tableStyles count="0" defaultTableStyle="TableStyleMedium2" defaultPivotStyle="PivotStyleLight16"/>
  <colors>
    <mruColors>
      <color rgb="FF001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182880</xdr:colOff>
      <xdr:row>0</xdr:row>
      <xdr:rowOff>45720</xdr:rowOff>
    </xdr:from>
    <xdr:ext cx="2841362" cy="333375"/>
    <xdr:pic>
      <xdr:nvPicPr>
        <xdr:cNvPr id="2" name="Picture 26">
          <a:extLst>
            <a:ext uri="{FF2B5EF4-FFF2-40B4-BE49-F238E27FC236}">
              <a16:creationId xmlns:a16="http://schemas.microsoft.com/office/drawing/2014/main" id="{51F462E4-8A52-4C45-9AD0-8C0635CC2FED}"/>
            </a:ext>
          </a:extLst>
        </xdr:cNvPr>
        <xdr:cNvPicPr>
          <a:picLocks noChangeAspect="1" noChangeArrowheads="1"/>
        </xdr:cNvPicPr>
      </xdr:nvPicPr>
      <xdr:blipFill>
        <a:blip xmlns:r="http://schemas.openxmlformats.org/officeDocument/2006/relationships" r:embed="rId1" cstate="print"/>
        <a:srcRect l="5298" t="62920" r="27234" b="6671"/>
        <a:stretch>
          <a:fillRect/>
        </a:stretch>
      </xdr:blipFill>
      <xdr:spPr bwMode="auto">
        <a:xfrm>
          <a:off x="4168140" y="45720"/>
          <a:ext cx="2841362" cy="333375"/>
        </a:xfrm>
        <a:prstGeom prst="rect">
          <a:avLst/>
        </a:prstGeom>
        <a:noFill/>
        <a:ln w="9525">
          <a:noFill/>
          <a:miter lim="800000"/>
          <a:headEnd/>
          <a:tailEnd/>
        </a:ln>
      </xdr:spPr>
    </xdr:pic>
    <xdr:clientData/>
  </xdr:oneCellAnchor>
  <xdr:oneCellAnchor>
    <xdr:from>
      <xdr:col>9</xdr:col>
      <xdr:colOff>53340</xdr:colOff>
      <xdr:row>0</xdr:row>
      <xdr:rowOff>0</xdr:rowOff>
    </xdr:from>
    <xdr:ext cx="495299" cy="428625"/>
    <xdr:pic>
      <xdr:nvPicPr>
        <xdr:cNvPr id="3" name="Picture 26">
          <a:extLst>
            <a:ext uri="{FF2B5EF4-FFF2-40B4-BE49-F238E27FC236}">
              <a16:creationId xmlns:a16="http://schemas.microsoft.com/office/drawing/2014/main" id="{228657EF-20A1-4BDD-A17B-A0D469EF3B6B}"/>
            </a:ext>
          </a:extLst>
        </xdr:cNvPr>
        <xdr:cNvPicPr>
          <a:picLocks noChangeAspect="1" noChangeArrowheads="1"/>
        </xdr:cNvPicPr>
      </xdr:nvPicPr>
      <xdr:blipFill>
        <a:blip xmlns:r="http://schemas.openxmlformats.org/officeDocument/2006/relationships" r:embed="rId1" cstate="print"/>
        <a:srcRect l="72147" t="-189" b="4546"/>
        <a:stretch>
          <a:fillRect/>
        </a:stretch>
      </xdr:blipFill>
      <xdr:spPr bwMode="auto">
        <a:xfrm>
          <a:off x="7117080" y="0"/>
          <a:ext cx="495299" cy="42862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3497580</xdr:colOff>
      <xdr:row>0</xdr:row>
      <xdr:rowOff>60960</xdr:rowOff>
    </xdr:from>
    <xdr:to>
      <xdr:col>5</xdr:col>
      <xdr:colOff>82922</xdr:colOff>
      <xdr:row>0</xdr:row>
      <xdr:rowOff>394335</xdr:rowOff>
    </xdr:to>
    <xdr:pic>
      <xdr:nvPicPr>
        <xdr:cNvPr id="2" name="Picture 26">
          <a:extLst>
            <a:ext uri="{FF2B5EF4-FFF2-40B4-BE49-F238E27FC236}">
              <a16:creationId xmlns:a16="http://schemas.microsoft.com/office/drawing/2014/main" id="{FCD7BED5-6779-4618-862D-ADC5B664C09F}"/>
            </a:ext>
          </a:extLst>
        </xdr:cNvPr>
        <xdr:cNvPicPr>
          <a:picLocks noChangeAspect="1" noChangeArrowheads="1"/>
        </xdr:cNvPicPr>
      </xdr:nvPicPr>
      <xdr:blipFill>
        <a:blip xmlns:r="http://schemas.openxmlformats.org/officeDocument/2006/relationships" r:embed="rId1" cstate="print"/>
        <a:srcRect l="5298" t="62920" r="27234" b="6671"/>
        <a:stretch>
          <a:fillRect/>
        </a:stretch>
      </xdr:blipFill>
      <xdr:spPr bwMode="auto">
        <a:xfrm>
          <a:off x="3832860" y="60960"/>
          <a:ext cx="2841362" cy="333375"/>
        </a:xfrm>
        <a:prstGeom prst="rect">
          <a:avLst/>
        </a:prstGeom>
        <a:noFill/>
        <a:ln w="9525">
          <a:noFill/>
          <a:miter lim="800000"/>
          <a:headEnd/>
          <a:tailEnd/>
        </a:ln>
      </xdr:spPr>
    </xdr:pic>
    <xdr:clientData/>
  </xdr:twoCellAnchor>
  <xdr:twoCellAnchor editAs="oneCell">
    <xdr:from>
      <xdr:col>5</xdr:col>
      <xdr:colOff>220980</xdr:colOff>
      <xdr:row>0</xdr:row>
      <xdr:rowOff>15240</xdr:rowOff>
    </xdr:from>
    <xdr:to>
      <xdr:col>6</xdr:col>
      <xdr:colOff>68579</xdr:colOff>
      <xdr:row>0</xdr:row>
      <xdr:rowOff>443865</xdr:rowOff>
    </xdr:to>
    <xdr:pic>
      <xdr:nvPicPr>
        <xdr:cNvPr id="3" name="Picture 26">
          <a:extLst>
            <a:ext uri="{FF2B5EF4-FFF2-40B4-BE49-F238E27FC236}">
              <a16:creationId xmlns:a16="http://schemas.microsoft.com/office/drawing/2014/main" id="{31AB5FD4-BD33-4836-BDFE-782C8D72B287}"/>
            </a:ext>
          </a:extLst>
        </xdr:cNvPr>
        <xdr:cNvPicPr>
          <a:picLocks noChangeAspect="1" noChangeArrowheads="1"/>
        </xdr:cNvPicPr>
      </xdr:nvPicPr>
      <xdr:blipFill>
        <a:blip xmlns:r="http://schemas.openxmlformats.org/officeDocument/2006/relationships" r:embed="rId1" cstate="print"/>
        <a:srcRect l="72147" t="-189" b="4546"/>
        <a:stretch>
          <a:fillRect/>
        </a:stretch>
      </xdr:blipFill>
      <xdr:spPr bwMode="auto">
        <a:xfrm>
          <a:off x="6705600" y="15240"/>
          <a:ext cx="495299" cy="428625"/>
        </a:xfrm>
        <a:prstGeom prst="rect">
          <a:avLst/>
        </a:prstGeom>
        <a:noFill/>
        <a:ln w="9525">
          <a:noFill/>
          <a:miter lim="800000"/>
          <a:headEnd/>
          <a:tailEnd/>
        </a:ln>
      </xdr:spPr>
    </xdr:pic>
    <xdr:clientData/>
  </xdr:twoCellAnchor>
  <xdr:oneCellAnchor>
    <xdr:from>
      <xdr:col>1</xdr:col>
      <xdr:colOff>3497580</xdr:colOff>
      <xdr:row>37</xdr:row>
      <xdr:rowOff>60960</xdr:rowOff>
    </xdr:from>
    <xdr:ext cx="2841362" cy="333375"/>
    <xdr:pic>
      <xdr:nvPicPr>
        <xdr:cNvPr id="4" name="Picture 26">
          <a:extLst>
            <a:ext uri="{FF2B5EF4-FFF2-40B4-BE49-F238E27FC236}">
              <a16:creationId xmlns:a16="http://schemas.microsoft.com/office/drawing/2014/main" id="{C7B6E5B0-5529-4B3F-A0E3-C55C874FFFE3}"/>
            </a:ext>
          </a:extLst>
        </xdr:cNvPr>
        <xdr:cNvPicPr>
          <a:picLocks noChangeAspect="1" noChangeArrowheads="1"/>
        </xdr:cNvPicPr>
      </xdr:nvPicPr>
      <xdr:blipFill>
        <a:blip xmlns:r="http://schemas.openxmlformats.org/officeDocument/2006/relationships" r:embed="rId1" cstate="print"/>
        <a:srcRect l="5298" t="62920" r="27234" b="6671"/>
        <a:stretch>
          <a:fillRect/>
        </a:stretch>
      </xdr:blipFill>
      <xdr:spPr bwMode="auto">
        <a:xfrm>
          <a:off x="3832860" y="60960"/>
          <a:ext cx="2841362" cy="333375"/>
        </a:xfrm>
        <a:prstGeom prst="rect">
          <a:avLst/>
        </a:prstGeom>
        <a:noFill/>
        <a:ln w="9525">
          <a:noFill/>
          <a:miter lim="800000"/>
          <a:headEnd/>
          <a:tailEnd/>
        </a:ln>
      </xdr:spPr>
    </xdr:pic>
    <xdr:clientData/>
  </xdr:oneCellAnchor>
  <xdr:oneCellAnchor>
    <xdr:from>
      <xdr:col>5</xdr:col>
      <xdr:colOff>220980</xdr:colOff>
      <xdr:row>37</xdr:row>
      <xdr:rowOff>15240</xdr:rowOff>
    </xdr:from>
    <xdr:ext cx="495299" cy="428625"/>
    <xdr:pic>
      <xdr:nvPicPr>
        <xdr:cNvPr id="5" name="Picture 26">
          <a:extLst>
            <a:ext uri="{FF2B5EF4-FFF2-40B4-BE49-F238E27FC236}">
              <a16:creationId xmlns:a16="http://schemas.microsoft.com/office/drawing/2014/main" id="{3C8B2446-8934-426C-B40E-03A009CDA0F2}"/>
            </a:ext>
          </a:extLst>
        </xdr:cNvPr>
        <xdr:cNvPicPr>
          <a:picLocks noChangeAspect="1" noChangeArrowheads="1"/>
        </xdr:cNvPicPr>
      </xdr:nvPicPr>
      <xdr:blipFill>
        <a:blip xmlns:r="http://schemas.openxmlformats.org/officeDocument/2006/relationships" r:embed="rId1" cstate="print"/>
        <a:srcRect l="72147" t="-189" b="4546"/>
        <a:stretch>
          <a:fillRect/>
        </a:stretch>
      </xdr:blipFill>
      <xdr:spPr bwMode="auto">
        <a:xfrm>
          <a:off x="6705600" y="15240"/>
          <a:ext cx="495299" cy="42862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DB1DA-CAF8-4D3C-8C07-EF2B86DEDBB7}">
  <dimension ref="A1:K27"/>
  <sheetViews>
    <sheetView workbookViewId="0">
      <selection activeCell="F3" sqref="F3"/>
    </sheetView>
  </sheetViews>
  <sheetFormatPr defaultRowHeight="15" x14ac:dyDescent="0.25"/>
  <cols>
    <col min="2" max="2" width="18.42578125" customWidth="1"/>
    <col min="3" max="9" width="11.28515625" customWidth="1"/>
    <col min="11" max="11" width="8.85546875" style="44"/>
  </cols>
  <sheetData>
    <row r="1" spans="1:11" ht="35.450000000000003" customHeight="1" thickBot="1" x14ac:dyDescent="0.4">
      <c r="A1" s="64" t="s">
        <v>90</v>
      </c>
      <c r="B1" s="65"/>
      <c r="C1" s="65"/>
      <c r="D1" s="65"/>
      <c r="E1" s="65"/>
      <c r="F1" s="65"/>
      <c r="G1" s="65"/>
      <c r="H1" s="65"/>
      <c r="I1" s="65"/>
      <c r="J1" s="66"/>
    </row>
    <row r="2" spans="1:11" ht="24" customHeight="1" thickBot="1" x14ac:dyDescent="0.3">
      <c r="A2" s="70" t="s">
        <v>88</v>
      </c>
      <c r="B2" s="71"/>
      <c r="C2" s="76" t="s">
        <v>28</v>
      </c>
      <c r="D2" s="77"/>
      <c r="E2" s="77"/>
      <c r="F2" s="77"/>
      <c r="G2" s="77"/>
      <c r="H2" s="77"/>
      <c r="I2" s="77"/>
      <c r="J2" s="67" t="s">
        <v>54</v>
      </c>
    </row>
    <row r="3" spans="1:11" ht="24" customHeight="1" thickBot="1" x14ac:dyDescent="0.3">
      <c r="A3" s="72"/>
      <c r="B3" s="73"/>
      <c r="C3" s="47">
        <v>1</v>
      </c>
      <c r="D3" s="48">
        <v>2</v>
      </c>
      <c r="E3" s="48">
        <v>3</v>
      </c>
      <c r="F3" s="48">
        <v>4</v>
      </c>
      <c r="G3" s="48">
        <v>5</v>
      </c>
      <c r="H3" s="48">
        <v>6</v>
      </c>
      <c r="I3" s="49">
        <v>7</v>
      </c>
      <c r="J3" s="68"/>
    </row>
    <row r="4" spans="1:11" ht="40.9" customHeight="1" thickBot="1" x14ac:dyDescent="0.3">
      <c r="A4" s="74" t="s">
        <v>1</v>
      </c>
      <c r="B4" s="75"/>
      <c r="C4" s="78" t="s">
        <v>93</v>
      </c>
      <c r="D4" s="79"/>
      <c r="E4" s="79"/>
      <c r="F4" s="79"/>
      <c r="G4" s="79"/>
      <c r="H4" s="79"/>
      <c r="I4" s="79"/>
      <c r="J4" s="68"/>
    </row>
    <row r="5" spans="1:11" ht="40.9" customHeight="1" thickBot="1" x14ac:dyDescent="0.3">
      <c r="B5" s="30" t="s">
        <v>2</v>
      </c>
      <c r="C5" s="80"/>
      <c r="D5" s="81"/>
      <c r="E5" s="81"/>
      <c r="F5" s="81"/>
      <c r="G5" s="81"/>
      <c r="H5" s="81"/>
      <c r="I5" s="81"/>
      <c r="J5" s="69"/>
      <c r="K5" s="26" t="s">
        <v>29</v>
      </c>
    </row>
    <row r="6" spans="1:11" ht="18.600000000000001" customHeight="1" x14ac:dyDescent="0.25">
      <c r="A6" s="27" t="s">
        <v>3</v>
      </c>
      <c r="B6" s="31" t="s">
        <v>24</v>
      </c>
      <c r="C6" s="50"/>
      <c r="D6" s="51"/>
      <c r="E6" s="51"/>
      <c r="F6" s="51"/>
      <c r="G6" s="51"/>
      <c r="H6" s="51"/>
      <c r="I6" s="52"/>
      <c r="J6" s="34">
        <f>SUM(C6:I6)</f>
        <v>0</v>
      </c>
      <c r="K6" s="44" t="s">
        <v>30</v>
      </c>
    </row>
    <row r="7" spans="1:11" ht="18.600000000000001" customHeight="1" x14ac:dyDescent="0.25">
      <c r="A7" s="28" t="s">
        <v>4</v>
      </c>
      <c r="B7" s="32" t="s">
        <v>24</v>
      </c>
      <c r="C7" s="53"/>
      <c r="D7" s="54"/>
      <c r="E7" s="54"/>
      <c r="F7" s="54"/>
      <c r="G7" s="54"/>
      <c r="H7" s="54"/>
      <c r="I7" s="55"/>
      <c r="J7" s="34">
        <f t="shared" ref="J7:J26" si="0">SUM(C7:I7)</f>
        <v>0</v>
      </c>
      <c r="K7" s="44" t="s">
        <v>31</v>
      </c>
    </row>
    <row r="8" spans="1:11" ht="18.600000000000001" customHeight="1" x14ac:dyDescent="0.25">
      <c r="A8" s="28" t="s">
        <v>5</v>
      </c>
      <c r="B8" s="32" t="s">
        <v>24</v>
      </c>
      <c r="C8" s="53"/>
      <c r="D8" s="54"/>
      <c r="E8" s="54"/>
      <c r="F8" s="54"/>
      <c r="G8" s="54"/>
      <c r="H8" s="54"/>
      <c r="I8" s="55"/>
      <c r="J8" s="34">
        <f t="shared" si="0"/>
        <v>0</v>
      </c>
      <c r="K8" s="44" t="s">
        <v>32</v>
      </c>
    </row>
    <row r="9" spans="1:11" ht="18.600000000000001" customHeight="1" x14ac:dyDescent="0.25">
      <c r="A9" s="28" t="s">
        <v>6</v>
      </c>
      <c r="B9" s="32" t="s">
        <v>25</v>
      </c>
      <c r="C9" s="53"/>
      <c r="D9" s="54"/>
      <c r="E9" s="54"/>
      <c r="F9" s="54"/>
      <c r="G9" s="54"/>
      <c r="H9" s="54"/>
      <c r="I9" s="55"/>
      <c r="J9" s="34">
        <f t="shared" si="0"/>
        <v>0</v>
      </c>
      <c r="K9" s="44" t="s">
        <v>33</v>
      </c>
    </row>
    <row r="10" spans="1:11" ht="18.600000000000001" customHeight="1" x14ac:dyDescent="0.25">
      <c r="A10" s="28" t="s">
        <v>7</v>
      </c>
      <c r="B10" s="32" t="s">
        <v>25</v>
      </c>
      <c r="C10" s="53"/>
      <c r="D10" s="54"/>
      <c r="E10" s="54"/>
      <c r="F10" s="54"/>
      <c r="G10" s="54"/>
      <c r="H10" s="54"/>
      <c r="I10" s="55"/>
      <c r="J10" s="34">
        <f t="shared" si="0"/>
        <v>0</v>
      </c>
      <c r="K10" s="44" t="s">
        <v>34</v>
      </c>
    </row>
    <row r="11" spans="1:11" ht="18.600000000000001" customHeight="1" x14ac:dyDescent="0.25">
      <c r="A11" s="28" t="s">
        <v>8</v>
      </c>
      <c r="B11" s="32" t="s">
        <v>26</v>
      </c>
      <c r="C11" s="53"/>
      <c r="D11" s="54"/>
      <c r="E11" s="54"/>
      <c r="F11" s="54"/>
      <c r="G11" s="54"/>
      <c r="H11" s="54"/>
      <c r="I11" s="55"/>
      <c r="J11" s="34">
        <f t="shared" si="0"/>
        <v>0</v>
      </c>
      <c r="K11" s="44" t="s">
        <v>35</v>
      </c>
    </row>
    <row r="12" spans="1:11" ht="18.600000000000001" customHeight="1" x14ac:dyDescent="0.25">
      <c r="A12" s="28" t="s">
        <v>9</v>
      </c>
      <c r="B12" s="32" t="s">
        <v>26</v>
      </c>
      <c r="C12" s="53"/>
      <c r="D12" s="54"/>
      <c r="E12" s="54"/>
      <c r="F12" s="54"/>
      <c r="G12" s="54"/>
      <c r="H12" s="54"/>
      <c r="I12" s="55"/>
      <c r="J12" s="34">
        <f t="shared" si="0"/>
        <v>0</v>
      </c>
      <c r="K12" s="44" t="s">
        <v>36</v>
      </c>
    </row>
    <row r="13" spans="1:11" ht="18.600000000000001" customHeight="1" x14ac:dyDescent="0.25">
      <c r="A13" s="28" t="s">
        <v>10</v>
      </c>
      <c r="B13" s="32" t="s">
        <v>26</v>
      </c>
      <c r="C13" s="53"/>
      <c r="D13" s="54"/>
      <c r="E13" s="54"/>
      <c r="F13" s="54"/>
      <c r="G13" s="54"/>
      <c r="H13" s="54"/>
      <c r="I13" s="55"/>
      <c r="J13" s="34">
        <f t="shared" si="0"/>
        <v>0</v>
      </c>
      <c r="K13" s="44" t="s">
        <v>37</v>
      </c>
    </row>
    <row r="14" spans="1:11" ht="18.600000000000001" customHeight="1" x14ac:dyDescent="0.25">
      <c r="A14" s="28" t="s">
        <v>11</v>
      </c>
      <c r="B14" s="32" t="s">
        <v>26</v>
      </c>
      <c r="C14" s="53"/>
      <c r="D14" s="54"/>
      <c r="E14" s="54"/>
      <c r="F14" s="54"/>
      <c r="G14" s="54"/>
      <c r="H14" s="54"/>
      <c r="I14" s="55"/>
      <c r="J14" s="34">
        <f t="shared" si="0"/>
        <v>0</v>
      </c>
      <c r="K14" s="44" t="s">
        <v>38</v>
      </c>
    </row>
    <row r="15" spans="1:11" ht="18.600000000000001" customHeight="1" x14ac:dyDescent="0.25">
      <c r="A15" s="28" t="s">
        <v>12</v>
      </c>
      <c r="B15" s="32" t="s">
        <v>27</v>
      </c>
      <c r="C15" s="53"/>
      <c r="D15" s="54"/>
      <c r="E15" s="54"/>
      <c r="F15" s="54"/>
      <c r="G15" s="54"/>
      <c r="H15" s="54"/>
      <c r="I15" s="55"/>
      <c r="J15" s="34">
        <f t="shared" si="0"/>
        <v>0</v>
      </c>
      <c r="K15" s="44" t="s">
        <v>39</v>
      </c>
    </row>
    <row r="16" spans="1:11" ht="18.600000000000001" customHeight="1" x14ac:dyDescent="0.25">
      <c r="A16" s="28" t="s">
        <v>13</v>
      </c>
      <c r="B16" s="32" t="s">
        <v>24</v>
      </c>
      <c r="C16" s="53"/>
      <c r="D16" s="54"/>
      <c r="E16" s="54"/>
      <c r="F16" s="54"/>
      <c r="G16" s="54"/>
      <c r="H16" s="54"/>
      <c r="I16" s="55"/>
      <c r="J16" s="34">
        <f t="shared" si="0"/>
        <v>0</v>
      </c>
      <c r="K16" s="44" t="s">
        <v>40</v>
      </c>
    </row>
    <row r="17" spans="1:11" ht="18.600000000000001" customHeight="1" x14ac:dyDescent="0.25">
      <c r="A17" s="28" t="s">
        <v>14</v>
      </c>
      <c r="B17" s="32" t="s">
        <v>24</v>
      </c>
      <c r="C17" s="53"/>
      <c r="D17" s="54"/>
      <c r="E17" s="54"/>
      <c r="F17" s="54"/>
      <c r="G17" s="54"/>
      <c r="H17" s="54"/>
      <c r="I17" s="55"/>
      <c r="J17" s="34">
        <f t="shared" si="0"/>
        <v>0</v>
      </c>
      <c r="K17" s="44" t="s">
        <v>41</v>
      </c>
    </row>
    <row r="18" spans="1:11" ht="18.600000000000001" customHeight="1" x14ac:dyDescent="0.25">
      <c r="A18" s="28" t="s">
        <v>15</v>
      </c>
      <c r="B18" s="32" t="s">
        <v>24</v>
      </c>
      <c r="C18" s="53"/>
      <c r="D18" s="54"/>
      <c r="E18" s="54"/>
      <c r="F18" s="54"/>
      <c r="G18" s="54"/>
      <c r="H18" s="54"/>
      <c r="I18" s="55"/>
      <c r="J18" s="34">
        <f t="shared" si="0"/>
        <v>0</v>
      </c>
      <c r="K18" s="44" t="s">
        <v>42</v>
      </c>
    </row>
    <row r="19" spans="1:11" ht="18.600000000000001" customHeight="1" x14ac:dyDescent="0.25">
      <c r="A19" s="28" t="s">
        <v>16</v>
      </c>
      <c r="B19" s="32" t="s">
        <v>24</v>
      </c>
      <c r="C19" s="53"/>
      <c r="D19" s="54"/>
      <c r="E19" s="54"/>
      <c r="F19" s="54"/>
      <c r="G19" s="54"/>
      <c r="H19" s="54"/>
      <c r="I19" s="55"/>
      <c r="J19" s="34">
        <f t="shared" si="0"/>
        <v>0</v>
      </c>
      <c r="K19" s="44" t="s">
        <v>43</v>
      </c>
    </row>
    <row r="20" spans="1:11" ht="18.600000000000001" customHeight="1" x14ac:dyDescent="0.25">
      <c r="A20" s="28" t="s">
        <v>17</v>
      </c>
      <c r="B20" s="32" t="s">
        <v>24</v>
      </c>
      <c r="C20" s="53"/>
      <c r="D20" s="54"/>
      <c r="E20" s="54"/>
      <c r="F20" s="54"/>
      <c r="G20" s="54"/>
      <c r="H20" s="54"/>
      <c r="I20" s="55"/>
      <c r="J20" s="34">
        <f t="shared" si="0"/>
        <v>0</v>
      </c>
      <c r="K20" s="44" t="s">
        <v>44</v>
      </c>
    </row>
    <row r="21" spans="1:11" ht="18.600000000000001" customHeight="1" x14ac:dyDescent="0.25">
      <c r="A21" s="28" t="s">
        <v>18</v>
      </c>
      <c r="B21" s="32" t="s">
        <v>24</v>
      </c>
      <c r="C21" s="53"/>
      <c r="D21" s="54"/>
      <c r="E21" s="54"/>
      <c r="F21" s="54"/>
      <c r="G21" s="54"/>
      <c r="H21" s="54"/>
      <c r="I21" s="55"/>
      <c r="J21" s="34">
        <f t="shared" si="0"/>
        <v>0</v>
      </c>
      <c r="K21" s="44" t="s">
        <v>45</v>
      </c>
    </row>
    <row r="22" spans="1:11" ht="18.600000000000001" customHeight="1" x14ac:dyDescent="0.25">
      <c r="A22" s="28" t="s">
        <v>19</v>
      </c>
      <c r="B22" s="32" t="s">
        <v>24</v>
      </c>
      <c r="C22" s="53"/>
      <c r="D22" s="54"/>
      <c r="E22" s="54"/>
      <c r="F22" s="54"/>
      <c r="G22" s="54"/>
      <c r="H22" s="54"/>
      <c r="I22" s="55"/>
      <c r="J22" s="34">
        <f t="shared" si="0"/>
        <v>0</v>
      </c>
      <c r="K22" s="44" t="s">
        <v>46</v>
      </c>
    </row>
    <row r="23" spans="1:11" ht="18.600000000000001" customHeight="1" x14ac:dyDescent="0.25">
      <c r="A23" s="28" t="s">
        <v>20</v>
      </c>
      <c r="B23" s="32" t="s">
        <v>24</v>
      </c>
      <c r="C23" s="53"/>
      <c r="D23" s="54"/>
      <c r="E23" s="54"/>
      <c r="F23" s="54"/>
      <c r="G23" s="54"/>
      <c r="H23" s="54"/>
      <c r="I23" s="55"/>
      <c r="J23" s="34">
        <f t="shared" si="0"/>
        <v>0</v>
      </c>
      <c r="K23" s="44" t="s">
        <v>47</v>
      </c>
    </row>
    <row r="24" spans="1:11" ht="18.600000000000001" customHeight="1" x14ac:dyDescent="0.25">
      <c r="A24" s="28" t="s">
        <v>21</v>
      </c>
      <c r="B24" s="32" t="s">
        <v>24</v>
      </c>
      <c r="C24" s="53"/>
      <c r="D24" s="54"/>
      <c r="E24" s="54"/>
      <c r="F24" s="54"/>
      <c r="G24" s="54"/>
      <c r="H24" s="54"/>
      <c r="I24" s="55"/>
      <c r="J24" s="34">
        <f t="shared" si="0"/>
        <v>0</v>
      </c>
      <c r="K24" s="44" t="s">
        <v>48</v>
      </c>
    </row>
    <row r="25" spans="1:11" ht="18.600000000000001" customHeight="1" x14ac:dyDescent="0.25">
      <c r="A25" s="28" t="s">
        <v>22</v>
      </c>
      <c r="B25" s="32" t="s">
        <v>24</v>
      </c>
      <c r="C25" s="53"/>
      <c r="D25" s="54"/>
      <c r="E25" s="54"/>
      <c r="F25" s="54"/>
      <c r="G25" s="54"/>
      <c r="H25" s="54"/>
      <c r="I25" s="55"/>
      <c r="J25" s="34">
        <f t="shared" si="0"/>
        <v>0</v>
      </c>
      <c r="K25" s="44" t="s">
        <v>49</v>
      </c>
    </row>
    <row r="26" spans="1:11" ht="18.600000000000001" customHeight="1" thickBot="1" x14ac:dyDescent="0.3">
      <c r="A26" s="29" t="s">
        <v>23</v>
      </c>
      <c r="B26" s="33" t="s">
        <v>24</v>
      </c>
      <c r="C26" s="56"/>
      <c r="D26" s="57"/>
      <c r="E26" s="57"/>
      <c r="F26" s="57"/>
      <c r="G26" s="57"/>
      <c r="H26" s="57"/>
      <c r="I26" s="58"/>
      <c r="J26" s="35">
        <f t="shared" si="0"/>
        <v>0</v>
      </c>
      <c r="K26" s="44" t="s">
        <v>50</v>
      </c>
    </row>
    <row r="27" spans="1:11" ht="15.75" thickBot="1" x14ac:dyDescent="0.3">
      <c r="A27" s="60" t="s">
        <v>0</v>
      </c>
      <c r="B27" s="61"/>
      <c r="C27" s="62"/>
      <c r="D27" s="62"/>
      <c r="E27" s="62"/>
      <c r="F27" s="62"/>
      <c r="G27" s="62"/>
      <c r="H27" s="62"/>
      <c r="I27" s="62"/>
      <c r="J27" s="63"/>
    </row>
  </sheetData>
  <sheetProtection sheet="1" objects="1" scenarios="1"/>
  <mergeCells count="7">
    <mergeCell ref="A27:J27"/>
    <mergeCell ref="A1:J1"/>
    <mergeCell ref="J2:J5"/>
    <mergeCell ref="A2:B3"/>
    <mergeCell ref="A4:B4"/>
    <mergeCell ref="C2:I2"/>
    <mergeCell ref="C4:I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8810-CA2A-48F2-96E6-B03DFF3A317F}">
  <dimension ref="A1:F81"/>
  <sheetViews>
    <sheetView tabSelected="1" showWhiteSpace="0" view="pageLayout" zoomScaleNormal="100" workbookViewId="0">
      <selection activeCell="C3" sqref="C3"/>
    </sheetView>
  </sheetViews>
  <sheetFormatPr defaultRowHeight="15" x14ac:dyDescent="0.25"/>
  <cols>
    <col min="1" max="1" width="3.7109375" style="1" customWidth="1"/>
    <col min="2" max="2" width="52.42578125" customWidth="1"/>
    <col min="3" max="3" width="13" style="2" customWidth="1"/>
    <col min="4" max="4" width="13" customWidth="1"/>
    <col min="6" max="6" width="8.85546875" style="1" customWidth="1"/>
  </cols>
  <sheetData>
    <row r="1" spans="1:6" ht="35.450000000000003" customHeight="1" thickBot="1" x14ac:dyDescent="0.4">
      <c r="A1" s="64" t="s">
        <v>92</v>
      </c>
      <c r="B1" s="65"/>
      <c r="C1" s="65"/>
      <c r="D1" s="65"/>
      <c r="E1" s="65"/>
      <c r="F1" s="83"/>
    </row>
    <row r="2" spans="1:6" ht="28.9" customHeight="1" thickBot="1" x14ac:dyDescent="0.3">
      <c r="A2" s="94" t="s">
        <v>88</v>
      </c>
      <c r="B2" s="95"/>
      <c r="C2" s="13" t="s">
        <v>52</v>
      </c>
      <c r="D2" s="4"/>
      <c r="E2" s="4"/>
      <c r="F2" s="36"/>
    </row>
    <row r="3" spans="1:6" ht="15.75" thickBot="1" x14ac:dyDescent="0.3">
      <c r="A3" s="15"/>
      <c r="B3" s="14" t="s">
        <v>51</v>
      </c>
      <c r="C3" s="59">
        <v>0</v>
      </c>
      <c r="D3" s="11"/>
      <c r="E3" s="42" t="s">
        <v>53</v>
      </c>
      <c r="F3" s="45" t="e">
        <f>F77/C3</f>
        <v>#DIV/0!</v>
      </c>
    </row>
    <row r="4" spans="1:6" ht="14.45" customHeight="1" x14ac:dyDescent="0.25">
      <c r="A4" s="16"/>
      <c r="B4" s="6" t="s">
        <v>59</v>
      </c>
      <c r="C4" s="88" t="s">
        <v>94</v>
      </c>
      <c r="D4" s="88"/>
      <c r="E4" s="5" t="s">
        <v>89</v>
      </c>
      <c r="F4" s="17" t="s">
        <v>54</v>
      </c>
    </row>
    <row r="5" spans="1:6" ht="15.75" thickBot="1" x14ac:dyDescent="0.3">
      <c r="A5" s="16"/>
      <c r="B5" s="8"/>
      <c r="C5" s="88"/>
      <c r="D5" s="88"/>
      <c r="E5" s="9"/>
      <c r="F5" s="37"/>
    </row>
    <row r="6" spans="1:6" ht="15.75" thickBot="1" x14ac:dyDescent="0.3">
      <c r="A6" s="18" t="s">
        <v>60</v>
      </c>
      <c r="B6" s="6" t="s">
        <v>97</v>
      </c>
      <c r="C6" s="7"/>
      <c r="D6" s="25">
        <f>'GREEN FACTOR WORKSHEET'!J6</f>
        <v>0</v>
      </c>
      <c r="E6" s="9">
        <v>0.6</v>
      </c>
      <c r="F6" s="41">
        <f>D6*E6</f>
        <v>0</v>
      </c>
    </row>
    <row r="7" spans="1:6" x14ac:dyDescent="0.25">
      <c r="A7" s="16">
        <v>1</v>
      </c>
      <c r="B7" s="8" t="s">
        <v>96</v>
      </c>
      <c r="C7" s="7"/>
      <c r="D7" s="10" t="s">
        <v>24</v>
      </c>
      <c r="E7" s="9"/>
      <c r="F7" s="38"/>
    </row>
    <row r="8" spans="1:6" ht="15.75" thickBot="1" x14ac:dyDescent="0.3">
      <c r="A8" s="16"/>
      <c r="B8" s="8"/>
      <c r="C8" s="7"/>
      <c r="D8" s="8"/>
      <c r="E8" s="9"/>
      <c r="F8" s="38"/>
    </row>
    <row r="9" spans="1:6" ht="15.75" thickBot="1" x14ac:dyDescent="0.3">
      <c r="A9" s="16">
        <v>2</v>
      </c>
      <c r="B9" s="8" t="s">
        <v>31</v>
      </c>
      <c r="C9" s="7"/>
      <c r="D9" s="25">
        <f>'GREEN FACTOR WORKSHEET'!J7</f>
        <v>0</v>
      </c>
      <c r="E9" s="9">
        <v>1</v>
      </c>
      <c r="F9" s="41">
        <f>D9*E9</f>
        <v>0</v>
      </c>
    </row>
    <row r="10" spans="1:6" x14ac:dyDescent="0.25">
      <c r="A10" s="16"/>
      <c r="B10" s="8"/>
      <c r="C10" s="7"/>
      <c r="D10" s="10" t="s">
        <v>24</v>
      </c>
      <c r="E10" s="9"/>
      <c r="F10" s="40"/>
    </row>
    <row r="11" spans="1:6" ht="15.75" thickBot="1" x14ac:dyDescent="0.3">
      <c r="A11" s="18" t="s">
        <v>61</v>
      </c>
      <c r="B11" s="6" t="s">
        <v>62</v>
      </c>
      <c r="C11" s="7"/>
      <c r="D11" s="8"/>
      <c r="E11" s="9"/>
      <c r="F11" s="40"/>
    </row>
    <row r="12" spans="1:6" ht="15.75" thickBot="1" x14ac:dyDescent="0.3">
      <c r="A12" s="16">
        <v>1</v>
      </c>
      <c r="B12" s="8" t="s">
        <v>32</v>
      </c>
      <c r="C12" s="7"/>
      <c r="D12" s="25">
        <f>'GREEN FACTOR WORKSHEET'!J8</f>
        <v>0</v>
      </c>
      <c r="E12" s="9">
        <v>0.1</v>
      </c>
      <c r="F12" s="41">
        <f>D12*E12</f>
        <v>0</v>
      </c>
    </row>
    <row r="13" spans="1:6" ht="15.75" thickBot="1" x14ac:dyDescent="0.3">
      <c r="A13" s="16"/>
      <c r="B13" s="8"/>
      <c r="C13" s="7"/>
      <c r="D13" s="10" t="s">
        <v>24</v>
      </c>
      <c r="E13" s="9"/>
      <c r="F13" s="40"/>
    </row>
    <row r="14" spans="1:6" ht="15.75" thickBot="1" x14ac:dyDescent="0.3">
      <c r="A14" s="16">
        <v>2</v>
      </c>
      <c r="B14" s="8" t="s">
        <v>63</v>
      </c>
      <c r="C14" s="25">
        <f>'GREEN FACTOR WORKSHEET'!J9</f>
        <v>0</v>
      </c>
      <c r="D14" s="9">
        <f>C14*9</f>
        <v>0</v>
      </c>
      <c r="E14" s="9">
        <v>0.3</v>
      </c>
      <c r="F14" s="41">
        <f>D14*E14</f>
        <v>0</v>
      </c>
    </row>
    <row r="15" spans="1:6" x14ac:dyDescent="0.25">
      <c r="A15" s="16"/>
      <c r="B15" s="8" t="s">
        <v>64</v>
      </c>
      <c r="C15" s="10" t="s">
        <v>55</v>
      </c>
      <c r="D15" s="9"/>
      <c r="E15" s="9"/>
      <c r="F15" s="40"/>
    </row>
    <row r="16" spans="1:6" ht="15.75" thickBot="1" x14ac:dyDescent="0.3">
      <c r="A16" s="16"/>
      <c r="B16" s="8"/>
      <c r="C16" s="8"/>
      <c r="D16" s="9"/>
      <c r="E16" s="9"/>
      <c r="F16" s="40"/>
    </row>
    <row r="17" spans="1:6" ht="15.75" thickBot="1" x14ac:dyDescent="0.3">
      <c r="A17" s="16">
        <v>3</v>
      </c>
      <c r="B17" s="8" t="s">
        <v>65</v>
      </c>
      <c r="C17" s="25">
        <f>'GREEN FACTOR WORKSHEET'!J10</f>
        <v>0</v>
      </c>
      <c r="D17" s="9">
        <f>C17*36</f>
        <v>0</v>
      </c>
      <c r="E17" s="9">
        <v>0.3</v>
      </c>
      <c r="F17" s="41">
        <f>D17*E17</f>
        <v>0</v>
      </c>
    </row>
    <row r="18" spans="1:6" x14ac:dyDescent="0.25">
      <c r="A18" s="16"/>
      <c r="B18" s="8" t="s">
        <v>66</v>
      </c>
      <c r="C18" s="10" t="s">
        <v>55</v>
      </c>
      <c r="D18" s="9"/>
      <c r="E18" s="9"/>
      <c r="F18" s="40"/>
    </row>
    <row r="19" spans="1:6" ht="15.75" thickBot="1" x14ac:dyDescent="0.3">
      <c r="A19" s="16"/>
      <c r="B19" s="8"/>
      <c r="C19" s="8"/>
      <c r="D19" s="9"/>
      <c r="E19" s="9"/>
      <c r="F19" s="40"/>
    </row>
    <row r="20" spans="1:6" ht="15.75" thickBot="1" x14ac:dyDescent="0.3">
      <c r="A20" s="22">
        <v>4</v>
      </c>
      <c r="B20" s="6" t="s">
        <v>67</v>
      </c>
      <c r="C20" s="25">
        <f>'GREEN FACTOR WORKSHEET'!J11</f>
        <v>0</v>
      </c>
      <c r="D20" s="9">
        <f>C20*75</f>
        <v>0</v>
      </c>
      <c r="E20" s="9">
        <v>0.3</v>
      </c>
      <c r="F20" s="41">
        <f>D20*E20</f>
        <v>0</v>
      </c>
    </row>
    <row r="21" spans="1:6" ht="29.45" customHeight="1" x14ac:dyDescent="0.25">
      <c r="A21" s="22"/>
      <c r="B21" s="19" t="s">
        <v>74</v>
      </c>
      <c r="C21" s="20" t="s">
        <v>56</v>
      </c>
      <c r="D21" s="9"/>
      <c r="E21" s="9"/>
      <c r="F21" s="40"/>
    </row>
    <row r="22" spans="1:6" ht="15.75" thickBot="1" x14ac:dyDescent="0.3">
      <c r="A22" s="22"/>
      <c r="B22" s="8"/>
      <c r="C22" s="8"/>
      <c r="D22" s="9"/>
      <c r="E22" s="9"/>
      <c r="F22" s="40"/>
    </row>
    <row r="23" spans="1:6" ht="15.75" thickBot="1" x14ac:dyDescent="0.3">
      <c r="A23" s="22">
        <v>5</v>
      </c>
      <c r="B23" s="6" t="s">
        <v>68</v>
      </c>
      <c r="C23" s="25">
        <f>'GREEN FACTOR WORKSHEET'!J12</f>
        <v>0</v>
      </c>
      <c r="D23" s="9">
        <f>C23*150</f>
        <v>0</v>
      </c>
      <c r="E23" s="9">
        <v>0.5</v>
      </c>
      <c r="F23" s="41">
        <f>D23*E23</f>
        <v>0</v>
      </c>
    </row>
    <row r="24" spans="1:6" ht="45" x14ac:dyDescent="0.25">
      <c r="A24" s="22"/>
      <c r="B24" s="19" t="s">
        <v>36</v>
      </c>
      <c r="C24" s="20" t="s">
        <v>56</v>
      </c>
      <c r="D24" s="9"/>
      <c r="E24" s="9"/>
      <c r="F24" s="40"/>
    </row>
    <row r="25" spans="1:6" ht="15.75" thickBot="1" x14ac:dyDescent="0.3">
      <c r="A25" s="22"/>
      <c r="B25" s="8"/>
      <c r="C25" s="7"/>
      <c r="D25" s="9"/>
      <c r="E25" s="9"/>
      <c r="F25" s="40"/>
    </row>
    <row r="26" spans="1:6" ht="15.75" thickBot="1" x14ac:dyDescent="0.3">
      <c r="A26" s="22">
        <v>6</v>
      </c>
      <c r="B26" s="6" t="s">
        <v>69</v>
      </c>
      <c r="C26" s="25">
        <f>'GREEN FACTOR WORKSHEET'!J13</f>
        <v>0</v>
      </c>
      <c r="D26" s="9">
        <f>C26*250</f>
        <v>0</v>
      </c>
      <c r="E26" s="9">
        <v>0.7</v>
      </c>
      <c r="F26" s="41">
        <f>D26*E26</f>
        <v>0</v>
      </c>
    </row>
    <row r="27" spans="1:6" ht="45" x14ac:dyDescent="0.25">
      <c r="A27" s="22"/>
      <c r="B27" s="19" t="s">
        <v>75</v>
      </c>
      <c r="C27" s="20" t="s">
        <v>56</v>
      </c>
      <c r="D27" s="9"/>
      <c r="E27" s="9"/>
      <c r="F27" s="40"/>
    </row>
    <row r="28" spans="1:6" ht="15.75" thickBot="1" x14ac:dyDescent="0.3">
      <c r="A28" s="22"/>
      <c r="B28" s="8"/>
      <c r="C28" s="8"/>
      <c r="D28" s="9"/>
      <c r="E28" s="9"/>
      <c r="F28" s="40"/>
    </row>
    <row r="29" spans="1:6" ht="15.75" thickBot="1" x14ac:dyDescent="0.3">
      <c r="A29" s="22">
        <v>7</v>
      </c>
      <c r="B29" s="6" t="s">
        <v>70</v>
      </c>
      <c r="C29" s="25">
        <f>'GREEN FACTOR WORKSHEET'!J14</f>
        <v>0</v>
      </c>
      <c r="D29" s="9">
        <f>C29*350</f>
        <v>0</v>
      </c>
      <c r="E29" s="9">
        <v>0.9</v>
      </c>
      <c r="F29" s="41">
        <f>D29*E29</f>
        <v>0</v>
      </c>
    </row>
    <row r="30" spans="1:6" ht="30" x14ac:dyDescent="0.25">
      <c r="A30" s="22"/>
      <c r="B30" s="19" t="s">
        <v>38</v>
      </c>
      <c r="C30" s="20" t="s">
        <v>56</v>
      </c>
      <c r="D30" s="9"/>
      <c r="E30" s="9"/>
      <c r="F30" s="40"/>
    </row>
    <row r="31" spans="1:6" ht="15.75" thickBot="1" x14ac:dyDescent="0.3">
      <c r="A31" s="22"/>
      <c r="B31" s="8"/>
      <c r="C31" s="8"/>
      <c r="D31" s="9"/>
      <c r="E31" s="9"/>
      <c r="F31" s="40"/>
    </row>
    <row r="32" spans="1:6" ht="15.75" thickBot="1" x14ac:dyDescent="0.3">
      <c r="A32" s="22">
        <v>8</v>
      </c>
      <c r="B32" s="6" t="s">
        <v>71</v>
      </c>
      <c r="C32" s="25">
        <f>'GREEN FACTOR WORKSHEET'!J15</f>
        <v>0</v>
      </c>
      <c r="D32" s="9">
        <f>C32*20</f>
        <v>0</v>
      </c>
      <c r="E32" s="9">
        <v>1</v>
      </c>
      <c r="F32" s="41">
        <f>D32*E32</f>
        <v>0</v>
      </c>
    </row>
    <row r="33" spans="1:6" ht="45" x14ac:dyDescent="0.25">
      <c r="A33" s="22"/>
      <c r="B33" s="19" t="s">
        <v>39</v>
      </c>
      <c r="C33" s="20" t="s">
        <v>57</v>
      </c>
      <c r="D33" s="8"/>
      <c r="E33" s="9"/>
      <c r="F33" s="38"/>
    </row>
    <row r="34" spans="1:6" ht="15.75" thickBot="1" x14ac:dyDescent="0.3">
      <c r="A34" s="22"/>
      <c r="B34" s="19"/>
      <c r="C34" s="20"/>
      <c r="D34" s="8"/>
      <c r="E34" s="9"/>
      <c r="F34" s="37"/>
    </row>
    <row r="35" spans="1:6" ht="15.75" thickBot="1" x14ac:dyDescent="0.3">
      <c r="A35" s="84" t="s">
        <v>86</v>
      </c>
      <c r="B35" s="85"/>
      <c r="C35" s="85"/>
      <c r="D35" s="85"/>
      <c r="E35" s="85"/>
      <c r="F35" s="86"/>
    </row>
    <row r="36" spans="1:6" ht="28.15" customHeight="1" thickBot="1" x14ac:dyDescent="0.3">
      <c r="A36" s="91" t="s">
        <v>87</v>
      </c>
      <c r="B36" s="92"/>
      <c r="C36" s="92"/>
      <c r="D36" s="92"/>
      <c r="E36" s="92"/>
      <c r="F36" s="93"/>
    </row>
    <row r="37" spans="1:6" ht="15.75" thickBot="1" x14ac:dyDescent="0.3">
      <c r="A37" s="60" t="s">
        <v>0</v>
      </c>
      <c r="B37" s="61"/>
      <c r="C37" s="61"/>
      <c r="D37" s="61"/>
      <c r="E37" s="61"/>
      <c r="F37" s="87"/>
    </row>
    <row r="38" spans="1:6" ht="35.450000000000003" customHeight="1" thickBot="1" x14ac:dyDescent="0.4">
      <c r="A38" s="64" t="s">
        <v>91</v>
      </c>
      <c r="B38" s="65"/>
      <c r="C38" s="65"/>
      <c r="D38" s="65"/>
      <c r="E38" s="65"/>
      <c r="F38" s="83"/>
    </row>
    <row r="39" spans="1:6" x14ac:dyDescent="0.25">
      <c r="A39" s="23"/>
      <c r="B39" s="6"/>
      <c r="C39" s="6"/>
      <c r="D39" s="6"/>
      <c r="E39" s="6"/>
      <c r="F39" s="17"/>
    </row>
    <row r="40" spans="1:6" ht="15.75" thickBot="1" x14ac:dyDescent="0.3">
      <c r="A40" s="18" t="s">
        <v>72</v>
      </c>
      <c r="B40" s="6" t="s">
        <v>73</v>
      </c>
      <c r="C40" s="7"/>
      <c r="D40" s="8"/>
      <c r="E40" s="9"/>
      <c r="F40" s="37"/>
    </row>
    <row r="41" spans="1:6" ht="15.75" thickBot="1" x14ac:dyDescent="0.3">
      <c r="A41" s="16">
        <v>1</v>
      </c>
      <c r="B41" s="8" t="s">
        <v>40</v>
      </c>
      <c r="C41" s="7"/>
      <c r="D41" s="25">
        <f>'GREEN FACTOR WORKSHEET'!J16</f>
        <v>0</v>
      </c>
      <c r="E41" s="9">
        <v>0.4</v>
      </c>
      <c r="F41" s="41">
        <f>D41*E41</f>
        <v>0</v>
      </c>
    </row>
    <row r="42" spans="1:6" x14ac:dyDescent="0.25">
      <c r="A42" s="16"/>
      <c r="B42" s="8"/>
      <c r="C42" s="7"/>
      <c r="D42" s="10" t="s">
        <v>24</v>
      </c>
      <c r="E42" s="9"/>
      <c r="F42" s="37"/>
    </row>
    <row r="43" spans="1:6" ht="15.75" thickBot="1" x14ac:dyDescent="0.3">
      <c r="A43" s="16"/>
      <c r="B43" s="8"/>
      <c r="C43" s="7"/>
      <c r="D43" s="9"/>
      <c r="E43" s="9"/>
      <c r="F43" s="37"/>
    </row>
    <row r="44" spans="1:6" ht="15.75" thickBot="1" x14ac:dyDescent="0.3">
      <c r="A44" s="16">
        <v>2</v>
      </c>
      <c r="B44" s="8" t="s">
        <v>41</v>
      </c>
      <c r="C44" s="7"/>
      <c r="D44" s="25">
        <f>'GREEN FACTOR WORKSHEET'!J17</f>
        <v>0</v>
      </c>
      <c r="E44" s="9">
        <v>0.6</v>
      </c>
      <c r="F44" s="41">
        <f>D44*E44</f>
        <v>0</v>
      </c>
    </row>
    <row r="45" spans="1:6" x14ac:dyDescent="0.25">
      <c r="A45" s="16"/>
      <c r="B45" s="8"/>
      <c r="C45" s="7"/>
      <c r="D45" s="10" t="s">
        <v>24</v>
      </c>
      <c r="E45" s="9"/>
      <c r="F45" s="37"/>
    </row>
    <row r="46" spans="1:6" ht="15.75" thickBot="1" x14ac:dyDescent="0.3">
      <c r="A46" s="16"/>
      <c r="B46" s="8"/>
      <c r="C46" s="7"/>
      <c r="D46" s="9"/>
      <c r="E46" s="9"/>
      <c r="F46" s="37"/>
    </row>
    <row r="47" spans="1:6" ht="15.75" thickBot="1" x14ac:dyDescent="0.3">
      <c r="A47" s="16">
        <v>3</v>
      </c>
      <c r="B47" s="8" t="s">
        <v>42</v>
      </c>
      <c r="C47" s="7"/>
      <c r="D47" s="25">
        <f>'GREEN FACTOR WORKSHEET'!J18</f>
        <v>0</v>
      </c>
      <c r="E47" s="9">
        <v>0.8</v>
      </c>
      <c r="F47" s="41">
        <f>D47*E47</f>
        <v>0</v>
      </c>
    </row>
    <row r="48" spans="1:6" x14ac:dyDescent="0.25">
      <c r="A48" s="16"/>
      <c r="B48" s="8"/>
      <c r="C48" s="7"/>
      <c r="D48" s="10" t="s">
        <v>24</v>
      </c>
      <c r="E48" s="9"/>
      <c r="F48" s="37"/>
    </row>
    <row r="49" spans="1:6" ht="15.75" thickBot="1" x14ac:dyDescent="0.3">
      <c r="A49" s="16"/>
      <c r="B49" s="8"/>
      <c r="C49" s="7"/>
      <c r="D49" s="9"/>
      <c r="E49" s="9"/>
      <c r="F49" s="37"/>
    </row>
    <row r="50" spans="1:6" ht="15.75" thickBot="1" x14ac:dyDescent="0.3">
      <c r="A50" s="18" t="s">
        <v>16</v>
      </c>
      <c r="B50" s="6" t="s">
        <v>43</v>
      </c>
      <c r="C50" s="7"/>
      <c r="D50" s="25">
        <f>'GREEN FACTOR WORKSHEET'!J19</f>
        <v>0</v>
      </c>
      <c r="E50" s="9">
        <v>0.4</v>
      </c>
      <c r="F50" s="41">
        <f>D50*E50</f>
        <v>0</v>
      </c>
    </row>
    <row r="51" spans="1:6" x14ac:dyDescent="0.25">
      <c r="A51" s="16"/>
      <c r="B51" s="8" t="s">
        <v>76</v>
      </c>
      <c r="C51" s="7"/>
      <c r="D51" s="10" t="s">
        <v>24</v>
      </c>
      <c r="E51" s="9"/>
      <c r="F51" s="37"/>
    </row>
    <row r="52" spans="1:6" x14ac:dyDescent="0.25">
      <c r="A52" s="16"/>
      <c r="B52" s="8"/>
      <c r="C52" s="7"/>
      <c r="D52" s="9"/>
      <c r="E52" s="9"/>
      <c r="F52" s="37"/>
    </row>
    <row r="53" spans="1:6" ht="15.75" thickBot="1" x14ac:dyDescent="0.3">
      <c r="A53" s="18" t="s">
        <v>77</v>
      </c>
      <c r="B53" s="6" t="s">
        <v>78</v>
      </c>
      <c r="C53" s="7"/>
      <c r="D53" s="9"/>
      <c r="E53" s="9"/>
      <c r="F53" s="37"/>
    </row>
    <row r="54" spans="1:6" ht="15.75" thickBot="1" x14ac:dyDescent="0.3">
      <c r="A54" s="16">
        <v>1</v>
      </c>
      <c r="B54" s="8" t="s">
        <v>44</v>
      </c>
      <c r="C54" s="7"/>
      <c r="D54" s="25">
        <f>'GREEN FACTOR WORKSHEET'!J20</f>
        <v>0</v>
      </c>
      <c r="E54" s="9">
        <v>0.2</v>
      </c>
      <c r="F54" s="41">
        <f>D54*E54</f>
        <v>0</v>
      </c>
    </row>
    <row r="55" spans="1:6" x14ac:dyDescent="0.25">
      <c r="A55" s="16"/>
      <c r="B55" s="8"/>
      <c r="C55" s="7"/>
      <c r="D55" s="10" t="s">
        <v>24</v>
      </c>
      <c r="E55" s="9"/>
      <c r="F55" s="37"/>
    </row>
    <row r="56" spans="1:6" ht="15.75" thickBot="1" x14ac:dyDescent="0.3">
      <c r="A56" s="16"/>
      <c r="B56" s="8"/>
      <c r="C56" s="7"/>
      <c r="D56" s="9"/>
      <c r="E56" s="9"/>
      <c r="F56" s="37"/>
    </row>
    <row r="57" spans="1:6" ht="15.75" thickBot="1" x14ac:dyDescent="0.3">
      <c r="A57" s="16">
        <v>2</v>
      </c>
      <c r="B57" s="8" t="s">
        <v>45</v>
      </c>
      <c r="C57" s="7"/>
      <c r="D57" s="25">
        <f>'GREEN FACTOR WORKSHEET'!J21</f>
        <v>0</v>
      </c>
      <c r="E57" s="9">
        <v>0.5</v>
      </c>
      <c r="F57" s="41">
        <f>D57*E57</f>
        <v>0</v>
      </c>
    </row>
    <row r="58" spans="1:6" x14ac:dyDescent="0.25">
      <c r="A58" s="16"/>
      <c r="B58" s="8"/>
      <c r="C58" s="7"/>
      <c r="D58" s="10" t="s">
        <v>24</v>
      </c>
      <c r="E58" s="9"/>
      <c r="F58" s="37"/>
    </row>
    <row r="59" spans="1:6" ht="15.75" thickBot="1" x14ac:dyDescent="0.3">
      <c r="A59" s="16"/>
      <c r="B59" s="8"/>
      <c r="C59" s="7"/>
      <c r="D59" s="9"/>
      <c r="E59" s="9"/>
      <c r="F59" s="37"/>
    </row>
    <row r="60" spans="1:6" ht="15.75" thickBot="1" x14ac:dyDescent="0.3">
      <c r="A60" s="18" t="s">
        <v>19</v>
      </c>
      <c r="B60" s="6" t="s">
        <v>46</v>
      </c>
      <c r="C60" s="7"/>
      <c r="D60" s="25">
        <f>'GREEN FACTOR WORKSHEET'!J22</f>
        <v>0</v>
      </c>
      <c r="E60" s="9">
        <v>0.5</v>
      </c>
      <c r="F60" s="41">
        <f>D60*E60</f>
        <v>0</v>
      </c>
    </row>
    <row r="61" spans="1:6" x14ac:dyDescent="0.25">
      <c r="A61" s="16"/>
      <c r="B61" s="8"/>
      <c r="C61" s="7"/>
      <c r="D61" s="10" t="s">
        <v>24</v>
      </c>
      <c r="E61" s="9"/>
      <c r="F61" s="37"/>
    </row>
    <row r="62" spans="1:6" ht="15.75" thickBot="1" x14ac:dyDescent="0.3">
      <c r="A62" s="16"/>
      <c r="B62" s="8"/>
      <c r="C62" s="7"/>
      <c r="D62" s="10"/>
      <c r="E62" s="9"/>
      <c r="F62" s="37"/>
    </row>
    <row r="63" spans="1:6" x14ac:dyDescent="0.25">
      <c r="A63" s="21"/>
      <c r="B63" s="82" t="s">
        <v>95</v>
      </c>
      <c r="C63" s="82"/>
      <c r="D63" s="46">
        <f>SUM(D6:D60)</f>
        <v>0</v>
      </c>
      <c r="E63" s="3"/>
      <c r="F63" s="36"/>
    </row>
    <row r="64" spans="1:6" ht="15.75" thickBot="1" x14ac:dyDescent="0.3">
      <c r="A64" s="18" t="s">
        <v>79</v>
      </c>
      <c r="B64" s="6" t="s">
        <v>80</v>
      </c>
      <c r="C64" s="7"/>
      <c r="D64" s="8"/>
      <c r="E64" s="9"/>
      <c r="F64" s="37"/>
    </row>
    <row r="65" spans="1:6" ht="15.75" thickBot="1" x14ac:dyDescent="0.3">
      <c r="A65" s="16">
        <v>1</v>
      </c>
      <c r="B65" s="8" t="s">
        <v>81</v>
      </c>
      <c r="C65" s="7"/>
      <c r="D65" s="25">
        <f>'GREEN FACTOR WORKSHEET'!J23</f>
        <v>0</v>
      </c>
      <c r="E65" s="9">
        <v>0.1</v>
      </c>
      <c r="F65" s="41">
        <f>D65*E65</f>
        <v>0</v>
      </c>
    </row>
    <row r="66" spans="1:6" x14ac:dyDescent="0.25">
      <c r="A66" s="16"/>
      <c r="B66" s="8"/>
      <c r="C66" s="7"/>
      <c r="D66" s="10" t="s">
        <v>24</v>
      </c>
      <c r="E66" s="9"/>
      <c r="F66" s="37"/>
    </row>
    <row r="67" spans="1:6" ht="15.75" thickBot="1" x14ac:dyDescent="0.3">
      <c r="A67" s="16"/>
      <c r="B67" s="8"/>
      <c r="C67" s="7"/>
      <c r="D67" s="8"/>
      <c r="E67" s="9"/>
      <c r="F67" s="37"/>
    </row>
    <row r="68" spans="1:6" ht="15.75" thickBot="1" x14ac:dyDescent="0.3">
      <c r="A68" s="16">
        <v>2</v>
      </c>
      <c r="B68" s="8" t="s">
        <v>82</v>
      </c>
      <c r="C68" s="7"/>
      <c r="D68" s="25">
        <f>'GREEN FACTOR WORKSHEET'!J24</f>
        <v>0</v>
      </c>
      <c r="E68" s="9">
        <v>0.2</v>
      </c>
      <c r="F68" s="41">
        <f>D68*E68</f>
        <v>0</v>
      </c>
    </row>
    <row r="69" spans="1:6" x14ac:dyDescent="0.25">
      <c r="A69" s="16"/>
      <c r="B69" s="8" t="s">
        <v>83</v>
      </c>
      <c r="C69" s="7"/>
      <c r="D69" s="10" t="s">
        <v>24</v>
      </c>
      <c r="E69" s="9"/>
      <c r="F69" s="37"/>
    </row>
    <row r="70" spans="1:6" ht="15.75" thickBot="1" x14ac:dyDescent="0.3">
      <c r="A70" s="16"/>
      <c r="B70" s="8"/>
      <c r="C70" s="7"/>
      <c r="D70" s="8"/>
      <c r="E70" s="9"/>
      <c r="F70" s="37"/>
    </row>
    <row r="71" spans="1:6" ht="15.75" thickBot="1" x14ac:dyDescent="0.3">
      <c r="A71" s="16">
        <v>3</v>
      </c>
      <c r="B71" s="8" t="s">
        <v>84</v>
      </c>
      <c r="C71" s="7"/>
      <c r="D71" s="25">
        <f>'GREEN FACTOR WORKSHEET'!J25</f>
        <v>0</v>
      </c>
      <c r="E71" s="9">
        <v>0.2</v>
      </c>
      <c r="F71" s="41">
        <f>D71*E71</f>
        <v>0</v>
      </c>
    </row>
    <row r="72" spans="1:6" x14ac:dyDescent="0.25">
      <c r="A72" s="16"/>
      <c r="B72" s="8" t="s">
        <v>85</v>
      </c>
      <c r="C72" s="7"/>
      <c r="D72" s="10" t="s">
        <v>24</v>
      </c>
      <c r="E72" s="9"/>
      <c r="F72" s="37"/>
    </row>
    <row r="73" spans="1:6" ht="15.75" thickBot="1" x14ac:dyDescent="0.3">
      <c r="A73" s="16"/>
      <c r="B73" s="8"/>
      <c r="C73" s="7"/>
      <c r="D73" s="8"/>
      <c r="E73" s="9"/>
      <c r="F73" s="37"/>
    </row>
    <row r="74" spans="1:6" ht="15.75" thickBot="1" x14ac:dyDescent="0.3">
      <c r="A74" s="16">
        <v>4</v>
      </c>
      <c r="B74" s="8" t="s">
        <v>50</v>
      </c>
      <c r="C74" s="7"/>
      <c r="D74" s="25">
        <f>'GREEN FACTOR WORKSHEET'!J26</f>
        <v>0</v>
      </c>
      <c r="E74" s="9">
        <v>0.1</v>
      </c>
      <c r="F74" s="41">
        <f>D74*E74</f>
        <v>0</v>
      </c>
    </row>
    <row r="75" spans="1:6" x14ac:dyDescent="0.25">
      <c r="A75" s="16"/>
      <c r="B75" s="8"/>
      <c r="C75" s="7"/>
      <c r="D75" s="10" t="s">
        <v>24</v>
      </c>
      <c r="E75" s="8"/>
      <c r="F75" s="37"/>
    </row>
    <row r="76" spans="1:6" ht="15.75" thickBot="1" x14ac:dyDescent="0.3">
      <c r="A76" s="16"/>
      <c r="B76" s="8"/>
      <c r="C76" s="7"/>
      <c r="D76" s="8"/>
      <c r="E76" s="8"/>
      <c r="F76" s="37"/>
    </row>
    <row r="77" spans="1:6" ht="15.75" thickBot="1" x14ac:dyDescent="0.3">
      <c r="A77" s="16"/>
      <c r="B77" s="8"/>
      <c r="C77" s="7"/>
      <c r="D77" s="89" t="s">
        <v>58</v>
      </c>
      <c r="E77" s="90"/>
      <c r="F77" s="43">
        <f>SUM(F6:F74)</f>
        <v>0</v>
      </c>
    </row>
    <row r="78" spans="1:6" ht="15.75" thickBot="1" x14ac:dyDescent="0.3">
      <c r="A78" s="15"/>
      <c r="B78" s="11"/>
      <c r="C78" s="12"/>
      <c r="D78" s="24"/>
      <c r="E78" s="24"/>
      <c r="F78" s="39"/>
    </row>
    <row r="79" spans="1:6" ht="15.75" thickBot="1" x14ac:dyDescent="0.3">
      <c r="A79" s="84" t="s">
        <v>86</v>
      </c>
      <c r="B79" s="85"/>
      <c r="C79" s="85"/>
      <c r="D79" s="85"/>
      <c r="E79" s="85"/>
      <c r="F79" s="86"/>
    </row>
    <row r="80" spans="1:6" ht="28.15" customHeight="1" thickBot="1" x14ac:dyDescent="0.3">
      <c r="A80" s="91" t="s">
        <v>87</v>
      </c>
      <c r="B80" s="92"/>
      <c r="C80" s="92"/>
      <c r="D80" s="92"/>
      <c r="E80" s="92"/>
      <c r="F80" s="93"/>
    </row>
    <row r="81" spans="1:6" ht="15.75" thickBot="1" x14ac:dyDescent="0.3">
      <c r="A81" s="60" t="s">
        <v>0</v>
      </c>
      <c r="B81" s="61"/>
      <c r="C81" s="61"/>
      <c r="D81" s="61"/>
      <c r="E81" s="61"/>
      <c r="F81" s="87"/>
    </row>
  </sheetData>
  <sheetProtection sheet="1" objects="1" scenarios="1"/>
  <mergeCells count="12">
    <mergeCell ref="B63:C63"/>
    <mergeCell ref="A1:F1"/>
    <mergeCell ref="A38:F38"/>
    <mergeCell ref="A79:F79"/>
    <mergeCell ref="A81:F81"/>
    <mergeCell ref="A35:F35"/>
    <mergeCell ref="A37:F37"/>
    <mergeCell ref="C4:D5"/>
    <mergeCell ref="D77:E77"/>
    <mergeCell ref="A80:F80"/>
    <mergeCell ref="A2:B2"/>
    <mergeCell ref="A36:F36"/>
  </mergeCells>
  <pageMargins left="0.25" right="0.25" top="0.29166666666666669" bottom="0.24166666666666667" header="0.3" footer="0.3"/>
  <pageSetup orientation="portrait" horizontalDpi="1200" verticalDpi="1200" r:id="rId1"/>
  <rowBreaks count="1" manualBreakCount="1">
    <brk id="3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GREEN FACTOR WORKSHEET</vt:lpstr>
      <vt:lpstr>GREEN FACTOR SCORESHEET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Green Factor Scoresheet and Worksheet</dc:title>
  <dc:creator>vera giampietro</dc:creator>
  <cp:lastModifiedBy>Callison, Moon</cp:lastModifiedBy>
  <dcterms:created xsi:type="dcterms:W3CDTF">2020-07-08T06:00:49Z</dcterms:created>
  <dcterms:modified xsi:type="dcterms:W3CDTF">2020-10-05T17:15:01Z</dcterms:modified>
</cp:coreProperties>
</file>