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63D9D937-91FF-4D3E-A011-FC82E1744D2E}" xr6:coauthVersionLast="47" xr6:coauthVersionMax="47" xr10:uidLastSave="{00000000-0000-0000-0000-000000000000}"/>
  <bookViews>
    <workbookView xWindow="20655" yWindow="0" windowWidth="17850" windowHeight="20985" xr2:uid="{00000000-000D-0000-FFFF-FFFF00000000}"/>
  </bookViews>
  <sheets>
    <sheet name="Monthly NSA" sheetId="2" r:id="rId1"/>
    <sheet name="Annual NSA" sheetId="1" r:id="rId2"/>
    <sheet name="Pessimistic Forecast, Quarterly" sheetId="7" r:id="rId3"/>
    <sheet name="Pessimistic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1" i="2" l="1"/>
  <c r="D552" i="2"/>
  <c r="E551" i="2"/>
  <c r="E552" i="2"/>
  <c r="Q551" i="2"/>
  <c r="Q552" i="2"/>
  <c r="P552" i="2"/>
  <c r="P550" i="2"/>
  <c r="M551" i="2"/>
  <c r="M552" i="2"/>
  <c r="N551" i="2"/>
  <c r="N552" i="2"/>
  <c r="H551" i="2"/>
  <c r="H552" i="2"/>
  <c r="G552" i="2"/>
  <c r="G550" i="2"/>
  <c r="H107" i="7"/>
  <c r="H549" i="2"/>
  <c r="H550" i="2"/>
  <c r="Q549" i="2"/>
  <c r="Q550" i="2"/>
  <c r="P548" i="2"/>
  <c r="M550" i="2"/>
  <c r="N550" i="2"/>
  <c r="D550" i="2"/>
  <c r="E550" i="2"/>
  <c r="M549" i="2"/>
  <c r="N549" i="2"/>
  <c r="D549" i="2"/>
  <c r="E549" i="2"/>
  <c r="D107" i="7"/>
  <c r="D108" i="7"/>
  <c r="H108" i="7"/>
  <c r="D109" i="7"/>
  <c r="H109" i="7"/>
  <c r="D110" i="7"/>
  <c r="H110" i="7"/>
  <c r="D111" i="7"/>
  <c r="H111" i="7"/>
  <c r="D112" i="7"/>
  <c r="H112" i="7"/>
  <c r="D113" i="7"/>
  <c r="H113" i="7"/>
  <c r="D114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<sst xmlns="http://schemas.openxmlformats.org/spreadsheetml/2006/main" count="463" uniqueCount="145">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</sst>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quotePrefix="1"/>
    <xf numFmtId="10" fontId="0" fillId="3" borderId="0" xfId="2" applyNumberFormat="1" applyFont="1" applyFill="1"/>
    <xf numFmtId="0" fontId="1" fillId="0" borderId="0" xfId="0" applyFont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1"/>
  <sheetViews>
    <sheetView tabSelected="1" topLeftCell="G1" zoomScaleNormal="100" workbookViewId="0">
      <pane ySplit="6" topLeftCell="A514" activePane="bottomLeft" state="frozen"/>
      <selection pane="bottomLeft" activeCell="N554" sqref="N554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9" t="s">
        <v>2</v>
      </c>
      <c r="D4" s="50"/>
      <c r="E4" s="51"/>
      <c r="F4" s="49" t="s">
        <v>3</v>
      </c>
      <c r="G4" s="50"/>
      <c r="H4" s="51"/>
      <c r="I4" s="7"/>
      <c r="J4" s="7"/>
      <c r="K4" s="18"/>
      <c r="L4" s="49" t="s">
        <v>2</v>
      </c>
      <c r="M4" s="50"/>
      <c r="N4" s="51"/>
      <c r="O4" s="49" t="s">
        <v>3</v>
      </c>
      <c r="P4" s="50"/>
      <c r="Q4" s="51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:G552" si="67">F548/F536-1</f>
        <v>2.5217012894803048E-2</v>
      </c>
      <c r="H548" s="17">
        <f t="shared" ref="H548:H552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17">
        <f t="shared" si="68"/>
        <v>3.2557972853343387E-2</v>
      </c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/>
      <c r="Q549" s="17">
        <f t="shared" ref="Q549:Q552" si="75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:D552" si="76">C550/C538-1</f>
        <v>2.3112888616734883E-2</v>
      </c>
      <c r="E550" s="17">
        <f t="shared" ref="E550:E552" si="77">AVERAGE(C539:C550)/AVERAGE(C527:C538)-1</f>
        <v>2.7370554892496513E-2</v>
      </c>
      <c r="F550" s="5">
        <v>359.4</v>
      </c>
      <c r="G550" s="11">
        <f t="shared" si="67"/>
        <v>1.6681612320121664E-2</v>
      </c>
      <c r="H550" s="17">
        <f t="shared" si="68"/>
        <v>2.7938679236211517E-2</v>
      </c>
      <c r="K550" s="20">
        <v>45748</v>
      </c>
      <c r="L550" s="5">
        <v>314.24299999999999</v>
      </c>
      <c r="M550" s="11">
        <f t="shared" ref="M550:M552" si="78">L550/L538-1</f>
        <v>2.0895939391379903E-2</v>
      </c>
      <c r="N550" s="17">
        <f t="shared" ref="N550:N552" si="79">AVERAGE(L539:L550)/AVERAGE(L527:L538)-1</f>
        <v>2.6100404158062585E-2</v>
      </c>
      <c r="O550" s="5">
        <v>352.70400000000001</v>
      </c>
      <c r="P550" s="11">
        <f t="shared" ref="P549:P552" si="80">O550/O538-1</f>
        <v>1.6323813750039662E-2</v>
      </c>
      <c r="Q550" s="17">
        <f t="shared" si="75"/>
        <v>2.7220104613668417E-2</v>
      </c>
    </row>
    <row r="551" spans="2:17" x14ac:dyDescent="0.2">
      <c r="B551" s="20">
        <v>45778</v>
      </c>
      <c r="C551" s="5">
        <v>321.46499999999997</v>
      </c>
      <c r="D551" s="11">
        <f t="shared" si="76"/>
        <v>2.3548965354746709E-2</v>
      </c>
      <c r="E551" s="17">
        <f t="shared" si="77"/>
        <v>2.6610088308113511E-2</v>
      </c>
      <c r="H551" s="17">
        <f t="shared" si="68"/>
        <v>2.7938679236211517E-2</v>
      </c>
      <c r="K551" s="20">
        <v>45778</v>
      </c>
      <c r="L551" s="5">
        <v>314.839</v>
      </c>
      <c r="M551" s="11">
        <f t="shared" si="78"/>
        <v>2.166385971060758E-2</v>
      </c>
      <c r="N551" s="17">
        <f t="shared" si="79"/>
        <v>2.5176254130472531E-2</v>
      </c>
      <c r="P551" s="11"/>
      <c r="Q551" s="17">
        <f t="shared" si="75"/>
        <v>2.7220104613668417E-2</v>
      </c>
    </row>
    <row r="552" spans="2:17" x14ac:dyDescent="0.2">
      <c r="B552" s="20">
        <v>45809</v>
      </c>
      <c r="C552" s="5">
        <v>322.56099999999998</v>
      </c>
      <c r="D552" s="11">
        <f t="shared" si="76"/>
        <v>2.6692130182223162E-2</v>
      </c>
      <c r="E552" s="17">
        <f t="shared" si="77"/>
        <v>2.6362097327987888E-2</v>
      </c>
      <c r="F552">
        <v>364.34399999999999</v>
      </c>
      <c r="G552" s="11">
        <f t="shared" si="67"/>
        <v>2.683020314296658E-2</v>
      </c>
      <c r="H552" s="17">
        <f t="shared" si="68"/>
        <v>2.6058294211571909E-2</v>
      </c>
      <c r="K552" s="20">
        <v>45809</v>
      </c>
      <c r="L552" s="5">
        <v>315.94499999999999</v>
      </c>
      <c r="M552" s="11">
        <f t="shared" si="78"/>
        <v>2.561563881657114E-2</v>
      </c>
      <c r="N552" s="17">
        <f t="shared" si="79"/>
        <v>2.4905446060012215E-2</v>
      </c>
      <c r="O552">
        <v>357.78</v>
      </c>
      <c r="P552" s="11">
        <f t="shared" si="80"/>
        <v>2.7150087705951176E-2</v>
      </c>
      <c r="Q552" s="17">
        <f t="shared" si="75"/>
        <v>2.5730362109404048E-2</v>
      </c>
    </row>
    <row r="555" spans="2:17" x14ac:dyDescent="0.2">
      <c r="B555" s="2" t="s">
        <v>11</v>
      </c>
    </row>
    <row r="556" spans="2:17" x14ac:dyDescent="0.2">
      <c r="B556" s="56" t="s">
        <v>12</v>
      </c>
    </row>
    <row r="557" spans="2:17" x14ac:dyDescent="0.2">
      <c r="B557" s="4" t="s">
        <v>13</v>
      </c>
    </row>
    <row r="558" spans="2:17" x14ac:dyDescent="0.2">
      <c r="B558" s="4" t="s">
        <v>14</v>
      </c>
    </row>
    <row r="559" spans="2:17" x14ac:dyDescent="0.2">
      <c r="B559" s="12" t="s">
        <v>15</v>
      </c>
    </row>
    <row r="560" spans="2:17" x14ac:dyDescent="0.2">
      <c r="B560" s="12" t="s">
        <v>16</v>
      </c>
    </row>
    <row r="561" spans="2:2" x14ac:dyDescent="0.2">
      <c r="B561" s="12" t="s">
        <v>17</v>
      </c>
    </row>
  </sheetData>
  <mergeCells count="4">
    <mergeCell ref="L4:N4"/>
    <mergeCell ref="O4:Q4"/>
    <mergeCell ref="C4:E4"/>
    <mergeCell ref="F4:H4"/>
  </mergeCells>
  <hyperlinks>
    <hyperlink ref="B561" r:id="rId1" display="https://www.bls.gov/regions/west/wa_seattle_cmsa.htm" xr:uid="{00000000-0004-0000-0000-000000000000}"/>
    <hyperlink ref="B560" r:id="rId2" display="https://www.bls.gov/cpi/data.htm" xr:uid="{00000000-0004-0000-0000-000001000000}"/>
    <hyperlink ref="B559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C71" sqref="C71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2" t="s">
        <v>2</v>
      </c>
      <c r="D4" s="53"/>
      <c r="E4" s="52" t="s">
        <v>3</v>
      </c>
      <c r="F4" s="53"/>
      <c r="G4" s="7"/>
      <c r="H4" s="7"/>
      <c r="I4" s="30"/>
      <c r="J4" s="52" t="s">
        <v>2</v>
      </c>
      <c r="K4" s="53"/>
      <c r="L4" s="52" t="s">
        <v>3</v>
      </c>
      <c r="M4" s="53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zoomScaleNormal="100" workbookViewId="0">
      <pane ySplit="6" topLeftCell="A61" activePane="bottomLeft" state="frozen"/>
      <selection pane="bottomLeft" activeCell="L114" sqref="L114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2" t="s">
        <v>143</v>
      </c>
      <c r="D4" s="53"/>
      <c r="F4" s="30"/>
      <c r="G4" s="52" t="s">
        <v>142</v>
      </c>
      <c r="H4" s="53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54">
        <v>361.87199999999899</v>
      </c>
      <c r="D107" s="55">
        <f t="shared" si="2"/>
        <v>3.6027576097658498E-2</v>
      </c>
      <c r="F107" t="s">
        <v>118</v>
      </c>
      <c r="G107" s="54">
        <v>355.241999999999</v>
      </c>
      <c r="H107" s="55">
        <f t="shared" si="3"/>
        <v>3.7545233901985275E-2</v>
      </c>
    </row>
    <row r="108" spans="2:8" x14ac:dyDescent="0.2">
      <c r="B108" t="s">
        <v>119</v>
      </c>
      <c r="C108" s="44">
        <v>365.78579999999999</v>
      </c>
      <c r="D108" s="45">
        <f t="shared" si="2"/>
        <v>3.2816199297782012E-2</v>
      </c>
      <c r="F108" t="s">
        <v>119</v>
      </c>
      <c r="G108" s="44">
        <v>359.20609999999999</v>
      </c>
      <c r="H108" s="45">
        <f t="shared" si="3"/>
        <v>3.3148489563709305E-2</v>
      </c>
    </row>
    <row r="109" spans="2:8" x14ac:dyDescent="0.2">
      <c r="B109" t="s">
        <v>120</v>
      </c>
      <c r="C109" s="44">
        <v>368.5127</v>
      </c>
      <c r="D109" s="45">
        <f t="shared" si="2"/>
        <v>3.754078929215976E-2</v>
      </c>
      <c r="F109" t="s">
        <v>120</v>
      </c>
      <c r="G109" s="44">
        <v>361.99529999999999</v>
      </c>
      <c r="H109" s="45">
        <f t="shared" si="3"/>
        <v>3.677238827343654E-2</v>
      </c>
    </row>
    <row r="110" spans="2:8" x14ac:dyDescent="0.2">
      <c r="B110" t="s">
        <v>121</v>
      </c>
      <c r="C110" s="44">
        <v>369.23239999999998</v>
      </c>
      <c r="D110" s="45">
        <f t="shared" si="2"/>
        <v>3.9271560459356092E-2</v>
      </c>
      <c r="F110" t="s">
        <v>121</v>
      </c>
      <c r="G110" s="44">
        <v>362.5147</v>
      </c>
      <c r="H110" s="45">
        <f t="shared" si="3"/>
        <v>3.8735974051278488E-2</v>
      </c>
    </row>
    <row r="111" spans="2:8" x14ac:dyDescent="0.2">
      <c r="B111" t="s">
        <v>122</v>
      </c>
      <c r="C111" s="44">
        <v>373.59550000000002</v>
      </c>
      <c r="D111" s="45">
        <f t="shared" si="2"/>
        <v>3.2396814343196079E-2</v>
      </c>
      <c r="F111" t="s">
        <v>122</v>
      </c>
      <c r="G111" s="44">
        <v>366.21850000000001</v>
      </c>
      <c r="H111" s="45">
        <f t="shared" si="3"/>
        <v>3.0898655001382336E-2</v>
      </c>
    </row>
    <row r="112" spans="2:8" x14ac:dyDescent="0.2">
      <c r="B112" t="s">
        <v>123</v>
      </c>
      <c r="C112" s="44">
        <v>378.18259999999998</v>
      </c>
      <c r="D112" s="45">
        <f t="shared" si="2"/>
        <v>3.3890872745743428E-2</v>
      </c>
      <c r="F112" t="s">
        <v>123</v>
      </c>
      <c r="G112" s="44">
        <v>371.09879999999998</v>
      </c>
      <c r="H112" s="45">
        <f t="shared" si="3"/>
        <v>3.3108290755641478E-2</v>
      </c>
    </row>
    <row r="113" spans="2:8" x14ac:dyDescent="0.2">
      <c r="B113" t="s">
        <v>124</v>
      </c>
      <c r="C113" s="44">
        <v>380.08710000000002</v>
      </c>
      <c r="D113" s="45">
        <f t="shared" si="2"/>
        <v>3.1408415503726195E-2</v>
      </c>
      <c r="F113" t="s">
        <v>124</v>
      </c>
      <c r="G113" s="44">
        <v>373.18090000000001</v>
      </c>
      <c r="H113" s="45">
        <f t="shared" si="3"/>
        <v>3.08998486996932E-2</v>
      </c>
    </row>
    <row r="114" spans="2:8" x14ac:dyDescent="0.2">
      <c r="B114" t="s">
        <v>125</v>
      </c>
      <c r="C114" s="44">
        <v>380.21879999999999</v>
      </c>
      <c r="D114" s="45">
        <f t="shared" si="2"/>
        <v>2.9754701916733239E-2</v>
      </c>
      <c r="F114" t="s">
        <v>125</v>
      </c>
      <c r="G114" s="44">
        <v>373.15719999999999</v>
      </c>
      <c r="H114" s="45">
        <f t="shared" si="3"/>
        <v>2.9357430195244394E-2</v>
      </c>
    </row>
    <row r="115" spans="2:8" x14ac:dyDescent="0.2">
      <c r="B115" t="s">
        <v>126</v>
      </c>
      <c r="C115" s="44">
        <v>383.39069999999998</v>
      </c>
      <c r="D115" s="45">
        <f t="shared" si="2"/>
        <v>2.6218731221334224E-2</v>
      </c>
      <c r="F115" t="s">
        <v>126</v>
      </c>
      <c r="G115" s="44">
        <v>375.88929999999999</v>
      </c>
      <c r="H115" s="45">
        <f t="shared" si="3"/>
        <v>2.6407185874006922E-2</v>
      </c>
    </row>
    <row r="116" spans="2:8" x14ac:dyDescent="0.2">
      <c r="B116" t="s">
        <v>127</v>
      </c>
      <c r="C116" s="44">
        <v>387.68329999999997</v>
      </c>
      <c r="D116" s="45">
        <f t="shared" si="2"/>
        <v>2.5121991334344784E-2</v>
      </c>
      <c r="F116" t="s">
        <v>127</v>
      </c>
      <c r="G116" s="44">
        <v>380.60300000000001</v>
      </c>
      <c r="H116" s="45">
        <f t="shared" si="3"/>
        <v>2.5610969369882053E-2</v>
      </c>
    </row>
    <row r="117" spans="2:8" x14ac:dyDescent="0.2">
      <c r="B117" t="s">
        <v>128</v>
      </c>
      <c r="C117" s="44">
        <v>388.33550000000002</v>
      </c>
      <c r="D117" s="45">
        <f t="shared" si="2"/>
        <v>2.1701341613540759E-2</v>
      </c>
      <c r="F117" t="s">
        <v>128</v>
      </c>
      <c r="G117" s="44">
        <v>381.42309999999998</v>
      </c>
      <c r="H117" s="45">
        <f t="shared" si="3"/>
        <v>2.2086339359811635E-2</v>
      </c>
    </row>
    <row r="118" spans="2:8" x14ac:dyDescent="0.2">
      <c r="B118" t="s">
        <v>129</v>
      </c>
      <c r="C118" s="44">
        <v>387.56779999999998</v>
      </c>
      <c r="D118" s="45">
        <f t="shared" si="2"/>
        <v>1.932834462683064E-2</v>
      </c>
      <c r="F118" t="s">
        <v>129</v>
      </c>
      <c r="G118" s="44">
        <v>380.43169999999998</v>
      </c>
      <c r="H118" s="45">
        <f t="shared" si="3"/>
        <v>1.9494465067269262E-2</v>
      </c>
    </row>
    <row r="119" spans="2:8" x14ac:dyDescent="0.2">
      <c r="B119" t="s">
        <v>130</v>
      </c>
      <c r="C119" s="44">
        <v>390.57339999999999</v>
      </c>
      <c r="D119" s="45">
        <f t="shared" si="2"/>
        <v>1.8734674576091681E-2</v>
      </c>
      <c r="F119" t="s">
        <v>130</v>
      </c>
      <c r="G119" s="44">
        <v>383.20859999999999</v>
      </c>
      <c r="H119" s="45">
        <f t="shared" si="3"/>
        <v>1.9471956238179766E-2</v>
      </c>
    </row>
    <row r="120" spans="2:8" x14ac:dyDescent="0.2">
      <c r="B120" t="s">
        <v>131</v>
      </c>
      <c r="C120" s="44">
        <v>394.8818</v>
      </c>
      <c r="D120" s="45">
        <f t="shared" si="2"/>
        <v>1.8567990934868828E-2</v>
      </c>
      <c r="F120" t="s">
        <v>131</v>
      </c>
      <c r="G120" s="44">
        <v>387.99590000000001</v>
      </c>
      <c r="H120" s="45">
        <f t="shared" si="3"/>
        <v>1.9424176898237722E-2</v>
      </c>
    </row>
    <row r="121" spans="2:8" x14ac:dyDescent="0.2">
      <c r="B121" t="s">
        <v>132</v>
      </c>
      <c r="C121" s="44">
        <v>395.61880000000002</v>
      </c>
      <c r="D121" s="45">
        <f t="shared" si="2"/>
        <v>1.8755174327353519E-2</v>
      </c>
      <c r="F121" t="s">
        <v>132</v>
      </c>
      <c r="G121" s="44">
        <v>388.9058</v>
      </c>
      <c r="H121" s="45">
        <f t="shared" si="3"/>
        <v>1.961784695263602E-2</v>
      </c>
    </row>
    <row r="122" spans="2:8" x14ac:dyDescent="0.2">
      <c r="B122" t="s">
        <v>133</v>
      </c>
      <c r="C122" s="44">
        <v>394.60169999999999</v>
      </c>
      <c r="D122" s="45">
        <f t="shared" si="2"/>
        <v>1.8148824541151187E-2</v>
      </c>
      <c r="F122" t="s">
        <v>133</v>
      </c>
      <c r="G122" s="44">
        <v>387.76100000000002</v>
      </c>
      <c r="H122" s="45">
        <f t="shared" si="3"/>
        <v>1.9265744679005659E-2</v>
      </c>
    </row>
    <row r="123" spans="2:8" x14ac:dyDescent="0.2">
      <c r="B123" t="s">
        <v>134</v>
      </c>
      <c r="C123" s="44">
        <v>397.2038</v>
      </c>
      <c r="D123" s="45">
        <f t="shared" si="2"/>
        <v>1.6976066470476558E-2</v>
      </c>
      <c r="F123" t="s">
        <v>134</v>
      </c>
      <c r="G123" s="44">
        <v>390.06509999999997</v>
      </c>
      <c r="H123" s="45">
        <f t="shared" si="3"/>
        <v>1.7892343752201834E-2</v>
      </c>
    </row>
    <row r="124" spans="2:8" x14ac:dyDescent="0.2">
      <c r="B124" t="s">
        <v>135</v>
      </c>
      <c r="C124" s="44">
        <v>401.3965</v>
      </c>
      <c r="D124" s="45">
        <f t="shared" si="2"/>
        <v>1.6497848216858735E-2</v>
      </c>
      <c r="F124" t="s">
        <v>135</v>
      </c>
      <c r="G124" s="44">
        <v>394.72739999999999</v>
      </c>
      <c r="H124" s="45">
        <f t="shared" si="3"/>
        <v>1.7349410135519383E-2</v>
      </c>
    </row>
    <row r="125" spans="2:8" x14ac:dyDescent="0.2">
      <c r="B125" t="s">
        <v>136</v>
      </c>
      <c r="C125" s="44">
        <v>402.37150000000003</v>
      </c>
      <c r="D125" s="45">
        <f t="shared" si="2"/>
        <v>1.706870350954004E-2</v>
      </c>
      <c r="F125" t="s">
        <v>136</v>
      </c>
      <c r="G125" s="44">
        <v>395.89940000000001</v>
      </c>
      <c r="H125" s="45">
        <f t="shared" si="3"/>
        <v>1.7982760863941794E-2</v>
      </c>
    </row>
    <row r="126" spans="2:8" x14ac:dyDescent="0.2">
      <c r="B126" t="s">
        <v>137</v>
      </c>
      <c r="C126" s="44">
        <v>401.5</v>
      </c>
      <c r="D126" s="45">
        <f t="shared" si="2"/>
        <v>1.7481678360736996E-2</v>
      </c>
      <c r="F126" t="s">
        <v>137</v>
      </c>
      <c r="G126" s="44">
        <v>394.93970000000002</v>
      </c>
      <c r="H126" s="45">
        <f t="shared" si="3"/>
        <v>1.8513207878048554E-2</v>
      </c>
    </row>
    <row r="127" spans="2:8" x14ac:dyDescent="0.2">
      <c r="B127" t="s">
        <v>138</v>
      </c>
      <c r="C127" s="44">
        <v>404.4246</v>
      </c>
      <c r="D127" s="45">
        <f t="shared" si="2"/>
        <v>1.8179080864785258E-2</v>
      </c>
      <c r="F127" t="s">
        <v>138</v>
      </c>
      <c r="G127" s="44">
        <v>397.5856</v>
      </c>
      <c r="H127" s="45">
        <f t="shared" si="3"/>
        <v>1.9280115037207946E-2</v>
      </c>
    </row>
    <row r="128" spans="2:8" x14ac:dyDescent="0.2">
      <c r="B128" t="s">
        <v>140</v>
      </c>
      <c r="C128" s="44">
        <v>408.81380000000001</v>
      </c>
      <c r="D128" s="45">
        <f t="shared" si="2"/>
        <v>1.8478736112547134E-2</v>
      </c>
      <c r="F128" t="s">
        <v>140</v>
      </c>
      <c r="G128" s="44">
        <v>402.44439999999997</v>
      </c>
      <c r="H128" s="45">
        <f t="shared" si="3"/>
        <v>1.9550200974140619E-2</v>
      </c>
    </row>
    <row r="129" spans="2:8" x14ac:dyDescent="0.2">
      <c r="B129" t="s">
        <v>139</v>
      </c>
      <c r="C129" s="44">
        <v>409.96069999999997</v>
      </c>
      <c r="D129" s="45">
        <f t="shared" si="2"/>
        <v>1.8861176798058432E-2</v>
      </c>
      <c r="F129" t="s">
        <v>139</v>
      </c>
      <c r="G129" s="44">
        <v>403.7944</v>
      </c>
      <c r="H129" s="45">
        <f t="shared" si="3"/>
        <v>1.9941934744028389E-2</v>
      </c>
    </row>
    <row r="130" spans="2:8" x14ac:dyDescent="0.2">
      <c r="B130" t="s">
        <v>141</v>
      </c>
      <c r="C130" s="44">
        <v>409.29160000000002</v>
      </c>
      <c r="D130" s="45">
        <f t="shared" si="2"/>
        <v>1.9406226650062308E-2</v>
      </c>
      <c r="F130" t="s">
        <v>141</v>
      </c>
      <c r="G130" s="44">
        <v>403.01900000000001</v>
      </c>
      <c r="H130" s="45">
        <f t="shared" si="3"/>
        <v>2.0457046987172989E-2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C32" sqref="C32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2" t="s">
        <v>143</v>
      </c>
      <c r="D4" s="53"/>
      <c r="F4" s="30"/>
      <c r="G4" s="52" t="s">
        <v>142</v>
      </c>
      <c r="H4" s="53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7">
        <f t="shared" si="1"/>
        <v>3.7093106837418732E-2</v>
      </c>
      <c r="F31">
        <v>2024</v>
      </c>
      <c r="G31" s="37">
        <v>347.01799999999997</v>
      </c>
      <c r="H31" s="47">
        <f t="shared" si="0"/>
        <v>3.6149902511413368E-2</v>
      </c>
    </row>
    <row r="32" spans="2:8" x14ac:dyDescent="0.2">
      <c r="B32">
        <v>2025</v>
      </c>
      <c r="C32" s="44">
        <v>366.10751666666664</v>
      </c>
      <c r="D32" s="45">
        <f t="shared" si="1"/>
        <v>3.5699986043844945E-2</v>
      </c>
      <c r="F32">
        <v>2025</v>
      </c>
      <c r="G32" s="44">
        <v>359.43365</v>
      </c>
      <c r="H32" s="45">
        <f t="shared" si="0"/>
        <v>3.5778115256269283E-2</v>
      </c>
    </row>
    <row r="33" spans="2:8" x14ac:dyDescent="0.2">
      <c r="B33">
        <v>2026</v>
      </c>
      <c r="C33" s="44">
        <v>378.41423333333336</v>
      </c>
      <c r="D33" s="45">
        <f t="shared" si="1"/>
        <v>3.3615034126359467E-2</v>
      </c>
      <c r="F33">
        <v>2026</v>
      </c>
      <c r="G33" s="44">
        <v>371.31856666666664</v>
      </c>
      <c r="H33" s="45">
        <f t="shared" si="0"/>
        <v>3.3065676145421108E-2</v>
      </c>
    </row>
    <row r="34" spans="2:8" x14ac:dyDescent="0.2">
      <c r="B34">
        <v>2027</v>
      </c>
      <c r="C34" s="44">
        <v>387.03806666666668</v>
      </c>
      <c r="D34" s="45">
        <f t="shared" si="1"/>
        <v>2.2789400011116623E-2</v>
      </c>
      <c r="F34">
        <v>2027</v>
      </c>
      <c r="G34" s="44">
        <v>379.89696666666669</v>
      </c>
      <c r="H34" s="45">
        <f t="shared" si="0"/>
        <v>2.3102534508329331E-2</v>
      </c>
    </row>
    <row r="35" spans="2:8" x14ac:dyDescent="0.2">
      <c r="B35">
        <v>2028</v>
      </c>
      <c r="C35" s="44">
        <v>394.19319999999999</v>
      </c>
      <c r="D35" s="45">
        <f t="shared" si="1"/>
        <v>1.8486898187964673E-2</v>
      </c>
      <c r="F35">
        <v>2028</v>
      </c>
      <c r="G35" s="44">
        <v>387.27136666666667</v>
      </c>
      <c r="H35" s="45">
        <f t="shared" si="0"/>
        <v>1.9411579051828776E-2</v>
      </c>
    </row>
    <row r="36" spans="2:8" x14ac:dyDescent="0.2">
      <c r="B36">
        <v>2029</v>
      </c>
      <c r="C36" s="44">
        <v>400.89471666666668</v>
      </c>
      <c r="D36" s="45">
        <f t="shared" si="1"/>
        <v>1.7000589220379059E-2</v>
      </c>
      <c r="F36">
        <v>2029</v>
      </c>
      <c r="G36" s="44">
        <v>394.21645000000007</v>
      </c>
      <c r="H36" s="45">
        <f t="shared" si="0"/>
        <v>1.7933376776887222E-2</v>
      </c>
    </row>
    <row r="37" spans="2:8" x14ac:dyDescent="0.2">
      <c r="B37">
        <v>2030</v>
      </c>
      <c r="C37" s="44">
        <v>408.43268333333339</v>
      </c>
      <c r="D37" s="45">
        <f t="shared" si="1"/>
        <v>1.8802858589264781E-2</v>
      </c>
      <c r="F37">
        <v>2030</v>
      </c>
      <c r="G37" s="44">
        <v>402.05113333333338</v>
      </c>
      <c r="H37" s="45">
        <f t="shared" si="0"/>
        <v>1.9874064954248594E-2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Pessimistic Forecast, Quarterly</vt:lpstr>
      <vt:lpstr>Pessimistic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2025-07-17T22:04:07Z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