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ownloads\"/>
    </mc:Choice>
  </mc:AlternateContent>
  <xr:revisionPtr revIDLastSave="0" documentId="13_ncr:1_{63D9D937-91FF-4D3E-A011-FC82E1744D2E}" xr6:coauthVersionLast="47" xr6:coauthVersionMax="47" xr10:uidLastSave="{00000000-0000-0000-0000-000000000000}"/>
  <bookViews>
    <workbookView xWindow="20655" yWindow="0" windowWidth="17850" windowHeight="20985" xr2:uid="{00000000-000D-0000-FFFF-FFFF00000000}"/>
  </bookViews>
  <sheets>
    <sheet name="Monthly NSA" sheetId="2" r:id="rId1"/>
    <sheet name="Annual NSA" sheetId="1" r:id="rId2"/>
    <sheet name="Pessimistic Forecast, Quarterly" sheetId="7" r:id="rId3"/>
    <sheet name="Pessimistic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1" i="2" l="1"/>
  <c r="D552" i="2"/>
  <c r="E551" i="2"/>
  <c r="E552" i="2"/>
  <c r="Q551" i="2"/>
  <c r="Q552" i="2"/>
  <c r="P552" i="2"/>
  <c r="P550" i="2"/>
  <c r="M551" i="2"/>
  <c r="M552" i="2"/>
  <c r="N551" i="2"/>
  <c r="N552" i="2"/>
  <c r="H551" i="2"/>
  <c r="H552" i="2"/>
  <c r="G552" i="2"/>
  <c r="G550" i="2"/>
  <c r="H107" i="7"/>
  <c r="H549" i="2"/>
  <c r="H550" i="2"/>
  <c r="Q549" i="2"/>
  <c r="Q550" i="2"/>
  <c r="P548" i="2"/>
  <c r="M550" i="2"/>
  <c r="N550" i="2"/>
  <c r="D550" i="2"/>
  <c r="E550" i="2"/>
  <c r="M549" i="2"/>
  <c r="N549" i="2"/>
  <c r="D549" i="2"/>
  <c r="E549" i="2"/>
  <c r="D107" i="7"/>
  <c r="D108" i="7"/>
  <c r="H108" i="7"/>
  <c r="D109" i="7"/>
  <c r="H109" i="7"/>
  <c r="D110" i="7"/>
  <c r="H110" i="7"/>
  <c r="D111" i="7"/>
  <c r="H111" i="7"/>
  <c r="D112" i="7"/>
  <c r="H112" i="7"/>
  <c r="D113" i="7"/>
  <c r="H113" i="7"/>
  <c r="D114" i="7"/>
  <c r="H114" i="7"/>
  <c r="D115" i="7"/>
  <c r="H115" i="7"/>
  <c r="D116" i="7"/>
  <c r="H116" i="7"/>
  <c r="D117" i="7"/>
  <c r="H117" i="7"/>
  <c r="D118" i="7"/>
  <c r="H118" i="7"/>
  <c r="D119" i="7"/>
  <c r="H119" i="7"/>
  <c r="D120" i="7"/>
  <c r="H120" i="7"/>
  <c r="D121" i="7"/>
  <c r="H121" i="7"/>
  <c r="D122" i="7"/>
  <c r="H122" i="7"/>
  <c r="D123" i="7"/>
  <c r="H123" i="7"/>
  <c r="D124" i="7"/>
  <c r="H124" i="7"/>
  <c r="D125" i="7"/>
  <c r="H125" i="7"/>
  <c r="D126" i="7"/>
  <c r="H126" i="7"/>
  <c r="D127" i="7"/>
  <c r="H127" i="7"/>
  <c r="D128" i="7"/>
  <c r="H128" i="7"/>
  <c r="D129" i="7"/>
  <c r="H129" i="7"/>
  <c r="D130" i="7"/>
  <c r="H130" i="7"/>
  <c r="Q548" i="2" l="1"/>
  <c r="N548" i="2"/>
  <c r="M548" i="2"/>
  <c r="G548" i="2"/>
  <c r="H548" i="2"/>
  <c r="E548" i="2"/>
  <c r="D548" i="2"/>
  <c r="Q544" i="2"/>
  <c r="Q545" i="2"/>
  <c r="Q546" i="2"/>
  <c r="Q547" i="2"/>
  <c r="P546" i="2"/>
  <c r="P544" i="2"/>
  <c r="M71" i="1"/>
  <c r="H544" i="2"/>
  <c r="H545" i="2"/>
  <c r="H546" i="2"/>
  <c r="H547" i="2"/>
  <c r="G546" i="2"/>
  <c r="G544" i="2"/>
  <c r="F71" i="1"/>
  <c r="K71" i="1"/>
  <c r="D71" i="1"/>
  <c r="N544" i="2"/>
  <c r="N545" i="2"/>
  <c r="N546" i="2"/>
  <c r="N547" i="2"/>
  <c r="M544" i="2"/>
  <c r="M545" i="2"/>
  <c r="M546" i="2"/>
  <c r="M547" i="2"/>
  <c r="E544" i="2"/>
  <c r="E545" i="2"/>
  <c r="E546" i="2"/>
  <c r="E547" i="2"/>
  <c r="D544" i="2"/>
  <c r="D545" i="2"/>
  <c r="D546" i="2"/>
  <c r="D547" i="2"/>
  <c r="Q542" i="2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<sst xmlns="http://schemas.openxmlformats.org/spreadsheetml/2006/main" count="463" uniqueCount="145">
  <si>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</si>
  <si>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</si>
  <si>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</si>
  <si>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</si>
  <si>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</si>
  <si>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</si>
  <si>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</si>
  <si>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</si>
  <si>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</si>
  <si>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</si>
  <si>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</si>
  <si>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</si>
  <si>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</si>
  <si>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</si>
  <si>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</si>
  <si>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</si>
  <si>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</si>
  <si>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</si>
  <si>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</si>
  <si>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</si>
  <si>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</si>
  <si>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</si>
  <si>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</si>
  <si>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</si>
  <si>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</si>
  <si>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</si>
  <si>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</si>
  <si>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</si>
  <si>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</si>
  <si>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</si>
  <si>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</si>
  <si>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</si>
  <si>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</si>
  <si>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</si>
  <si>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</si>
  <si>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</si>
  <si>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</si>
  <si>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</si>
  <si>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</si>
  <si>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</si>
  <si>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</si>
  <si>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</si>
  <si>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</si>
  <si>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</si>
  <si>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</si>
  <si>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</si>
  <si>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</si>
  <si>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</si>
  <si>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</si>
  <si>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</si>
  <si>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</si>
  <si>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</si>
  <si>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</si>
  <si>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</si>
  <si>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</si>
  <si>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</si>
  <si>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</si>
  <si>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</si>
  <si>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</si>
  <si>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</si>
  <si>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</si>
  <si>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</si>
  <si>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</si>
  <si>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</si>
  <si>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</si>
  <si>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</si>
  <si>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</si>
  <si>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</si>
  <si>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</si>
  <si>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</si>
  <si>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</si>
  <si>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</si>
  <si>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</si>
  <si>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</si>
  <si>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</si>
  <si>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</si>
  <si>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</si>
  <si>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</si>
  <si>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</si>
  <si>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</si>
  <si>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</si>
  <si>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</si>
  <si>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</si>
  <si>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</si>
  <si>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</si>
  <si>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</si>
  <si>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</si>
  <si>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</si>
  <si>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</si>
  <si>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</si>
  <si>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</si>
  <si>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</si>
  <si>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</si>
  <si>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</si>
  <si>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</si>
  <si>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</si>
  <si>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</si>
  <si>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</si>
  <si>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</si>
  <si>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</si>
  <si>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</si>
  <si>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</si>
  <si>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</si>
  <si>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</si>
  <si>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</si>
  <si>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</si>
  <si>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</si>
  <si>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</si>
  <si>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</si>
  <si>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</si>
  <si>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</si>
  <si>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</si>
  <si>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</si>
  <si>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</si>
  <si>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</si>
  <si>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</si>
  <si>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</si>
  <si>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</si>
  <si>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</si>
  <si>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</si>
  <si>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</si>
  <si>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</si>
  <si>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</si>
  <si>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</si>
  <si>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</si>
  <si>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</si>
  <si>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</si>
  <si>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</si>
  <si>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</si>
  <si>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</si>
  <si>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</si>
  <si>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</si>
  <si>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</si>
  <si>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</si>
  <si>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</si>
  <si>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</si>
  <si>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</si>
  <si>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</si>
  <si>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</si>
  <si>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</si>
  <si>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</si>
  <si>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</si>
  <si>
    <t>Seattle MSA CPI-W</t>
  </si>
  <si>
    <t>Seattle MSA CPI-U</t>
  </si>
  <si>
    <t>OERF Seattle MSA CPI-U and CPI-W, baseline scenario forecast, February 2025. Forecasted values are shaded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</si>
</sst>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 applyFill="1" applyBorder="1"/>
    <xf numFmtId="166" fontId="0" fillId="0" borderId="0" xfId="0" applyNumberForma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quotePrefix="1"/>
    <xf numFmtId="10" fontId="0" fillId="3" borderId="0" xfId="2" applyNumberFormat="1" applyFont="1" applyFill="1"/>
    <xf numFmtId="0" fontId="1" fillId="0" borderId="0" xfId="0" applyFont="1"/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61"/>
  <sheetViews>
    <sheetView tabSelected="1" topLeftCell="G1" zoomScaleNormal="100" workbookViewId="0">
      <pane ySplit="6" topLeftCell="A514" activePane="bottomLeft" state="frozen"/>
      <selection pane="bottomLeft" activeCell="N554" sqref="N554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49" t="s">
        <v>2</v>
      </c>
      <c r="D4" s="50"/>
      <c r="E4" s="51"/>
      <c r="F4" s="49" t="s">
        <v>3</v>
      </c>
      <c r="G4" s="50"/>
      <c r="H4" s="51"/>
      <c r="I4" s="7"/>
      <c r="J4" s="7"/>
      <c r="K4" s="18"/>
      <c r="L4" s="49" t="s">
        <v>2</v>
      </c>
      <c r="M4" s="50"/>
      <c r="N4" s="51"/>
      <c r="O4" s="49" t="s">
        <v>3</v>
      </c>
      <c r="P4" s="50"/>
      <c r="Q4" s="51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8" si="58">C495/C483-1</f>
        <v>1.3713248610564666E-2</v>
      </c>
      <c r="E495" s="17">
        <f t="shared" ref="E495:E548" si="59">AVERAGE(C484:C495)/AVERAGE(C472:C483)-1</f>
        <v>1.4300985055939242E-2</v>
      </c>
      <c r="G495" s="11"/>
      <c r="H495" s="17">
        <f t="shared" ref="H495:H547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8" si="61">L495/L483-1</f>
        <v>1.4996943069158553E-2</v>
      </c>
      <c r="N495" s="17">
        <f t="shared" ref="N495:N548" si="62">AVERAGE(L484:L495)/AVERAGE(L472:L483)-1</f>
        <v>1.3628094106184374E-2</v>
      </c>
      <c r="P495" s="11"/>
      <c r="Q495" s="17">
        <f t="shared" ref="Q495:Q547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6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2:P546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44" spans="2:17" x14ac:dyDescent="0.2">
      <c r="B544" s="20">
        <v>45566</v>
      </c>
      <c r="C544" s="5">
        <v>315.66399999999999</v>
      </c>
      <c r="D544" s="11">
        <f t="shared" si="58"/>
        <v>2.5979049049146719E-2</v>
      </c>
      <c r="E544" s="17">
        <f t="shared" si="59"/>
        <v>3.0198260716554293E-2</v>
      </c>
      <c r="F544" s="5">
        <v>356.21199999999999</v>
      </c>
      <c r="G544" s="11">
        <f t="shared" si="64"/>
        <v>2.9538255219773824E-2</v>
      </c>
      <c r="H544" s="17">
        <f t="shared" si="60"/>
        <v>3.8234147194345258E-2</v>
      </c>
      <c r="K544" s="20">
        <v>45566</v>
      </c>
      <c r="L544" s="5">
        <v>309.358</v>
      </c>
      <c r="M544" s="11">
        <f t="shared" si="61"/>
        <v>2.4123467661576248E-2</v>
      </c>
      <c r="N544" s="17">
        <f t="shared" si="62"/>
        <v>2.9427033066225627E-2</v>
      </c>
      <c r="O544" s="5">
        <v>349.41699999999997</v>
      </c>
      <c r="P544" s="11">
        <f t="shared" si="66"/>
        <v>2.6902719367077887E-2</v>
      </c>
      <c r="Q544" s="17">
        <f t="shared" si="63"/>
        <v>3.705032645605888E-2</v>
      </c>
    </row>
    <row r="545" spans="2:17" x14ac:dyDescent="0.2">
      <c r="B545" s="20">
        <v>45597</v>
      </c>
      <c r="C545" s="5">
        <v>315.49299999999999</v>
      </c>
      <c r="D545" s="11">
        <f t="shared" si="58"/>
        <v>2.7493803960905616E-2</v>
      </c>
      <c r="E545" s="17">
        <f t="shared" si="59"/>
        <v>2.9874645890409335E-2</v>
      </c>
      <c r="H545" s="17">
        <f t="shared" si="60"/>
        <v>3.8234147194345258E-2</v>
      </c>
      <c r="K545" s="20">
        <v>45597</v>
      </c>
      <c r="L545" s="5">
        <v>308.99799999999999</v>
      </c>
      <c r="M545" s="11">
        <f t="shared" si="61"/>
        <v>2.5808036544232804E-2</v>
      </c>
      <c r="N545" s="17">
        <f t="shared" si="62"/>
        <v>2.9088352194761358E-2</v>
      </c>
      <c r="Q545" s="17">
        <f t="shared" si="63"/>
        <v>3.705032645605888E-2</v>
      </c>
    </row>
    <row r="546" spans="2:17" x14ac:dyDescent="0.2">
      <c r="B546" s="20">
        <v>45627</v>
      </c>
      <c r="C546" s="5">
        <v>315.60500000000002</v>
      </c>
      <c r="D546" s="11">
        <f t="shared" si="58"/>
        <v>2.8880572199800669E-2</v>
      </c>
      <c r="E546" s="17">
        <f t="shared" si="59"/>
        <v>2.949525204852077E-2</v>
      </c>
      <c r="F546" s="5">
        <v>354.34800000000001</v>
      </c>
      <c r="G546" s="11">
        <f t="shared" si="64"/>
        <v>2.7149242569177501E-2</v>
      </c>
      <c r="H546" s="17">
        <f t="shared" si="60"/>
        <v>3.5463718240872799E-2</v>
      </c>
      <c r="K546" s="20">
        <v>45627</v>
      </c>
      <c r="L546" s="5">
        <v>309.06700000000001</v>
      </c>
      <c r="M546" s="11">
        <f t="shared" si="61"/>
        <v>2.7729376712511078E-2</v>
      </c>
      <c r="N546" s="17">
        <f t="shared" si="62"/>
        <v>2.8636974658286629E-2</v>
      </c>
      <c r="O546" s="5">
        <v>348.57499999999999</v>
      </c>
      <c r="P546" s="11">
        <f t="shared" si="66"/>
        <v>2.8693943078394124E-2</v>
      </c>
      <c r="Q546" s="17">
        <f t="shared" si="63"/>
        <v>3.4698093927436391E-2</v>
      </c>
    </row>
    <row r="547" spans="2:17" x14ac:dyDescent="0.2">
      <c r="B547" s="20">
        <v>45658</v>
      </c>
      <c r="C547" s="5">
        <v>317.67099999999999</v>
      </c>
      <c r="D547" s="11">
        <f t="shared" si="58"/>
        <v>3.0004831121501097E-2</v>
      </c>
      <c r="E547" s="17">
        <f t="shared" si="59"/>
        <v>2.9422757010595157E-2</v>
      </c>
      <c r="H547" s="17">
        <f t="shared" si="60"/>
        <v>3.5463718240872799E-2</v>
      </c>
      <c r="K547" s="20">
        <v>45658</v>
      </c>
      <c r="L547" s="5">
        <v>311.17200000000003</v>
      </c>
      <c r="M547" s="11">
        <f t="shared" si="61"/>
        <v>2.9685540418463274E-2</v>
      </c>
      <c r="N547" s="17">
        <f t="shared" si="62"/>
        <v>2.8661356896884982E-2</v>
      </c>
      <c r="Q547" s="17">
        <f t="shared" si="63"/>
        <v>3.4698093927436391E-2</v>
      </c>
    </row>
    <row r="548" spans="2:17" x14ac:dyDescent="0.2">
      <c r="B548" s="20">
        <v>45689</v>
      </c>
      <c r="C548" s="5">
        <v>319.08199999999999</v>
      </c>
      <c r="D548" s="11">
        <f t="shared" si="58"/>
        <v>2.8215489517475101E-2</v>
      </c>
      <c r="E548" s="17">
        <f t="shared" si="59"/>
        <v>2.9148182170424697E-2</v>
      </c>
      <c r="F548" s="5">
        <v>358.096</v>
      </c>
      <c r="G548" s="11">
        <f t="shared" ref="G548:G552" si="67">F548/F536-1</f>
        <v>2.5217012894803048E-2</v>
      </c>
      <c r="H548" s="17">
        <f t="shared" ref="H548:H552" si="68">AVERAGE(F537:F548)/AVERAGE(F525:F536)-1</f>
        <v>3.2557972853343387E-2</v>
      </c>
      <c r="K548" s="20">
        <v>45689</v>
      </c>
      <c r="L548" s="5">
        <v>312.45999999999998</v>
      </c>
      <c r="M548" s="11">
        <f t="shared" si="61"/>
        <v>2.6869634946300236E-2</v>
      </c>
      <c r="N548" s="17">
        <f t="shared" si="62"/>
        <v>2.8296533695422399E-2</v>
      </c>
      <c r="O548" s="5">
        <v>351.16500000000002</v>
      </c>
      <c r="P548" s="11">
        <f t="shared" ref="P548" si="69">O548/O536-1</f>
        <v>2.5637655635289969E-2</v>
      </c>
      <c r="Q548" s="17">
        <f t="shared" ref="Q548" si="70">AVERAGE(O537:O548)/AVERAGE(O525:O536)-1</f>
        <v>3.2000938507546373E-2</v>
      </c>
    </row>
    <row r="549" spans="2:17" ht="12" customHeight="1" x14ac:dyDescent="0.2">
      <c r="B549" s="20">
        <v>45717</v>
      </c>
      <c r="C549" s="5">
        <v>319.79899999999998</v>
      </c>
      <c r="D549" s="11">
        <f t="shared" ref="D549" si="71">C549/C537-1</f>
        <v>2.3907252538964974E-2</v>
      </c>
      <c r="E549" s="17">
        <f t="shared" ref="E549" si="72">AVERAGE(C538:C549)/AVERAGE(C526:C537)-1</f>
        <v>2.8243337399556312E-2</v>
      </c>
      <c r="H549" s="17">
        <f t="shared" si="68"/>
        <v>3.2557972853343387E-2</v>
      </c>
      <c r="K549" s="20">
        <v>45717</v>
      </c>
      <c r="L549" s="5">
        <v>313.25</v>
      </c>
      <c r="M549" s="11">
        <f t="shared" ref="M549" si="73">L549/L537-1</f>
        <v>2.2016169551911435E-2</v>
      </c>
      <c r="N549" s="17">
        <f t="shared" ref="N549" si="74">AVERAGE(L538:L549)/AVERAGE(L526:L537)-1</f>
        <v>2.7182228529601282E-2</v>
      </c>
      <c r="P549" s="11"/>
      <c r="Q549" s="17">
        <f t="shared" ref="Q549:Q552" si="75">AVERAGE(O538:O549)/AVERAGE(O526:O537)-1</f>
        <v>3.2000938507546373E-2</v>
      </c>
    </row>
    <row r="550" spans="2:17" x14ac:dyDescent="0.2">
      <c r="B550" s="20">
        <v>45748</v>
      </c>
      <c r="C550" s="5">
        <v>320.79500000000002</v>
      </c>
      <c r="D550" s="11">
        <f t="shared" ref="D550:D552" si="76">C550/C538-1</f>
        <v>2.3112888616734883E-2</v>
      </c>
      <c r="E550" s="17">
        <f t="shared" ref="E550:E552" si="77">AVERAGE(C539:C550)/AVERAGE(C527:C538)-1</f>
        <v>2.7370554892496513E-2</v>
      </c>
      <c r="F550" s="5">
        <v>359.4</v>
      </c>
      <c r="G550" s="11">
        <f t="shared" si="67"/>
        <v>1.6681612320121664E-2</v>
      </c>
      <c r="H550" s="17">
        <f t="shared" si="68"/>
        <v>2.7938679236211517E-2</v>
      </c>
      <c r="K550" s="20">
        <v>45748</v>
      </c>
      <c r="L550" s="5">
        <v>314.24299999999999</v>
      </c>
      <c r="M550" s="11">
        <f t="shared" ref="M550:M552" si="78">L550/L538-1</f>
        <v>2.0895939391379903E-2</v>
      </c>
      <c r="N550" s="17">
        <f t="shared" ref="N550:N552" si="79">AVERAGE(L539:L550)/AVERAGE(L527:L538)-1</f>
        <v>2.6100404158062585E-2</v>
      </c>
      <c r="O550" s="5">
        <v>352.70400000000001</v>
      </c>
      <c r="P550" s="11">
        <f t="shared" ref="P549:P552" si="80">O550/O538-1</f>
        <v>1.6323813750039662E-2</v>
      </c>
      <c r="Q550" s="17">
        <f t="shared" si="75"/>
        <v>2.7220104613668417E-2</v>
      </c>
    </row>
    <row r="551" spans="2:17" x14ac:dyDescent="0.2">
      <c r="B551" s="20">
        <v>45778</v>
      </c>
      <c r="C551" s="5">
        <v>321.46499999999997</v>
      </c>
      <c r="D551" s="11">
        <f t="shared" si="76"/>
        <v>2.3548965354746709E-2</v>
      </c>
      <c r="E551" s="17">
        <f t="shared" si="77"/>
        <v>2.6610088308113511E-2</v>
      </c>
      <c r="H551" s="17">
        <f t="shared" si="68"/>
        <v>2.7938679236211517E-2</v>
      </c>
      <c r="K551" s="20">
        <v>45778</v>
      </c>
      <c r="L551" s="5">
        <v>314.839</v>
      </c>
      <c r="M551" s="11">
        <f t="shared" si="78"/>
        <v>2.166385971060758E-2</v>
      </c>
      <c r="N551" s="17">
        <f t="shared" si="79"/>
        <v>2.5176254130472531E-2</v>
      </c>
      <c r="P551" s="11"/>
      <c r="Q551" s="17">
        <f t="shared" si="75"/>
        <v>2.7220104613668417E-2</v>
      </c>
    </row>
    <row r="552" spans="2:17" x14ac:dyDescent="0.2">
      <c r="B552" s="20">
        <v>45809</v>
      </c>
      <c r="C552" s="5">
        <v>322.56099999999998</v>
      </c>
      <c r="D552" s="11">
        <f t="shared" si="76"/>
        <v>2.6692130182223162E-2</v>
      </c>
      <c r="E552" s="17">
        <f t="shared" si="77"/>
        <v>2.6362097327987888E-2</v>
      </c>
      <c r="F552">
        <v>364.34399999999999</v>
      </c>
      <c r="G552" s="11">
        <f t="shared" si="67"/>
        <v>2.683020314296658E-2</v>
      </c>
      <c r="H552" s="17">
        <f t="shared" si="68"/>
        <v>2.6058294211571909E-2</v>
      </c>
      <c r="K552" s="20">
        <v>45809</v>
      </c>
      <c r="L552" s="5">
        <v>315.94499999999999</v>
      </c>
      <c r="M552" s="11">
        <f t="shared" si="78"/>
        <v>2.561563881657114E-2</v>
      </c>
      <c r="N552" s="17">
        <f t="shared" si="79"/>
        <v>2.4905446060012215E-2</v>
      </c>
      <c r="O552">
        <v>357.78</v>
      </c>
      <c r="P552" s="11">
        <f t="shared" si="80"/>
        <v>2.7150087705951176E-2</v>
      </c>
      <c r="Q552" s="17">
        <f t="shared" si="75"/>
        <v>2.5730362109404048E-2</v>
      </c>
    </row>
    <row r="555" spans="2:17" x14ac:dyDescent="0.2">
      <c r="B555" s="2" t="s">
        <v>11</v>
      </c>
    </row>
    <row r="556" spans="2:17" x14ac:dyDescent="0.2">
      <c r="B556" s="56" t="s">
        <v>12</v>
      </c>
    </row>
    <row r="557" spans="2:17" x14ac:dyDescent="0.2">
      <c r="B557" s="4" t="s">
        <v>13</v>
      </c>
    </row>
    <row r="558" spans="2:17" x14ac:dyDescent="0.2">
      <c r="B558" s="4" t="s">
        <v>14</v>
      </c>
    </row>
    <row r="559" spans="2:17" x14ac:dyDescent="0.2">
      <c r="B559" s="12" t="s">
        <v>15</v>
      </c>
    </row>
    <row r="560" spans="2:17" x14ac:dyDescent="0.2">
      <c r="B560" s="12" t="s">
        <v>16</v>
      </c>
    </row>
    <row r="561" spans="2:2" x14ac:dyDescent="0.2">
      <c r="B561" s="12" t="s">
        <v>17</v>
      </c>
    </row>
  </sheetData>
  <mergeCells count="4">
    <mergeCell ref="L4:N4"/>
    <mergeCell ref="O4:Q4"/>
    <mergeCell ref="C4:E4"/>
    <mergeCell ref="F4:H4"/>
  </mergeCells>
  <hyperlinks>
    <hyperlink ref="B561" r:id="rId1" display="https://www.bls.gov/regions/west/wa_seattle_cmsa.htm" xr:uid="{00000000-0004-0000-0000-000000000000}"/>
    <hyperlink ref="B560" r:id="rId2" display="https://www.bls.gov/cpi/data.htm" xr:uid="{00000000-0004-0000-0000-000001000000}"/>
    <hyperlink ref="B559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47" activePane="bottomLeft" state="frozen"/>
      <selection pane="bottomLeft" activeCell="C71" sqref="C71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2" t="s">
        <v>2</v>
      </c>
      <c r="D4" s="53"/>
      <c r="E4" s="52" t="s">
        <v>3</v>
      </c>
      <c r="F4" s="53"/>
      <c r="G4" s="7"/>
      <c r="H4" s="7"/>
      <c r="I4" s="30"/>
      <c r="J4" s="52" t="s">
        <v>2</v>
      </c>
      <c r="K4" s="53"/>
      <c r="L4" s="52" t="s">
        <v>3</v>
      </c>
      <c r="M4" s="53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1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1" si="6">+C67/C66-1</f>
        <v>1.2336841940568721E-2</v>
      </c>
      <c r="E67" s="35">
        <v>282.69299999999998</v>
      </c>
      <c r="F67" s="34">
        <f t="shared" ref="F67:F71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1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B71" s="30">
        <v>2024</v>
      </c>
      <c r="C71">
        <v>313.68900000000002</v>
      </c>
      <c r="D71" s="34">
        <f t="shared" si="6"/>
        <v>2.9494391241278395E-2</v>
      </c>
      <c r="E71">
        <v>353.488</v>
      </c>
      <c r="F71" s="34">
        <f t="shared" si="7"/>
        <v>3.7093106837418732E-2</v>
      </c>
      <c r="G71" s="11"/>
      <c r="H71" s="11"/>
      <c r="I71" s="30">
        <v>2024</v>
      </c>
      <c r="J71">
        <v>307.55200000000002</v>
      </c>
      <c r="K71" s="34">
        <f t="shared" si="8"/>
        <v>2.8636409244456429E-2</v>
      </c>
      <c r="L71">
        <v>347.01799999999997</v>
      </c>
      <c r="M71" s="34">
        <f t="shared" si="4"/>
        <v>3.6149902511413368E-2</v>
      </c>
    </row>
    <row r="72" spans="1:13" x14ac:dyDescent="0.2">
      <c r="A72" s="11"/>
      <c r="G72" s="11"/>
      <c r="H72" s="11"/>
      <c r="I72" s="2"/>
    </row>
    <row r="73" spans="1:13" x14ac:dyDescent="0.2">
      <c r="A73" s="11"/>
      <c r="B73" s="2" t="s">
        <v>11</v>
      </c>
      <c r="G73" s="11"/>
      <c r="H73" s="11"/>
      <c r="I73" s="4"/>
    </row>
    <row r="74" spans="1:13" x14ac:dyDescent="0.2">
      <c r="A74" s="11"/>
      <c r="B74" s="4" t="s">
        <v>12</v>
      </c>
      <c r="G74" s="11"/>
      <c r="H74" s="11"/>
      <c r="I74" s="4"/>
    </row>
    <row r="75" spans="1:13" x14ac:dyDescent="0.2">
      <c r="A75" s="11"/>
      <c r="B75" s="4" t="s">
        <v>13</v>
      </c>
      <c r="G75" s="11"/>
      <c r="H75" s="11"/>
      <c r="I75" s="4"/>
    </row>
    <row r="76" spans="1:13" x14ac:dyDescent="0.2">
      <c r="A76" s="11"/>
      <c r="B76" s="4" t="s">
        <v>14</v>
      </c>
      <c r="G76" s="11"/>
      <c r="H76" s="11"/>
      <c r="I76" s="12"/>
    </row>
    <row r="77" spans="1:13" x14ac:dyDescent="0.2">
      <c r="A77" s="11"/>
      <c r="B77" s="12" t="s">
        <v>15</v>
      </c>
      <c r="G77" s="11"/>
      <c r="H77" s="11"/>
      <c r="I77" s="12"/>
    </row>
    <row r="78" spans="1:13" x14ac:dyDescent="0.2">
      <c r="A78" s="11"/>
      <c r="B78" s="12" t="s">
        <v>16</v>
      </c>
      <c r="G78" s="11"/>
      <c r="H78" s="11"/>
      <c r="I78" s="12"/>
    </row>
    <row r="79" spans="1:13" x14ac:dyDescent="0.2">
      <c r="A79" s="11"/>
      <c r="B79" s="12" t="s">
        <v>17</v>
      </c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9" r:id="rId1" display="https://www.bls.gov/regions/west/wa_seattle_cmsa.htm" xr:uid="{00000000-0004-0000-0100-000000000000}"/>
    <hyperlink ref="B78" r:id="rId2" display="https://www.bls.gov/cpi/data.htm" xr:uid="{00000000-0004-0000-0100-000001000000}"/>
    <hyperlink ref="B77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56"/>
  <sheetViews>
    <sheetView zoomScaleNormal="100" workbookViewId="0">
      <pane ySplit="6" topLeftCell="A61" activePane="bottomLeft" state="frozen"/>
      <selection pane="bottomLeft" activeCell="L114" sqref="L114"/>
    </sheetView>
  </sheetViews>
  <sheetFormatPr defaultRowHeight="12.75" x14ac:dyDescent="0.2"/>
  <cols>
    <col min="2" max="2" width="9.28515625" customWidth="1"/>
    <col min="3" max="3" width="14.85546875" customWidth="1"/>
    <col min="4" max="4" width="14.85546875" style="38" customWidth="1"/>
    <col min="5" max="5" width="11.7109375" bestFit="1" customWidth="1"/>
    <col min="6" max="6" width="8.42578125" customWidth="1"/>
    <col min="7" max="8" width="14.5703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2" t="s">
        <v>143</v>
      </c>
      <c r="D4" s="53"/>
      <c r="F4" s="30"/>
      <c r="G4" s="52" t="s">
        <v>142</v>
      </c>
      <c r="H4" s="53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3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 t="s">
        <v>18</v>
      </c>
      <c r="C7" s="37">
        <v>176.1</v>
      </c>
      <c r="F7" t="s">
        <v>18</v>
      </c>
      <c r="G7" s="37">
        <v>171.6</v>
      </c>
    </row>
    <row r="8" spans="1:10" x14ac:dyDescent="0.2">
      <c r="B8" t="s">
        <v>19</v>
      </c>
      <c r="C8" s="37">
        <v>178.5</v>
      </c>
      <c r="F8" t="s">
        <v>19</v>
      </c>
      <c r="G8" s="37">
        <v>173.9</v>
      </c>
    </row>
    <row r="9" spans="1:10" x14ac:dyDescent="0.2">
      <c r="B9" t="s">
        <v>20</v>
      </c>
      <c r="C9" s="37">
        <v>180.3</v>
      </c>
      <c r="F9" t="s">
        <v>20</v>
      </c>
      <c r="G9" s="37">
        <v>175.4</v>
      </c>
    </row>
    <row r="10" spans="1:10" x14ac:dyDescent="0.2">
      <c r="B10" t="s">
        <v>21</v>
      </c>
      <c r="C10" s="37">
        <v>181.8</v>
      </c>
      <c r="F10" t="s">
        <v>21</v>
      </c>
      <c r="G10" s="37">
        <v>177.25</v>
      </c>
    </row>
    <row r="11" spans="1:10" x14ac:dyDescent="0.2">
      <c r="B11" t="s">
        <v>22</v>
      </c>
      <c r="C11" s="37">
        <v>184</v>
      </c>
      <c r="D11" s="38">
        <f>(C11/C7) - 1</f>
        <v>4.4860874503123149E-2</v>
      </c>
      <c r="F11" t="s">
        <v>22</v>
      </c>
      <c r="G11" s="37">
        <v>179.2</v>
      </c>
      <c r="H11" s="38">
        <f>(G11/G7) - 1</f>
        <v>4.4289044289044233E-2</v>
      </c>
    </row>
    <row r="12" spans="1:10" x14ac:dyDescent="0.2">
      <c r="B12" t="s">
        <v>23</v>
      </c>
      <c r="C12" s="37">
        <v>185.25</v>
      </c>
      <c r="D12" s="38">
        <f t="shared" ref="D12:D75" si="0">(C12/C8) - 1</f>
        <v>3.7815126050420256E-2</v>
      </c>
      <c r="F12" t="s">
        <v>23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24</v>
      </c>
      <c r="C13" s="37">
        <v>186.8</v>
      </c>
      <c r="D13" s="38">
        <f t="shared" si="0"/>
        <v>3.6051026067664971E-2</v>
      </c>
      <c r="F13" t="s">
        <v>24</v>
      </c>
      <c r="G13" s="37">
        <v>181.5</v>
      </c>
      <c r="H13" s="38">
        <f t="shared" si="1"/>
        <v>3.477765108323827E-2</v>
      </c>
    </row>
    <row r="14" spans="1:10" x14ac:dyDescent="0.2">
      <c r="B14" t="s">
        <v>25</v>
      </c>
      <c r="C14" s="37">
        <v>187</v>
      </c>
      <c r="D14" s="38">
        <f t="shared" si="0"/>
        <v>2.8602860286028431E-2</v>
      </c>
      <c r="F14" t="s">
        <v>25</v>
      </c>
      <c r="G14" s="37">
        <v>182.1</v>
      </c>
      <c r="H14" s="38">
        <f t="shared" si="1"/>
        <v>2.7362482369534424E-2</v>
      </c>
    </row>
    <row r="15" spans="1:10" x14ac:dyDescent="0.2">
      <c r="B15" t="s">
        <v>26</v>
      </c>
      <c r="C15" s="37">
        <v>187.6</v>
      </c>
      <c r="D15" s="38">
        <f t="shared" si="0"/>
        <v>1.9565217391304346E-2</v>
      </c>
      <c r="F15" t="s">
        <v>26</v>
      </c>
      <c r="G15" s="37">
        <v>182.5</v>
      </c>
      <c r="H15" s="38">
        <f t="shared" si="1"/>
        <v>1.8415178571428603E-2</v>
      </c>
    </row>
    <row r="16" spans="1:10" x14ac:dyDescent="0.2">
      <c r="B16" t="s">
        <v>27</v>
      </c>
      <c r="C16" s="37">
        <v>189.1</v>
      </c>
      <c r="D16" s="38">
        <f t="shared" si="0"/>
        <v>2.0782726045883937E-2</v>
      </c>
      <c r="F16" t="s">
        <v>27</v>
      </c>
      <c r="G16" s="37">
        <v>183.85</v>
      </c>
      <c r="H16" s="38">
        <f t="shared" si="1"/>
        <v>1.9406709176601034E-2</v>
      </c>
    </row>
    <row r="17" spans="2:8" x14ac:dyDescent="0.2">
      <c r="B17" t="s">
        <v>28</v>
      </c>
      <c r="C17" s="37">
        <v>190.3</v>
      </c>
      <c r="D17" s="38">
        <f t="shared" si="0"/>
        <v>1.8736616702355491E-2</v>
      </c>
      <c r="F17" t="s">
        <v>28</v>
      </c>
      <c r="G17" s="37">
        <v>184.8</v>
      </c>
      <c r="H17" s="38">
        <f t="shared" si="1"/>
        <v>1.8181818181818299E-2</v>
      </c>
    </row>
    <row r="18" spans="2:8" x14ac:dyDescent="0.2">
      <c r="B18" t="s">
        <v>29</v>
      </c>
      <c r="C18" s="37">
        <v>190.45</v>
      </c>
      <c r="D18" s="38">
        <f t="shared" si="0"/>
        <v>1.8449197860962441E-2</v>
      </c>
      <c r="F18" t="s">
        <v>29</v>
      </c>
      <c r="G18" s="37">
        <v>185.05</v>
      </c>
      <c r="H18" s="38">
        <f t="shared" si="1"/>
        <v>1.6199890170236264E-2</v>
      </c>
    </row>
    <row r="19" spans="2:8" x14ac:dyDescent="0.2">
      <c r="B19" t="s">
        <v>30</v>
      </c>
      <c r="C19" s="37">
        <v>191.3</v>
      </c>
      <c r="D19" s="38">
        <f t="shared" si="0"/>
        <v>1.9722814498934094E-2</v>
      </c>
      <c r="F19" t="s">
        <v>30</v>
      </c>
      <c r="G19" s="37">
        <v>186.2</v>
      </c>
      <c r="H19" s="38">
        <f t="shared" si="1"/>
        <v>2.0273972602739665E-2</v>
      </c>
    </row>
    <row r="20" spans="2:8" x14ac:dyDescent="0.2">
      <c r="B20" t="s">
        <v>31</v>
      </c>
      <c r="C20" s="37">
        <v>192</v>
      </c>
      <c r="D20" s="38">
        <f t="shared" si="0"/>
        <v>1.5335801163405716E-2</v>
      </c>
      <c r="F20" t="s">
        <v>31</v>
      </c>
      <c r="G20" s="37">
        <v>186.35</v>
      </c>
      <c r="H20" s="38">
        <f t="shared" si="1"/>
        <v>1.3598041881969003E-2</v>
      </c>
    </row>
    <row r="21" spans="2:8" x14ac:dyDescent="0.2">
      <c r="B21" t="s">
        <v>32</v>
      </c>
      <c r="C21" s="37">
        <v>194.4</v>
      </c>
      <c r="D21" s="38">
        <f t="shared" si="0"/>
        <v>2.154492905937988E-2</v>
      </c>
      <c r="F21" t="s">
        <v>32</v>
      </c>
      <c r="G21" s="37">
        <v>188.2</v>
      </c>
      <c r="H21" s="38">
        <f t="shared" si="1"/>
        <v>1.8398268398268192E-2</v>
      </c>
    </row>
    <row r="22" spans="2:8" x14ac:dyDescent="0.2">
      <c r="B22" t="s">
        <v>33</v>
      </c>
      <c r="C22" s="37">
        <v>192.35</v>
      </c>
      <c r="D22" s="38">
        <f t="shared" si="0"/>
        <v>9.9763717511158756E-3</v>
      </c>
      <c r="F22" t="s">
        <v>33</v>
      </c>
      <c r="G22" s="37">
        <v>186.55</v>
      </c>
      <c r="H22" s="38">
        <f t="shared" si="1"/>
        <v>8.1059173196433854E-3</v>
      </c>
    </row>
    <row r="23" spans="2:8" x14ac:dyDescent="0.2">
      <c r="B23" t="s">
        <v>34</v>
      </c>
      <c r="C23" s="37">
        <v>193.5</v>
      </c>
      <c r="D23" s="38">
        <f t="shared" si="0"/>
        <v>1.1500261369576492E-2</v>
      </c>
      <c r="F23" t="s">
        <v>34</v>
      </c>
      <c r="G23" s="37">
        <v>187.8</v>
      </c>
      <c r="H23" s="38">
        <f t="shared" si="1"/>
        <v>8.5929108485500727E-3</v>
      </c>
    </row>
    <row r="24" spans="2:8" x14ac:dyDescent="0.2">
      <c r="B24" t="s">
        <v>35</v>
      </c>
      <c r="C24" s="37">
        <v>194.8</v>
      </c>
      <c r="D24" s="38">
        <f t="shared" si="0"/>
        <v>1.4583333333333393E-2</v>
      </c>
      <c r="F24" t="s">
        <v>35</v>
      </c>
      <c r="G24" s="37">
        <v>189.75</v>
      </c>
      <c r="H24" s="38">
        <f t="shared" si="1"/>
        <v>1.8245237456399277E-2</v>
      </c>
    </row>
    <row r="25" spans="2:8" x14ac:dyDescent="0.2">
      <c r="B25" t="s">
        <v>36</v>
      </c>
      <c r="C25" s="37">
        <v>194.6</v>
      </c>
      <c r="D25" s="38">
        <f t="shared" si="0"/>
        <v>1.0288065843619965E-3</v>
      </c>
      <c r="F25" t="s">
        <v>36</v>
      </c>
      <c r="G25" s="37">
        <v>189.6</v>
      </c>
      <c r="H25" s="38">
        <f t="shared" si="1"/>
        <v>7.4388947927737092E-3</v>
      </c>
    </row>
    <row r="26" spans="2:8" x14ac:dyDescent="0.2">
      <c r="B26" t="s">
        <v>37</v>
      </c>
      <c r="C26" s="37">
        <v>195.8</v>
      </c>
      <c r="D26" s="38">
        <f t="shared" si="0"/>
        <v>1.7936054068105056E-2</v>
      </c>
      <c r="F26" t="s">
        <v>37</v>
      </c>
      <c r="G26" s="37">
        <v>190.95</v>
      </c>
      <c r="H26" s="38">
        <f t="shared" si="1"/>
        <v>2.3586169927633183E-2</v>
      </c>
    </row>
    <row r="27" spans="2:8" x14ac:dyDescent="0.2">
      <c r="B27" t="s">
        <v>38</v>
      </c>
      <c r="C27" s="37">
        <v>197.6</v>
      </c>
      <c r="D27" s="38">
        <f t="shared" si="0"/>
        <v>2.1188630490956095E-2</v>
      </c>
      <c r="F27" t="s">
        <v>38</v>
      </c>
      <c r="G27" s="37">
        <v>192.4</v>
      </c>
      <c r="H27" s="38">
        <f t="shared" si="1"/>
        <v>2.4494142705005384E-2</v>
      </c>
    </row>
    <row r="28" spans="2:8" x14ac:dyDescent="0.2">
      <c r="B28" t="s">
        <v>39</v>
      </c>
      <c r="C28" s="37">
        <v>200.55</v>
      </c>
      <c r="D28" s="38">
        <f t="shared" si="0"/>
        <v>2.9517453798767912E-2</v>
      </c>
      <c r="F28" t="s">
        <v>39</v>
      </c>
      <c r="G28" s="37">
        <v>195.5</v>
      </c>
      <c r="H28" s="38">
        <f t="shared" si="1"/>
        <v>3.0303030303030276E-2</v>
      </c>
    </row>
    <row r="29" spans="2:8" x14ac:dyDescent="0.2">
      <c r="B29" t="s">
        <v>40</v>
      </c>
      <c r="C29" s="37">
        <v>199.9</v>
      </c>
      <c r="D29" s="38">
        <f t="shared" si="0"/>
        <v>2.7235354573484027E-2</v>
      </c>
      <c r="F29" t="s">
        <v>40</v>
      </c>
      <c r="G29" s="37">
        <v>195.3</v>
      </c>
      <c r="H29" s="38">
        <f t="shared" si="1"/>
        <v>3.0063291139240667E-2</v>
      </c>
    </row>
    <row r="30" spans="2:8" x14ac:dyDescent="0.2">
      <c r="B30" t="s">
        <v>41</v>
      </c>
      <c r="C30" s="37">
        <v>202.1</v>
      </c>
      <c r="D30" s="38">
        <f t="shared" si="0"/>
        <v>3.2175689479060132E-2</v>
      </c>
      <c r="F30" t="s">
        <v>41</v>
      </c>
      <c r="G30" s="37">
        <v>197.35</v>
      </c>
      <c r="H30" s="38">
        <f t="shared" si="1"/>
        <v>3.3516627389369003E-2</v>
      </c>
    </row>
    <row r="31" spans="2:8" x14ac:dyDescent="0.2">
      <c r="B31" t="s">
        <v>42</v>
      </c>
      <c r="C31" s="37">
        <v>203.6</v>
      </c>
      <c r="D31" s="38">
        <f t="shared" si="0"/>
        <v>3.0364372469635637E-2</v>
      </c>
      <c r="F31" t="s">
        <v>42</v>
      </c>
      <c r="G31" s="37">
        <v>198</v>
      </c>
      <c r="H31" s="38">
        <f t="shared" si="1"/>
        <v>2.9106029106028997E-2</v>
      </c>
    </row>
    <row r="32" spans="2:8" x14ac:dyDescent="0.2">
      <c r="B32" t="s">
        <v>43</v>
      </c>
      <c r="C32" s="37">
        <v>207.8</v>
      </c>
      <c r="D32" s="38">
        <f t="shared" si="0"/>
        <v>3.615058588880582E-2</v>
      </c>
      <c r="F32" t="s">
        <v>43</v>
      </c>
      <c r="G32" s="37">
        <v>203.15</v>
      </c>
      <c r="H32" s="38">
        <f t="shared" si="1"/>
        <v>3.9130434782608692E-2</v>
      </c>
    </row>
    <row r="33" spans="2:8" x14ac:dyDescent="0.2">
      <c r="B33" t="s">
        <v>44</v>
      </c>
      <c r="C33" s="37">
        <v>209.6</v>
      </c>
      <c r="D33" s="38">
        <f t="shared" si="0"/>
        <v>4.8524262131065532E-2</v>
      </c>
      <c r="F33" t="s">
        <v>44</v>
      </c>
      <c r="G33" s="37">
        <v>205.1</v>
      </c>
      <c r="H33" s="38">
        <f t="shared" si="1"/>
        <v>5.0179211469533858E-2</v>
      </c>
    </row>
    <row r="34" spans="2:8" x14ac:dyDescent="0.2">
      <c r="B34" t="s">
        <v>45</v>
      </c>
      <c r="C34" s="37">
        <v>209.55</v>
      </c>
      <c r="D34" s="38">
        <f t="shared" si="0"/>
        <v>3.6862939139040263E-2</v>
      </c>
      <c r="F34" t="s">
        <v>45</v>
      </c>
      <c r="G34" s="37">
        <v>204.1</v>
      </c>
      <c r="H34" s="38">
        <f t="shared" si="1"/>
        <v>3.4203192297947771E-2</v>
      </c>
    </row>
    <row r="35" spans="2:8" x14ac:dyDescent="0.2">
      <c r="B35" t="s">
        <v>46</v>
      </c>
      <c r="C35" s="37">
        <v>211.70400000000001</v>
      </c>
      <c r="D35" s="38">
        <f t="shared" si="0"/>
        <v>3.9803536345776047E-2</v>
      </c>
      <c r="F35" t="s">
        <v>46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47</v>
      </c>
      <c r="C36" s="37">
        <v>215.63849999999999</v>
      </c>
      <c r="D36" s="38">
        <f t="shared" si="0"/>
        <v>3.7721366698748815E-2</v>
      </c>
      <c r="F36" t="s">
        <v>47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48</v>
      </c>
      <c r="C37" s="37">
        <v>215.97800000000001</v>
      </c>
      <c r="D37" s="38">
        <f t="shared" si="0"/>
        <v>3.0429389312977229E-2</v>
      </c>
      <c r="F37" t="s">
        <v>48</v>
      </c>
      <c r="G37" s="37">
        <v>210.22</v>
      </c>
      <c r="H37" s="38">
        <f t="shared" si="1"/>
        <v>2.4963432471964975E-2</v>
      </c>
    </row>
    <row r="38" spans="2:8" x14ac:dyDescent="0.2">
      <c r="B38" t="s">
        <v>49</v>
      </c>
      <c r="C38" s="37">
        <v>218.69649999999999</v>
      </c>
      <c r="D38" s="38">
        <f t="shared" si="0"/>
        <v>4.3648293963254536E-2</v>
      </c>
      <c r="F38" t="s">
        <v>49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50</v>
      </c>
      <c r="C39" s="37">
        <v>221.72800000000001</v>
      </c>
      <c r="D39" s="38">
        <f t="shared" si="0"/>
        <v>4.7349128972527632E-2</v>
      </c>
      <c r="F39" t="s">
        <v>50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51</v>
      </c>
      <c r="C40" s="37">
        <v>225.63200000000001</v>
      </c>
      <c r="D40" s="38">
        <f t="shared" si="0"/>
        <v>4.6343765143979532E-2</v>
      </c>
      <c r="F40" t="s">
        <v>51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52</v>
      </c>
      <c r="C41" s="37">
        <v>227.745</v>
      </c>
      <c r="D41" s="38">
        <f t="shared" si="0"/>
        <v>5.4482400985285562E-2</v>
      </c>
      <c r="F41" t="s">
        <v>52</v>
      </c>
      <c r="G41" s="37">
        <v>223.273</v>
      </c>
      <c r="H41" s="38">
        <f t="shared" si="1"/>
        <v>6.2092093996765296E-2</v>
      </c>
    </row>
    <row r="42" spans="2:8" x14ac:dyDescent="0.2">
      <c r="B42" t="s">
        <v>53</v>
      </c>
      <c r="C42" s="37">
        <v>224.2475</v>
      </c>
      <c r="D42" s="38">
        <f t="shared" si="0"/>
        <v>2.5382207762812969E-2</v>
      </c>
      <c r="F42" t="s">
        <v>53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54</v>
      </c>
      <c r="C43" s="37">
        <v>224.73699999999999</v>
      </c>
      <c r="D43" s="38">
        <f t="shared" si="0"/>
        <v>1.3570681194977618E-2</v>
      </c>
      <c r="F43" t="s">
        <v>54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55</v>
      </c>
      <c r="C44" s="37">
        <v>226.58750000000001</v>
      </c>
      <c r="D44" s="38">
        <f t="shared" si="0"/>
        <v>4.2347716635937616E-3</v>
      </c>
      <c r="F44" t="s">
        <v>55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56</v>
      </c>
      <c r="C45" s="37">
        <v>227.13800000000001</v>
      </c>
      <c r="D45" s="38">
        <f t="shared" si="0"/>
        <v>-2.6652615864234397E-3</v>
      </c>
      <c r="F45" t="s">
        <v>56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57</v>
      </c>
      <c r="C46" s="37">
        <v>225.9365</v>
      </c>
      <c r="D46" s="38">
        <f t="shared" si="0"/>
        <v>7.531856542436266E-3</v>
      </c>
      <c r="F46" t="s">
        <v>57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58</v>
      </c>
      <c r="C47" s="37">
        <v>226.08500000000001</v>
      </c>
      <c r="D47" s="38">
        <f t="shared" si="0"/>
        <v>5.998122249562865E-3</v>
      </c>
      <c r="F47" t="s">
        <v>58</v>
      </c>
      <c r="G47" s="37">
        <v>221.215</v>
      </c>
      <c r="H47" s="38">
        <f t="shared" si="1"/>
        <v>1.1259325629022765E-2</v>
      </c>
    </row>
    <row r="48" spans="2:8" x14ac:dyDescent="0.2">
      <c r="B48" t="s">
        <v>59</v>
      </c>
      <c r="C48" s="37">
        <v>226.31549999999999</v>
      </c>
      <c r="D48" s="38">
        <f t="shared" si="0"/>
        <v>-1.2004192640813205E-3</v>
      </c>
      <c r="F48" t="s">
        <v>59</v>
      </c>
      <c r="G48" s="37">
        <v>222.083</v>
      </c>
      <c r="H48" s="38">
        <f t="shared" si="1"/>
        <v>4.4436805886916009E-3</v>
      </c>
    </row>
    <row r="49" spans="2:8" x14ac:dyDescent="0.2">
      <c r="B49" t="s">
        <v>60</v>
      </c>
      <c r="C49" s="37">
        <v>227.64500000000001</v>
      </c>
      <c r="D49" s="38">
        <f t="shared" si="0"/>
        <v>2.2321232026345506E-3</v>
      </c>
      <c r="F49" t="s">
        <v>60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61</v>
      </c>
      <c r="C50" s="37">
        <v>227.0565</v>
      </c>
      <c r="D50" s="38">
        <f t="shared" si="0"/>
        <v>4.9571450385395011E-3</v>
      </c>
      <c r="F50" t="s">
        <v>61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62</v>
      </c>
      <c r="C51" s="37">
        <v>229.482</v>
      </c>
      <c r="D51" s="38">
        <f t="shared" si="0"/>
        <v>1.5025322334520252E-2</v>
      </c>
      <c r="F51" t="s">
        <v>62</v>
      </c>
      <c r="G51" s="37">
        <v>225.79</v>
      </c>
      <c r="H51" s="38">
        <f t="shared" si="1"/>
        <v>2.0681237709920142E-2</v>
      </c>
    </row>
    <row r="52" spans="2:8" x14ac:dyDescent="0.2">
      <c r="B52" t="s">
        <v>63</v>
      </c>
      <c r="C52" s="37">
        <v>232.28200000000001</v>
      </c>
      <c r="D52" s="38">
        <f t="shared" si="0"/>
        <v>2.6363638372095766E-2</v>
      </c>
      <c r="F52" t="s">
        <v>63</v>
      </c>
      <c r="G52" s="37">
        <v>229.1925</v>
      </c>
      <c r="H52" s="38">
        <f t="shared" si="1"/>
        <v>3.2012806022973406E-2</v>
      </c>
    </row>
    <row r="53" spans="2:8" x14ac:dyDescent="0.2">
      <c r="B53" t="s">
        <v>64</v>
      </c>
      <c r="C53" s="37">
        <v>233.81</v>
      </c>
      <c r="D53" s="38">
        <f t="shared" si="0"/>
        <v>2.7081640273232344E-2</v>
      </c>
      <c r="F53" t="s">
        <v>64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65</v>
      </c>
      <c r="C54" s="37">
        <v>235.364</v>
      </c>
      <c r="D54" s="38">
        <f t="shared" si="0"/>
        <v>3.6587809642093516E-2</v>
      </c>
      <c r="F54" t="s">
        <v>65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66</v>
      </c>
      <c r="C55" s="37">
        <v>235.744</v>
      </c>
      <c r="D55" s="38">
        <f t="shared" si="0"/>
        <v>2.7287543249579382E-2</v>
      </c>
      <c r="F55" t="s">
        <v>66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67</v>
      </c>
      <c r="C56" s="37">
        <v>238.7355</v>
      </c>
      <c r="D56" s="38">
        <f t="shared" si="0"/>
        <v>2.7783039581198654E-2</v>
      </c>
      <c r="F56" t="s">
        <v>67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68</v>
      </c>
      <c r="C57" s="37">
        <v>240.21299999999999</v>
      </c>
      <c r="D57" s="38">
        <f t="shared" si="0"/>
        <v>2.7385483939951216E-2</v>
      </c>
      <c r="F57" t="s">
        <v>68</v>
      </c>
      <c r="G57" s="37">
        <v>236.75</v>
      </c>
      <c r="H57" s="38">
        <f t="shared" si="1"/>
        <v>2.6856582725387934E-2</v>
      </c>
    </row>
    <row r="58" spans="2:8" x14ac:dyDescent="0.2">
      <c r="B58" t="s">
        <v>69</v>
      </c>
      <c r="C58" s="37">
        <v>239.67400000000001</v>
      </c>
      <c r="D58" s="38">
        <f t="shared" si="0"/>
        <v>1.831206131778873E-2</v>
      </c>
      <c r="F58" t="s">
        <v>69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70</v>
      </c>
      <c r="C59" s="37">
        <v>239.898</v>
      </c>
      <c r="D59" s="38">
        <f t="shared" si="0"/>
        <v>1.7620809013166872E-2</v>
      </c>
      <c r="F59" t="s">
        <v>70</v>
      </c>
      <c r="G59" s="37">
        <v>236.542</v>
      </c>
      <c r="H59" s="38">
        <f t="shared" si="1"/>
        <v>1.9221737238291903E-2</v>
      </c>
    </row>
    <row r="60" spans="2:8" x14ac:dyDescent="0.2">
      <c r="B60" t="s">
        <v>71</v>
      </c>
      <c r="C60" s="37">
        <v>241.82149999999999</v>
      </c>
      <c r="D60" s="38">
        <f t="shared" si="0"/>
        <v>1.2926439511509624E-2</v>
      </c>
      <c r="F60" t="s">
        <v>71</v>
      </c>
      <c r="G60" s="37">
        <v>238.184</v>
      </c>
      <c r="H60" s="38">
        <f t="shared" si="1"/>
        <v>1.1332611510944224E-2</v>
      </c>
    </row>
    <row r="61" spans="2:8" x14ac:dyDescent="0.2">
      <c r="B61" t="s">
        <v>72</v>
      </c>
      <c r="C61" s="37">
        <v>242.767</v>
      </c>
      <c r="D61" s="38">
        <f t="shared" si="0"/>
        <v>1.0632230562042766E-2</v>
      </c>
      <c r="F61" t="s">
        <v>72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73</v>
      </c>
      <c r="C62" s="37">
        <v>241.92099999999999</v>
      </c>
      <c r="D62" s="38">
        <f t="shared" si="0"/>
        <v>9.3752346937923114E-3</v>
      </c>
      <c r="F62" t="s">
        <v>73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74</v>
      </c>
      <c r="C63" s="37">
        <v>242.77</v>
      </c>
      <c r="D63" s="38">
        <f t="shared" si="0"/>
        <v>1.1971754662398304E-2</v>
      </c>
      <c r="F63" t="s">
        <v>74</v>
      </c>
      <c r="G63" s="37">
        <v>239.607</v>
      </c>
      <c r="H63" s="38">
        <f t="shared" si="1"/>
        <v>1.2957529741018492E-2</v>
      </c>
    </row>
    <row r="64" spans="2:8" x14ac:dyDescent="0.2">
      <c r="B64" t="s">
        <v>75</v>
      </c>
      <c r="C64" s="37">
        <v>247.12899999999999</v>
      </c>
      <c r="D64" s="38">
        <f t="shared" si="0"/>
        <v>2.1948007104413803E-2</v>
      </c>
      <c r="F64" t="s">
        <v>75</v>
      </c>
      <c r="G64" s="37">
        <v>243.9915</v>
      </c>
      <c r="H64" s="38">
        <f t="shared" si="1"/>
        <v>2.4382410237463459E-2</v>
      </c>
    </row>
    <row r="65" spans="2:8" x14ac:dyDescent="0.2">
      <c r="B65" t="s">
        <v>76</v>
      </c>
      <c r="C65" s="37">
        <v>247.185</v>
      </c>
      <c r="D65" s="38">
        <f t="shared" si="0"/>
        <v>1.8198519568145555E-2</v>
      </c>
      <c r="F65" t="s">
        <v>76</v>
      </c>
      <c r="G65" s="37">
        <v>244.471</v>
      </c>
      <c r="H65" s="38">
        <f t="shared" si="1"/>
        <v>2.1425318475994715E-2</v>
      </c>
    </row>
    <row r="66" spans="2:8" x14ac:dyDescent="0.2">
      <c r="B66" t="s">
        <v>77</v>
      </c>
      <c r="C66" s="37">
        <v>246.452</v>
      </c>
      <c r="D66" s="38">
        <f t="shared" si="0"/>
        <v>1.8729254591374866E-2</v>
      </c>
      <c r="F66" t="s">
        <v>77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78</v>
      </c>
      <c r="C67" s="37">
        <v>245.49600000000001</v>
      </c>
      <c r="D67" s="38">
        <f t="shared" si="0"/>
        <v>1.1228735016682423E-2</v>
      </c>
      <c r="F67" t="s">
        <v>78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79</v>
      </c>
      <c r="C68" s="37">
        <v>249.6165</v>
      </c>
      <c r="D68" s="38">
        <f t="shared" si="0"/>
        <v>1.0065593273148821E-2</v>
      </c>
      <c r="F68" t="s">
        <v>79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80</v>
      </c>
      <c r="C69" s="37">
        <v>251.61699999999999</v>
      </c>
      <c r="D69" s="38">
        <f t="shared" si="0"/>
        <v>1.7929890567793372E-2</v>
      </c>
      <c r="F69" t="s">
        <v>80</v>
      </c>
      <c r="G69" s="37">
        <v>247.5</v>
      </c>
      <c r="H69" s="38">
        <f t="shared" si="1"/>
        <v>1.2390017629902994E-2</v>
      </c>
    </row>
    <row r="70" spans="2:8" x14ac:dyDescent="0.2">
      <c r="B70" t="s">
        <v>81</v>
      </c>
      <c r="C70" s="37">
        <v>250.608</v>
      </c>
      <c r="D70" s="38">
        <f t="shared" si="0"/>
        <v>1.6863324298443505E-2</v>
      </c>
      <c r="F70" t="s">
        <v>81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82</v>
      </c>
      <c r="C71" s="37">
        <v>250.94200000000001</v>
      </c>
      <c r="D71" s="38">
        <f t="shared" si="0"/>
        <v>2.2183660833577701E-2</v>
      </c>
      <c r="F71" t="s">
        <v>82</v>
      </c>
      <c r="G71" s="37">
        <v>246.464</v>
      </c>
      <c r="H71" s="38">
        <f t="shared" si="1"/>
        <v>2.3797952105011566E-2</v>
      </c>
    </row>
    <row r="72" spans="2:8" x14ac:dyDescent="0.2">
      <c r="B72" t="s">
        <v>83</v>
      </c>
      <c r="C72" s="37">
        <v>254.95650000000001</v>
      </c>
      <c r="D72" s="38">
        <f t="shared" si="0"/>
        <v>2.1392816580634744E-2</v>
      </c>
      <c r="F72" t="s">
        <v>83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84</v>
      </c>
      <c r="C73" s="37">
        <v>256.90699999999998</v>
      </c>
      <c r="D73" s="38">
        <f t="shared" si="0"/>
        <v>2.1024016660241562E-2</v>
      </c>
      <c r="F73" t="s">
        <v>84</v>
      </c>
      <c r="G73" s="37">
        <v>252.393</v>
      </c>
      <c r="H73" s="38">
        <f t="shared" si="1"/>
        <v>1.9769696969696993E-2</v>
      </c>
    </row>
    <row r="74" spans="2:8" x14ac:dyDescent="0.2">
      <c r="B74" t="s">
        <v>85</v>
      </c>
      <c r="C74" s="37">
        <v>256.88099999999997</v>
      </c>
      <c r="D74" s="38">
        <f t="shared" si="0"/>
        <v>2.5031124305688435E-2</v>
      </c>
      <c r="F74" t="s">
        <v>85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86</v>
      </c>
      <c r="C75" s="37">
        <v>259.50299999999999</v>
      </c>
      <c r="D75" s="38">
        <f t="shared" si="0"/>
        <v>3.4115452973196847E-2</v>
      </c>
      <c r="F75" t="s">
        <v>86</v>
      </c>
      <c r="G75" s="37">
        <v>255.471</v>
      </c>
      <c r="H75" s="38">
        <f t="shared" si="1"/>
        <v>3.6544890937418861E-2</v>
      </c>
    </row>
    <row r="76" spans="2:8" x14ac:dyDescent="0.2">
      <c r="B76" t="s">
        <v>87</v>
      </c>
      <c r="C76" s="37">
        <v>262.65800000000002</v>
      </c>
      <c r="D76" s="38">
        <f t="shared" ref="D76:D130" si="2">(C76/C72) - 1</f>
        <v>3.0207113762543925E-2</v>
      </c>
      <c r="F76" t="s">
        <v>87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88</v>
      </c>
      <c r="C77" s="37">
        <v>263.33300000000003</v>
      </c>
      <c r="D77" s="38">
        <f t="shared" si="2"/>
        <v>2.5012942426636986E-2</v>
      </c>
      <c r="F77" t="s">
        <v>88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89</v>
      </c>
      <c r="C78" s="37">
        <v>265.25150000000002</v>
      </c>
      <c r="D78" s="38">
        <f t="shared" si="2"/>
        <v>3.2585126965404498E-2</v>
      </c>
      <c r="F78" t="s">
        <v>89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90</v>
      </c>
      <c r="C79" s="37">
        <v>268.03100000000001</v>
      </c>
      <c r="D79" s="38">
        <f t="shared" si="2"/>
        <v>3.2862818541596894E-2</v>
      </c>
      <c r="F79" t="s">
        <v>90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91</v>
      </c>
      <c r="C80" s="37">
        <v>271.35199999999998</v>
      </c>
      <c r="D80" s="38">
        <f t="shared" si="2"/>
        <v>3.3100076906090736E-2</v>
      </c>
      <c r="F80" t="s">
        <v>91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92</v>
      </c>
      <c r="C81" s="37">
        <v>271.625</v>
      </c>
      <c r="D81" s="38">
        <f t="shared" si="2"/>
        <v>3.1488647453983942E-2</v>
      </c>
      <c r="F81" t="s">
        <v>92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93</v>
      </c>
      <c r="C82" s="37">
        <v>273.04899999999998</v>
      </c>
      <c r="D82" s="38">
        <f t="shared" si="2"/>
        <v>2.939662923678088E-2</v>
      </c>
      <c r="F82" t="s">
        <v>93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94</v>
      </c>
      <c r="C83" s="37">
        <v>275.30399999999997</v>
      </c>
      <c r="D83" s="38">
        <f t="shared" si="2"/>
        <v>2.7134920960635078E-2</v>
      </c>
      <c r="F83" t="s">
        <v>94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95</v>
      </c>
      <c r="C84" s="37">
        <v>277.69799999999998</v>
      </c>
      <c r="D84" s="38">
        <f t="shared" si="2"/>
        <v>2.3386597482237148E-2</v>
      </c>
      <c r="F84" t="s">
        <v>95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96</v>
      </c>
      <c r="C85" s="37">
        <v>280.286</v>
      </c>
      <c r="D85" s="38">
        <f t="shared" si="2"/>
        <v>3.1885872066267806E-2</v>
      </c>
      <c r="F85" t="s">
        <v>96</v>
      </c>
      <c r="G85" s="37">
        <v>274.52</v>
      </c>
      <c r="H85" s="38">
        <f t="shared" si="3"/>
        <v>2.5257976448794794E-2</v>
      </c>
    </row>
    <row r="86" spans="2:8" x14ac:dyDescent="0.2">
      <c r="B86" t="s">
        <v>97</v>
      </c>
      <c r="C86" s="37">
        <v>279.05149999999998</v>
      </c>
      <c r="D86" s="38">
        <f t="shared" si="2"/>
        <v>2.1983233778552602E-2</v>
      </c>
      <c r="F86" t="s">
        <v>97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98</v>
      </c>
      <c r="C87" s="37">
        <v>282.11500000000001</v>
      </c>
      <c r="D87" s="38">
        <f t="shared" si="2"/>
        <v>2.4739923865981117E-2</v>
      </c>
      <c r="F87" t="s">
        <v>98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99</v>
      </c>
      <c r="C88" s="37">
        <v>280.76949999999999</v>
      </c>
      <c r="D88" s="38">
        <f t="shared" si="2"/>
        <v>1.1060576597598848E-2</v>
      </c>
      <c r="F88" t="s">
        <v>99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100</v>
      </c>
      <c r="C89" s="37">
        <v>284.90499999999997</v>
      </c>
      <c r="D89" s="38">
        <f t="shared" si="2"/>
        <v>1.6479595841390582E-2</v>
      </c>
      <c r="F89" t="s">
        <v>100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101</v>
      </c>
      <c r="C90" s="37">
        <v>283.95699999999999</v>
      </c>
      <c r="D90" s="38">
        <f t="shared" si="2"/>
        <v>1.7579192371300678E-2</v>
      </c>
      <c r="F90" t="s">
        <v>101</v>
      </c>
      <c r="G90" s="37">
        <v>279.73</v>
      </c>
      <c r="H90" s="38">
        <f t="shared" si="3"/>
        <v>1.8474018408481951E-2</v>
      </c>
    </row>
    <row r="91" spans="2:8" x14ac:dyDescent="0.2">
      <c r="B91" t="s">
        <v>102</v>
      </c>
      <c r="C91" s="37">
        <v>286.95</v>
      </c>
      <c r="D91" s="38">
        <f t="shared" si="2"/>
        <v>1.7138401006681514E-2</v>
      </c>
      <c r="F91" t="s">
        <v>102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103</v>
      </c>
      <c r="C92" s="37">
        <v>293.32049999999998</v>
      </c>
      <c r="D92" s="38">
        <f t="shared" si="2"/>
        <v>4.470214891574753E-2</v>
      </c>
      <c r="F92" t="s">
        <v>103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104</v>
      </c>
      <c r="C93" s="37">
        <v>299.70400000000001</v>
      </c>
      <c r="D93" s="38">
        <f t="shared" si="2"/>
        <v>5.1943630332918156E-2</v>
      </c>
      <c r="F93" t="s">
        <v>104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105</v>
      </c>
      <c r="C94" s="37">
        <v>303.97750000000002</v>
      </c>
      <c r="D94" s="38">
        <f t="shared" si="2"/>
        <v>7.0505393422243712E-2</v>
      </c>
      <c r="F94" t="s">
        <v>105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106</v>
      </c>
      <c r="C95" s="37">
        <v>310.07799999999997</v>
      </c>
      <c r="D95" s="38">
        <f t="shared" si="2"/>
        <v>8.0599407562293113E-2</v>
      </c>
      <c r="F95" t="s">
        <v>106</v>
      </c>
      <c r="G95" s="37">
        <v>305.702</v>
      </c>
      <c r="H95" s="38">
        <f t="shared" si="3"/>
        <v>8.100213935889955E-2</v>
      </c>
    </row>
    <row r="96" spans="2:8" x14ac:dyDescent="0.2">
      <c r="B96" t="s">
        <v>107</v>
      </c>
      <c r="C96" s="37">
        <v>321.59050000000002</v>
      </c>
      <c r="D96" s="38">
        <f t="shared" si="2"/>
        <v>9.6379216590726013E-2</v>
      </c>
      <c r="F96" t="s">
        <v>107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108</v>
      </c>
      <c r="C97" s="37">
        <v>326.79599999999999</v>
      </c>
      <c r="D97" s="38">
        <f t="shared" si="2"/>
        <v>9.0395857245815892E-2</v>
      </c>
      <c r="F97" t="s">
        <v>108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109</v>
      </c>
      <c r="C98" s="37">
        <v>330.33100000000002</v>
      </c>
      <c r="D98" s="38">
        <f t="shared" si="2"/>
        <v>8.6695561349112937E-2</v>
      </c>
      <c r="F98" t="s">
        <v>109</v>
      </c>
      <c r="G98" s="37">
        <v>325.4015</v>
      </c>
      <c r="H98" s="38">
        <f t="shared" si="3"/>
        <v>8.6460705294718831E-2</v>
      </c>
    </row>
    <row r="99" spans="2:8" x14ac:dyDescent="0.2">
      <c r="B99" t="s">
        <v>110</v>
      </c>
      <c r="C99" s="37">
        <v>334.98700000000002</v>
      </c>
      <c r="D99" s="38">
        <f t="shared" si="2"/>
        <v>8.0331400486329363E-2</v>
      </c>
      <c r="F99" t="s">
        <v>110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111</v>
      </c>
      <c r="C100" s="37">
        <v>340.1105</v>
      </c>
      <c r="D100" s="46">
        <f t="shared" si="2"/>
        <v>5.7588765837299327E-2</v>
      </c>
      <c r="F100" t="s">
        <v>111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112</v>
      </c>
      <c r="C101" s="37">
        <v>344.44900000000001</v>
      </c>
      <c r="D101" s="46">
        <f t="shared" si="2"/>
        <v>5.4018409038054438E-2</v>
      </c>
      <c r="F101" t="s">
        <v>112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113</v>
      </c>
      <c r="C102" s="37">
        <v>345.48700000000002</v>
      </c>
      <c r="D102" s="46">
        <f t="shared" si="2"/>
        <v>4.5881252440733711E-2</v>
      </c>
      <c r="F102" t="s">
        <v>113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114</v>
      </c>
      <c r="C103" s="37">
        <v>349.28800000000001</v>
      </c>
      <c r="D103" s="46">
        <f t="shared" si="2"/>
        <v>4.2691208912584599E-2</v>
      </c>
      <c r="F103" t="s">
        <v>114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115</v>
      </c>
      <c r="C104" s="37">
        <v>354.1635</v>
      </c>
      <c r="D104" s="46">
        <f t="shared" si="2"/>
        <v>4.1318924290781878E-2</v>
      </c>
      <c r="F104" t="s">
        <v>115</v>
      </c>
      <c r="G104" s="37">
        <v>347.68099999999998</v>
      </c>
      <c r="H104" s="46">
        <f t="shared" si="3"/>
        <v>4.0623031141081345E-2</v>
      </c>
    </row>
    <row r="105" spans="2:8" x14ac:dyDescent="0.2">
      <c r="B105" t="s">
        <v>116</v>
      </c>
      <c r="C105" s="37">
        <v>355.17899999999997</v>
      </c>
      <c r="D105" s="46">
        <f t="shared" si="2"/>
        <v>3.1151200903471787E-2</v>
      </c>
      <c r="F105" t="s">
        <v>116</v>
      </c>
      <c r="G105" s="37">
        <v>349.15600000000001</v>
      </c>
      <c r="H105" s="46">
        <f t="shared" si="3"/>
        <v>2.9855412731466524E-2</v>
      </c>
    </row>
    <row r="106" spans="2:8" x14ac:dyDescent="0.2">
      <c r="B106" t="s">
        <v>117</v>
      </c>
      <c r="C106" s="37">
        <v>355.28</v>
      </c>
      <c r="D106" s="46">
        <f t="shared" si="2"/>
        <v>2.8345494910083202E-2</v>
      </c>
      <c r="F106" t="s">
        <v>117</v>
      </c>
      <c r="G106" s="37">
        <v>348.99599999999998</v>
      </c>
      <c r="H106" s="46">
        <f t="shared" si="3"/>
        <v>2.7796470406337592E-2</v>
      </c>
    </row>
    <row r="107" spans="2:8" x14ac:dyDescent="0.2">
      <c r="B107" t="s">
        <v>118</v>
      </c>
      <c r="C107" s="54">
        <v>361.87199999999899</v>
      </c>
      <c r="D107" s="55">
        <f t="shared" si="2"/>
        <v>3.6027576097658498E-2</v>
      </c>
      <c r="F107" t="s">
        <v>118</v>
      </c>
      <c r="G107" s="54">
        <v>355.241999999999</v>
      </c>
      <c r="H107" s="55">
        <f t="shared" si="3"/>
        <v>3.7545233901985275E-2</v>
      </c>
    </row>
    <row r="108" spans="2:8" x14ac:dyDescent="0.2">
      <c r="B108" t="s">
        <v>119</v>
      </c>
      <c r="C108" s="44">
        <v>365.78579999999999</v>
      </c>
      <c r="D108" s="45">
        <f t="shared" si="2"/>
        <v>3.2816199297782012E-2</v>
      </c>
      <c r="F108" t="s">
        <v>119</v>
      </c>
      <c r="G108" s="44">
        <v>359.20609999999999</v>
      </c>
      <c r="H108" s="45">
        <f t="shared" si="3"/>
        <v>3.3148489563709305E-2</v>
      </c>
    </row>
    <row r="109" spans="2:8" x14ac:dyDescent="0.2">
      <c r="B109" t="s">
        <v>120</v>
      </c>
      <c r="C109" s="44">
        <v>368.5127</v>
      </c>
      <c r="D109" s="45">
        <f t="shared" si="2"/>
        <v>3.754078929215976E-2</v>
      </c>
      <c r="F109" t="s">
        <v>120</v>
      </c>
      <c r="G109" s="44">
        <v>361.99529999999999</v>
      </c>
      <c r="H109" s="45">
        <f t="shared" si="3"/>
        <v>3.677238827343654E-2</v>
      </c>
    </row>
    <row r="110" spans="2:8" x14ac:dyDescent="0.2">
      <c r="B110" t="s">
        <v>121</v>
      </c>
      <c r="C110" s="44">
        <v>369.23239999999998</v>
      </c>
      <c r="D110" s="45">
        <f t="shared" si="2"/>
        <v>3.9271560459356092E-2</v>
      </c>
      <c r="F110" t="s">
        <v>121</v>
      </c>
      <c r="G110" s="44">
        <v>362.5147</v>
      </c>
      <c r="H110" s="45">
        <f t="shared" si="3"/>
        <v>3.8735974051278488E-2</v>
      </c>
    </row>
    <row r="111" spans="2:8" x14ac:dyDescent="0.2">
      <c r="B111" t="s">
        <v>122</v>
      </c>
      <c r="C111" s="44">
        <v>373.59550000000002</v>
      </c>
      <c r="D111" s="45">
        <f t="shared" si="2"/>
        <v>3.2396814343196079E-2</v>
      </c>
      <c r="F111" t="s">
        <v>122</v>
      </c>
      <c r="G111" s="44">
        <v>366.21850000000001</v>
      </c>
      <c r="H111" s="45">
        <f t="shared" si="3"/>
        <v>3.0898655001382336E-2</v>
      </c>
    </row>
    <row r="112" spans="2:8" x14ac:dyDescent="0.2">
      <c r="B112" t="s">
        <v>123</v>
      </c>
      <c r="C112" s="44">
        <v>378.18259999999998</v>
      </c>
      <c r="D112" s="45">
        <f t="shared" si="2"/>
        <v>3.3890872745743428E-2</v>
      </c>
      <c r="F112" t="s">
        <v>123</v>
      </c>
      <c r="G112" s="44">
        <v>371.09879999999998</v>
      </c>
      <c r="H112" s="45">
        <f t="shared" si="3"/>
        <v>3.3108290755641478E-2</v>
      </c>
    </row>
    <row r="113" spans="2:8" x14ac:dyDescent="0.2">
      <c r="B113" t="s">
        <v>124</v>
      </c>
      <c r="C113" s="44">
        <v>380.08710000000002</v>
      </c>
      <c r="D113" s="45">
        <f t="shared" si="2"/>
        <v>3.1408415503726195E-2</v>
      </c>
      <c r="F113" t="s">
        <v>124</v>
      </c>
      <c r="G113" s="44">
        <v>373.18090000000001</v>
      </c>
      <c r="H113" s="45">
        <f t="shared" si="3"/>
        <v>3.08998486996932E-2</v>
      </c>
    </row>
    <row r="114" spans="2:8" x14ac:dyDescent="0.2">
      <c r="B114" t="s">
        <v>125</v>
      </c>
      <c r="C114" s="44">
        <v>380.21879999999999</v>
      </c>
      <c r="D114" s="45">
        <f t="shared" si="2"/>
        <v>2.9754701916733239E-2</v>
      </c>
      <c r="F114" t="s">
        <v>125</v>
      </c>
      <c r="G114" s="44">
        <v>373.15719999999999</v>
      </c>
      <c r="H114" s="45">
        <f t="shared" si="3"/>
        <v>2.9357430195244394E-2</v>
      </c>
    </row>
    <row r="115" spans="2:8" x14ac:dyDescent="0.2">
      <c r="B115" t="s">
        <v>126</v>
      </c>
      <c r="C115" s="44">
        <v>383.39069999999998</v>
      </c>
      <c r="D115" s="45">
        <f t="shared" si="2"/>
        <v>2.6218731221334224E-2</v>
      </c>
      <c r="F115" t="s">
        <v>126</v>
      </c>
      <c r="G115" s="44">
        <v>375.88929999999999</v>
      </c>
      <c r="H115" s="45">
        <f t="shared" si="3"/>
        <v>2.6407185874006922E-2</v>
      </c>
    </row>
    <row r="116" spans="2:8" x14ac:dyDescent="0.2">
      <c r="B116" t="s">
        <v>127</v>
      </c>
      <c r="C116" s="44">
        <v>387.68329999999997</v>
      </c>
      <c r="D116" s="45">
        <f t="shared" si="2"/>
        <v>2.5121991334344784E-2</v>
      </c>
      <c r="F116" t="s">
        <v>127</v>
      </c>
      <c r="G116" s="44">
        <v>380.60300000000001</v>
      </c>
      <c r="H116" s="45">
        <f t="shared" si="3"/>
        <v>2.5610969369882053E-2</v>
      </c>
    </row>
    <row r="117" spans="2:8" x14ac:dyDescent="0.2">
      <c r="B117" t="s">
        <v>128</v>
      </c>
      <c r="C117" s="44">
        <v>388.33550000000002</v>
      </c>
      <c r="D117" s="45">
        <f t="shared" si="2"/>
        <v>2.1701341613540759E-2</v>
      </c>
      <c r="F117" t="s">
        <v>128</v>
      </c>
      <c r="G117" s="44">
        <v>381.42309999999998</v>
      </c>
      <c r="H117" s="45">
        <f t="shared" si="3"/>
        <v>2.2086339359811635E-2</v>
      </c>
    </row>
    <row r="118" spans="2:8" x14ac:dyDescent="0.2">
      <c r="B118" t="s">
        <v>129</v>
      </c>
      <c r="C118" s="44">
        <v>387.56779999999998</v>
      </c>
      <c r="D118" s="45">
        <f t="shared" si="2"/>
        <v>1.932834462683064E-2</v>
      </c>
      <c r="F118" t="s">
        <v>129</v>
      </c>
      <c r="G118" s="44">
        <v>380.43169999999998</v>
      </c>
      <c r="H118" s="45">
        <f t="shared" si="3"/>
        <v>1.9494465067269262E-2</v>
      </c>
    </row>
    <row r="119" spans="2:8" x14ac:dyDescent="0.2">
      <c r="B119" t="s">
        <v>130</v>
      </c>
      <c r="C119" s="44">
        <v>390.57339999999999</v>
      </c>
      <c r="D119" s="45">
        <f t="shared" si="2"/>
        <v>1.8734674576091681E-2</v>
      </c>
      <c r="F119" t="s">
        <v>130</v>
      </c>
      <c r="G119" s="44">
        <v>383.20859999999999</v>
      </c>
      <c r="H119" s="45">
        <f t="shared" si="3"/>
        <v>1.9471956238179766E-2</v>
      </c>
    </row>
    <row r="120" spans="2:8" x14ac:dyDescent="0.2">
      <c r="B120" t="s">
        <v>131</v>
      </c>
      <c r="C120" s="44">
        <v>394.8818</v>
      </c>
      <c r="D120" s="45">
        <f t="shared" si="2"/>
        <v>1.8567990934868828E-2</v>
      </c>
      <c r="F120" t="s">
        <v>131</v>
      </c>
      <c r="G120" s="44">
        <v>387.99590000000001</v>
      </c>
      <c r="H120" s="45">
        <f t="shared" si="3"/>
        <v>1.9424176898237722E-2</v>
      </c>
    </row>
    <row r="121" spans="2:8" x14ac:dyDescent="0.2">
      <c r="B121" t="s">
        <v>132</v>
      </c>
      <c r="C121" s="44">
        <v>395.61880000000002</v>
      </c>
      <c r="D121" s="45">
        <f t="shared" si="2"/>
        <v>1.8755174327353519E-2</v>
      </c>
      <c r="F121" t="s">
        <v>132</v>
      </c>
      <c r="G121" s="44">
        <v>388.9058</v>
      </c>
      <c r="H121" s="45">
        <f t="shared" si="3"/>
        <v>1.961784695263602E-2</v>
      </c>
    </row>
    <row r="122" spans="2:8" x14ac:dyDescent="0.2">
      <c r="B122" t="s">
        <v>133</v>
      </c>
      <c r="C122" s="44">
        <v>394.60169999999999</v>
      </c>
      <c r="D122" s="45">
        <f t="shared" si="2"/>
        <v>1.8148824541151187E-2</v>
      </c>
      <c r="F122" t="s">
        <v>133</v>
      </c>
      <c r="G122" s="44">
        <v>387.76100000000002</v>
      </c>
      <c r="H122" s="45">
        <f t="shared" si="3"/>
        <v>1.9265744679005659E-2</v>
      </c>
    </row>
    <row r="123" spans="2:8" x14ac:dyDescent="0.2">
      <c r="B123" t="s">
        <v>134</v>
      </c>
      <c r="C123" s="44">
        <v>397.2038</v>
      </c>
      <c r="D123" s="45">
        <f t="shared" si="2"/>
        <v>1.6976066470476558E-2</v>
      </c>
      <c r="F123" t="s">
        <v>134</v>
      </c>
      <c r="G123" s="44">
        <v>390.06509999999997</v>
      </c>
      <c r="H123" s="45">
        <f t="shared" si="3"/>
        <v>1.7892343752201834E-2</v>
      </c>
    </row>
    <row r="124" spans="2:8" x14ac:dyDescent="0.2">
      <c r="B124" t="s">
        <v>135</v>
      </c>
      <c r="C124" s="44">
        <v>401.3965</v>
      </c>
      <c r="D124" s="45">
        <f t="shared" si="2"/>
        <v>1.6497848216858735E-2</v>
      </c>
      <c r="F124" t="s">
        <v>135</v>
      </c>
      <c r="G124" s="44">
        <v>394.72739999999999</v>
      </c>
      <c r="H124" s="45">
        <f t="shared" si="3"/>
        <v>1.7349410135519383E-2</v>
      </c>
    </row>
    <row r="125" spans="2:8" x14ac:dyDescent="0.2">
      <c r="B125" t="s">
        <v>136</v>
      </c>
      <c r="C125" s="44">
        <v>402.37150000000003</v>
      </c>
      <c r="D125" s="45">
        <f t="shared" si="2"/>
        <v>1.706870350954004E-2</v>
      </c>
      <c r="F125" t="s">
        <v>136</v>
      </c>
      <c r="G125" s="44">
        <v>395.89940000000001</v>
      </c>
      <c r="H125" s="45">
        <f t="shared" si="3"/>
        <v>1.7982760863941794E-2</v>
      </c>
    </row>
    <row r="126" spans="2:8" x14ac:dyDescent="0.2">
      <c r="B126" t="s">
        <v>137</v>
      </c>
      <c r="C126" s="44">
        <v>401.5</v>
      </c>
      <c r="D126" s="45">
        <f t="shared" si="2"/>
        <v>1.7481678360736996E-2</v>
      </c>
      <c r="F126" t="s">
        <v>137</v>
      </c>
      <c r="G126" s="44">
        <v>394.93970000000002</v>
      </c>
      <c r="H126" s="45">
        <f t="shared" si="3"/>
        <v>1.8513207878048554E-2</v>
      </c>
    </row>
    <row r="127" spans="2:8" x14ac:dyDescent="0.2">
      <c r="B127" t="s">
        <v>138</v>
      </c>
      <c r="C127" s="44">
        <v>404.4246</v>
      </c>
      <c r="D127" s="45">
        <f t="shared" si="2"/>
        <v>1.8179080864785258E-2</v>
      </c>
      <c r="F127" t="s">
        <v>138</v>
      </c>
      <c r="G127" s="44">
        <v>397.5856</v>
      </c>
      <c r="H127" s="45">
        <f t="shared" si="3"/>
        <v>1.9280115037207946E-2</v>
      </c>
    </row>
    <row r="128" spans="2:8" x14ac:dyDescent="0.2">
      <c r="B128" t="s">
        <v>140</v>
      </c>
      <c r="C128" s="44">
        <v>408.81380000000001</v>
      </c>
      <c r="D128" s="45">
        <f t="shared" si="2"/>
        <v>1.8478736112547134E-2</v>
      </c>
      <c r="F128" t="s">
        <v>140</v>
      </c>
      <c r="G128" s="44">
        <v>402.44439999999997</v>
      </c>
      <c r="H128" s="45">
        <f t="shared" si="3"/>
        <v>1.9550200974140619E-2</v>
      </c>
    </row>
    <row r="129" spans="2:8" x14ac:dyDescent="0.2">
      <c r="B129" t="s">
        <v>139</v>
      </c>
      <c r="C129" s="44">
        <v>409.96069999999997</v>
      </c>
      <c r="D129" s="45">
        <f t="shared" si="2"/>
        <v>1.8861176798058432E-2</v>
      </c>
      <c r="F129" t="s">
        <v>139</v>
      </c>
      <c r="G129" s="44">
        <v>403.7944</v>
      </c>
      <c r="H129" s="45">
        <f t="shared" si="3"/>
        <v>1.9941934744028389E-2</v>
      </c>
    </row>
    <row r="130" spans="2:8" x14ac:dyDescent="0.2">
      <c r="B130" t="s">
        <v>141</v>
      </c>
      <c r="C130" s="44">
        <v>409.29160000000002</v>
      </c>
      <c r="D130" s="45">
        <f t="shared" si="2"/>
        <v>1.9406226650062308E-2</v>
      </c>
      <c r="F130" t="s">
        <v>141</v>
      </c>
      <c r="G130" s="44">
        <v>403.01900000000001</v>
      </c>
      <c r="H130" s="45">
        <f t="shared" si="3"/>
        <v>2.0457046987172989E-2</v>
      </c>
    </row>
    <row r="133" spans="2:8" x14ac:dyDescent="0.2">
      <c r="C133" s="48"/>
    </row>
    <row r="134" spans="2:8" x14ac:dyDescent="0.2">
      <c r="C134" s="48"/>
    </row>
    <row r="135" spans="2:8" x14ac:dyDescent="0.2">
      <c r="C135" s="48"/>
    </row>
    <row r="136" spans="2:8" x14ac:dyDescent="0.2">
      <c r="C136" s="48"/>
    </row>
    <row r="137" spans="2:8" x14ac:dyDescent="0.2">
      <c r="C137" s="48"/>
    </row>
    <row r="138" spans="2:8" x14ac:dyDescent="0.2">
      <c r="C138" s="48"/>
    </row>
    <row r="139" spans="2:8" x14ac:dyDescent="0.2">
      <c r="C139" s="48"/>
    </row>
    <row r="140" spans="2:8" x14ac:dyDescent="0.2">
      <c r="C140" s="48"/>
    </row>
    <row r="141" spans="2:8" x14ac:dyDescent="0.2">
      <c r="C141" s="48"/>
    </row>
    <row r="142" spans="2:8" x14ac:dyDescent="0.2">
      <c r="C142" s="48"/>
    </row>
    <row r="143" spans="2:8" x14ac:dyDescent="0.2">
      <c r="C143" s="48"/>
    </row>
    <row r="144" spans="2:8" x14ac:dyDescent="0.2">
      <c r="C144" s="48"/>
    </row>
    <row r="145" spans="3:3" x14ac:dyDescent="0.2">
      <c r="C145" s="48"/>
    </row>
    <row r="146" spans="3:3" x14ac:dyDescent="0.2">
      <c r="C146" s="48"/>
    </row>
    <row r="147" spans="3:3" x14ac:dyDescent="0.2">
      <c r="C147" s="48"/>
    </row>
    <row r="148" spans="3:3" x14ac:dyDescent="0.2">
      <c r="C148" s="48"/>
    </row>
    <row r="149" spans="3:3" x14ac:dyDescent="0.2">
      <c r="C149" s="48"/>
    </row>
    <row r="150" spans="3:3" x14ac:dyDescent="0.2">
      <c r="C150" s="48"/>
    </row>
    <row r="151" spans="3:3" x14ac:dyDescent="0.2">
      <c r="C151" s="48"/>
    </row>
    <row r="152" spans="3:3" x14ac:dyDescent="0.2">
      <c r="C152" s="48"/>
    </row>
    <row r="153" spans="3:3" x14ac:dyDescent="0.2">
      <c r="C153" s="48"/>
    </row>
    <row r="154" spans="3:3" x14ac:dyDescent="0.2">
      <c r="C154" s="48"/>
    </row>
    <row r="155" spans="3:3" x14ac:dyDescent="0.2">
      <c r="C155" s="48"/>
    </row>
    <row r="156" spans="3:3" x14ac:dyDescent="0.2">
      <c r="C156" s="48"/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>
      <selection activeCell="C32" sqref="C32"/>
    </sheetView>
  </sheetViews>
  <sheetFormatPr defaultRowHeight="12.75" x14ac:dyDescent="0.2"/>
  <cols>
    <col min="2" max="2" width="8" customWidth="1"/>
    <col min="3" max="3" width="12.28515625" customWidth="1"/>
    <col min="4" max="4" width="12.28515625" style="38" customWidth="1"/>
    <col min="5" max="5" width="11.7109375" bestFit="1" customWidth="1"/>
    <col min="6" max="6" width="9.85546875" customWidth="1"/>
    <col min="7" max="8" width="14.42578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2" t="s">
        <v>143</v>
      </c>
      <c r="D4" s="53"/>
      <c r="F4" s="30"/>
      <c r="G4" s="52" t="s">
        <v>142</v>
      </c>
      <c r="H4" s="53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179.2</v>
      </c>
      <c r="F7">
        <v>2000</v>
      </c>
      <c r="G7" s="37">
        <v>174.6</v>
      </c>
    </row>
    <row r="8" spans="1:10" x14ac:dyDescent="0.2">
      <c r="B8">
        <v>2001</v>
      </c>
      <c r="C8" s="37">
        <v>185.7</v>
      </c>
      <c r="D8" s="38">
        <f>(C8/C7)-1</f>
        <v>3.6272321428571397E-2</v>
      </c>
      <c r="F8">
        <v>2001</v>
      </c>
      <c r="G8" s="37">
        <v>180.8</v>
      </c>
      <c r="H8" s="38">
        <f t="shared" ref="H8:H37" si="0">(G8/G7)-1</f>
        <v>3.5509736540664472E-2</v>
      </c>
    </row>
    <row r="9" spans="1:10" x14ac:dyDescent="0.2">
      <c r="B9">
        <v>2002</v>
      </c>
      <c r="C9" s="37">
        <v>189.3</v>
      </c>
      <c r="D9" s="38">
        <f t="shared" ref="D9:D37" si="1">(C9/C8)-1</f>
        <v>1.938610662358653E-2</v>
      </c>
      <c r="F9">
        <v>2002</v>
      </c>
      <c r="G9" s="37">
        <v>184</v>
      </c>
      <c r="H9" s="38">
        <f t="shared" si="0"/>
        <v>1.7699115044247815E-2</v>
      </c>
    </row>
    <row r="10" spans="1:10" x14ac:dyDescent="0.2">
      <c r="B10">
        <v>2003</v>
      </c>
      <c r="C10" s="37">
        <v>192.3</v>
      </c>
      <c r="D10" s="38">
        <f t="shared" si="1"/>
        <v>1.5847860538827252E-2</v>
      </c>
      <c r="F10">
        <v>2003</v>
      </c>
      <c r="G10" s="37">
        <v>186.7</v>
      </c>
      <c r="H10" s="38">
        <f t="shared" si="0"/>
        <v>1.4673913043478093E-2</v>
      </c>
    </row>
    <row r="11" spans="1:10" x14ac:dyDescent="0.2">
      <c r="B11">
        <v>2004</v>
      </c>
      <c r="C11" s="37">
        <v>194.7</v>
      </c>
      <c r="D11" s="38">
        <f t="shared" si="1"/>
        <v>1.2480499219968744E-2</v>
      </c>
      <c r="F11">
        <v>2004</v>
      </c>
      <c r="G11" s="37">
        <v>189.6</v>
      </c>
      <c r="H11" s="38">
        <f t="shared" si="0"/>
        <v>1.5532940546331142E-2</v>
      </c>
    </row>
    <row r="12" spans="1:10" x14ac:dyDescent="0.2">
      <c r="B12">
        <v>2005</v>
      </c>
      <c r="C12" s="37">
        <v>200.2</v>
      </c>
      <c r="D12" s="38">
        <f t="shared" si="1"/>
        <v>2.8248587570621542E-2</v>
      </c>
      <c r="F12">
        <v>2005</v>
      </c>
      <c r="G12" s="37">
        <v>195.3</v>
      </c>
      <c r="H12" s="38">
        <f t="shared" si="0"/>
        <v>3.0063291139240667E-2</v>
      </c>
    </row>
    <row r="13" spans="1:10" x14ac:dyDescent="0.2">
      <c r="B13">
        <v>2006</v>
      </c>
      <c r="C13" s="37">
        <v>207.6</v>
      </c>
      <c r="D13" s="38">
        <f t="shared" si="1"/>
        <v>3.6963036963036933E-2</v>
      </c>
      <c r="F13">
        <v>2006</v>
      </c>
      <c r="G13" s="37">
        <v>202.6</v>
      </c>
      <c r="H13" s="38">
        <f t="shared" si="0"/>
        <v>3.7378392217101819E-2</v>
      </c>
    </row>
    <row r="14" spans="1:10" x14ac:dyDescent="0.2">
      <c r="B14">
        <v>2007</v>
      </c>
      <c r="C14" s="37">
        <v>215.65600000000001</v>
      </c>
      <c r="D14" s="38">
        <f t="shared" si="1"/>
        <v>3.8805394990366171E-2</v>
      </c>
      <c r="F14">
        <v>2007</v>
      </c>
      <c r="G14" s="37">
        <v>210.26599999999999</v>
      </c>
      <c r="H14" s="38">
        <f t="shared" si="0"/>
        <v>3.7838104639684067E-2</v>
      </c>
    </row>
    <row r="15" spans="1:10" x14ac:dyDescent="0.2">
      <c r="B15">
        <v>2008</v>
      </c>
      <c r="C15" s="37">
        <v>224.71899999999999</v>
      </c>
      <c r="D15" s="38">
        <f t="shared" si="1"/>
        <v>4.2025262455020806E-2</v>
      </c>
      <c r="F15">
        <v>2008</v>
      </c>
      <c r="G15" s="37">
        <v>219.69200000000001</v>
      </c>
      <c r="H15" s="38">
        <f t="shared" si="0"/>
        <v>4.482893097314844E-2</v>
      </c>
    </row>
    <row r="16" spans="1:10" x14ac:dyDescent="0.2">
      <c r="B16">
        <v>2009</v>
      </c>
      <c r="C16" s="37">
        <v>226.02799999999999</v>
      </c>
      <c r="D16" s="38">
        <f t="shared" si="1"/>
        <v>5.8250526212737519E-3</v>
      </c>
      <c r="F16">
        <v>2009</v>
      </c>
      <c r="G16" s="37">
        <v>220.65799999999999</v>
      </c>
      <c r="H16" s="38">
        <f t="shared" si="0"/>
        <v>4.397064981883636E-3</v>
      </c>
    </row>
    <row r="17" spans="2:8" x14ac:dyDescent="0.2">
      <c r="B17">
        <v>2010</v>
      </c>
      <c r="C17" s="37">
        <v>226.69300000000001</v>
      </c>
      <c r="D17" s="38">
        <f t="shared" si="1"/>
        <v>2.9421133664857546E-3</v>
      </c>
      <c r="F17">
        <v>2010</v>
      </c>
      <c r="G17" s="37">
        <v>222.38399999999999</v>
      </c>
      <c r="H17" s="38">
        <f t="shared" si="0"/>
        <v>7.8220594766562623E-3</v>
      </c>
    </row>
    <row r="18" spans="2:8" x14ac:dyDescent="0.2">
      <c r="B18">
        <v>2011</v>
      </c>
      <c r="C18" s="37">
        <v>232.76499999999999</v>
      </c>
      <c r="D18" s="38">
        <f t="shared" si="1"/>
        <v>2.678512349300588E-2</v>
      </c>
      <c r="F18">
        <v>2011</v>
      </c>
      <c r="G18" s="37">
        <v>229.435</v>
      </c>
      <c r="H18" s="38">
        <f t="shared" si="0"/>
        <v>3.1706417727894065E-2</v>
      </c>
    </row>
    <row r="19" spans="2:8" x14ac:dyDescent="0.2">
      <c r="B19">
        <v>2012</v>
      </c>
      <c r="C19" s="37">
        <v>238.66300000000001</v>
      </c>
      <c r="D19" s="38">
        <f t="shared" si="1"/>
        <v>2.533886108306671E-2</v>
      </c>
      <c r="F19">
        <v>2012</v>
      </c>
      <c r="G19" s="37">
        <v>235.261</v>
      </c>
      <c r="H19" s="38">
        <f t="shared" si="0"/>
        <v>2.5392812779218454E-2</v>
      </c>
    </row>
    <row r="20" spans="2:8" x14ac:dyDescent="0.2">
      <c r="B20">
        <v>2013</v>
      </c>
      <c r="C20" s="37">
        <v>241.56299999999999</v>
      </c>
      <c r="D20" s="38">
        <f t="shared" si="1"/>
        <v>1.2151024666579913E-2</v>
      </c>
      <c r="F20">
        <v>2013</v>
      </c>
      <c r="G20" s="37">
        <v>238.12899999999999</v>
      </c>
      <c r="H20" s="38">
        <f t="shared" si="0"/>
        <v>1.2190715843254818E-2</v>
      </c>
    </row>
    <row r="21" spans="2:8" x14ac:dyDescent="0.2">
      <c r="B21">
        <v>2014</v>
      </c>
      <c r="C21" s="37">
        <v>246.018</v>
      </c>
      <c r="D21" s="38">
        <f t="shared" si="1"/>
        <v>1.8442393909663402E-2</v>
      </c>
      <c r="F21">
        <v>2014</v>
      </c>
      <c r="G21" s="37">
        <v>242.732</v>
      </c>
      <c r="H21" s="38">
        <f t="shared" si="0"/>
        <v>1.9329859025990048E-2</v>
      </c>
    </row>
    <row r="22" spans="2:8" x14ac:dyDescent="0.2">
      <c r="B22">
        <v>2015</v>
      </c>
      <c r="C22" s="37">
        <v>249.364</v>
      </c>
      <c r="D22" s="38">
        <f t="shared" si="1"/>
        <v>1.3600630848149331E-2</v>
      </c>
      <c r="F22">
        <v>2015</v>
      </c>
      <c r="G22" s="37">
        <v>244.93299999999999</v>
      </c>
      <c r="H22" s="38">
        <f t="shared" si="0"/>
        <v>9.067613664452967E-3</v>
      </c>
    </row>
    <row r="23" spans="2:8" x14ac:dyDescent="0.2">
      <c r="B23">
        <v>2016</v>
      </c>
      <c r="C23" s="37">
        <v>254.886</v>
      </c>
      <c r="D23" s="38">
        <f t="shared" si="1"/>
        <v>2.2144335188720055E-2</v>
      </c>
      <c r="F23">
        <v>2016</v>
      </c>
      <c r="G23" s="37">
        <v>250.523</v>
      </c>
      <c r="H23" s="38">
        <f t="shared" si="0"/>
        <v>2.2822567804256622E-2</v>
      </c>
    </row>
    <row r="24" spans="2:8" x14ac:dyDescent="0.2">
      <c r="B24">
        <v>2017</v>
      </c>
      <c r="C24" s="37">
        <v>262.66800000000001</v>
      </c>
      <c r="D24" s="38">
        <f t="shared" si="1"/>
        <v>3.0531296344248116E-2</v>
      </c>
      <c r="F24">
        <v>2017</v>
      </c>
      <c r="G24" s="37">
        <v>258.84699999999998</v>
      </c>
      <c r="H24" s="38">
        <f t="shared" si="0"/>
        <v>3.3226490182538093E-2</v>
      </c>
    </row>
    <row r="25" spans="2:8" x14ac:dyDescent="0.2">
      <c r="B25">
        <v>2018</v>
      </c>
      <c r="C25" s="37">
        <v>271.089</v>
      </c>
      <c r="D25" s="38">
        <f t="shared" si="1"/>
        <v>3.2059481931563827E-2</v>
      </c>
      <c r="F25">
        <v>2018</v>
      </c>
      <c r="G25" s="37">
        <v>267.55</v>
      </c>
      <c r="H25" s="38">
        <f t="shared" si="0"/>
        <v>3.3622178352463061E-2</v>
      </c>
    </row>
    <row r="26" spans="2:8" x14ac:dyDescent="0.2">
      <c r="B26">
        <v>2019</v>
      </c>
      <c r="C26" s="37">
        <v>277.98399999999998</v>
      </c>
      <c r="D26" s="38">
        <f t="shared" si="1"/>
        <v>2.5434451416324499E-2</v>
      </c>
      <c r="F26">
        <v>2019</v>
      </c>
      <c r="G26" s="37">
        <v>273.27199999999999</v>
      </c>
      <c r="H26" s="38">
        <f t="shared" si="0"/>
        <v>2.1386656699682316E-2</v>
      </c>
    </row>
    <row r="27" spans="2:8" x14ac:dyDescent="0.2">
      <c r="B27">
        <v>2020</v>
      </c>
      <c r="C27" s="37">
        <v>282.69299999999998</v>
      </c>
      <c r="D27" s="38">
        <f t="shared" si="1"/>
        <v>1.6939823874755344E-2</v>
      </c>
      <c r="F27">
        <v>2020</v>
      </c>
      <c r="G27" s="37">
        <v>278.476</v>
      </c>
      <c r="H27" s="38">
        <f t="shared" si="0"/>
        <v>1.9043297520419333E-2</v>
      </c>
    </row>
    <row r="28" spans="2:8" x14ac:dyDescent="0.2">
      <c r="B28">
        <v>2021</v>
      </c>
      <c r="C28" s="37">
        <v>295.56</v>
      </c>
      <c r="D28" s="38">
        <f t="shared" si="1"/>
        <v>4.5515806900064737E-2</v>
      </c>
      <c r="F28">
        <v>2021</v>
      </c>
      <c r="G28" s="37">
        <v>291.70400000000001</v>
      </c>
      <c r="H28" s="38">
        <f t="shared" si="0"/>
        <v>4.7501400479754041E-2</v>
      </c>
    </row>
    <row r="29" spans="2:8" x14ac:dyDescent="0.2">
      <c r="B29">
        <v>2022</v>
      </c>
      <c r="C29" s="37">
        <v>322.16699999999997</v>
      </c>
      <c r="D29" s="38">
        <f t="shared" si="1"/>
        <v>9.0022330491270619E-2</v>
      </c>
      <c r="F29">
        <v>2022</v>
      </c>
      <c r="G29" s="37">
        <v>317.40300000000002</v>
      </c>
      <c r="H29" s="38">
        <f t="shared" si="0"/>
        <v>8.8099580396566513E-2</v>
      </c>
    </row>
    <row r="30" spans="2:8" x14ac:dyDescent="0.2">
      <c r="B30">
        <v>2023</v>
      </c>
      <c r="C30" s="37">
        <v>340.84500000000003</v>
      </c>
      <c r="D30" s="46">
        <f t="shared" si="1"/>
        <v>5.7976142807922848E-2</v>
      </c>
      <c r="F30">
        <v>2023</v>
      </c>
      <c r="G30" s="37">
        <v>334.911</v>
      </c>
      <c r="H30" s="46">
        <f t="shared" si="0"/>
        <v>5.5160159166737444E-2</v>
      </c>
    </row>
    <row r="31" spans="2:8" x14ac:dyDescent="0.2">
      <c r="B31">
        <v>2024</v>
      </c>
      <c r="C31" s="37">
        <v>353.488</v>
      </c>
      <c r="D31" s="47">
        <f t="shared" si="1"/>
        <v>3.7093106837418732E-2</v>
      </c>
      <c r="F31">
        <v>2024</v>
      </c>
      <c r="G31" s="37">
        <v>347.01799999999997</v>
      </c>
      <c r="H31" s="47">
        <f t="shared" si="0"/>
        <v>3.6149902511413368E-2</v>
      </c>
    </row>
    <row r="32" spans="2:8" x14ac:dyDescent="0.2">
      <c r="B32">
        <v>2025</v>
      </c>
      <c r="C32" s="44">
        <v>366.10751666666664</v>
      </c>
      <c r="D32" s="45">
        <f t="shared" si="1"/>
        <v>3.5699986043844945E-2</v>
      </c>
      <c r="F32">
        <v>2025</v>
      </c>
      <c r="G32" s="44">
        <v>359.43365</v>
      </c>
      <c r="H32" s="45">
        <f t="shared" si="0"/>
        <v>3.5778115256269283E-2</v>
      </c>
    </row>
    <row r="33" spans="2:8" x14ac:dyDescent="0.2">
      <c r="B33">
        <v>2026</v>
      </c>
      <c r="C33" s="44">
        <v>378.41423333333336</v>
      </c>
      <c r="D33" s="45">
        <f t="shared" si="1"/>
        <v>3.3615034126359467E-2</v>
      </c>
      <c r="F33">
        <v>2026</v>
      </c>
      <c r="G33" s="44">
        <v>371.31856666666664</v>
      </c>
      <c r="H33" s="45">
        <f t="shared" si="0"/>
        <v>3.3065676145421108E-2</v>
      </c>
    </row>
    <row r="34" spans="2:8" x14ac:dyDescent="0.2">
      <c r="B34">
        <v>2027</v>
      </c>
      <c r="C34" s="44">
        <v>387.03806666666668</v>
      </c>
      <c r="D34" s="45">
        <f t="shared" si="1"/>
        <v>2.2789400011116623E-2</v>
      </c>
      <c r="F34">
        <v>2027</v>
      </c>
      <c r="G34" s="44">
        <v>379.89696666666669</v>
      </c>
      <c r="H34" s="45">
        <f t="shared" si="0"/>
        <v>2.3102534508329331E-2</v>
      </c>
    </row>
    <row r="35" spans="2:8" x14ac:dyDescent="0.2">
      <c r="B35">
        <v>2028</v>
      </c>
      <c r="C35" s="44">
        <v>394.19319999999999</v>
      </c>
      <c r="D35" s="45">
        <f t="shared" si="1"/>
        <v>1.8486898187964673E-2</v>
      </c>
      <c r="F35">
        <v>2028</v>
      </c>
      <c r="G35" s="44">
        <v>387.27136666666667</v>
      </c>
      <c r="H35" s="45">
        <f t="shared" si="0"/>
        <v>1.9411579051828776E-2</v>
      </c>
    </row>
    <row r="36" spans="2:8" x14ac:dyDescent="0.2">
      <c r="B36">
        <v>2029</v>
      </c>
      <c r="C36" s="44">
        <v>400.89471666666668</v>
      </c>
      <c r="D36" s="45">
        <f t="shared" si="1"/>
        <v>1.7000589220379059E-2</v>
      </c>
      <c r="F36">
        <v>2029</v>
      </c>
      <c r="G36" s="44">
        <v>394.21645000000007</v>
      </c>
      <c r="H36" s="45">
        <f t="shared" si="0"/>
        <v>1.7933376776887222E-2</v>
      </c>
    </row>
    <row r="37" spans="2:8" x14ac:dyDescent="0.2">
      <c r="B37">
        <v>2030</v>
      </c>
      <c r="C37" s="44">
        <v>408.43268333333339</v>
      </c>
      <c r="D37" s="45">
        <f t="shared" si="1"/>
        <v>1.8802858589264781E-2</v>
      </c>
      <c r="F37">
        <v>2030</v>
      </c>
      <c r="G37" s="44">
        <v>402.05113333333338</v>
      </c>
      <c r="H37" s="45">
        <f t="shared" si="0"/>
        <v>1.9874064954248594E-2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customXml/itemProps3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Pessimistic Forecast, Quarterly</vt:lpstr>
      <vt:lpstr>Pessimistic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2025-07-17T22:04:07Z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