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attlegov.sharepoint.com/sites/ERF_PublicNotices/Shared Documents/Forecasts/Revenue/2024-08/"/>
    </mc:Choice>
  </mc:AlternateContent>
  <xr:revisionPtr revIDLastSave="174" documentId="8_{BB4210F3-B7C2-4D4E-9740-B14A3B4FCB94}" xr6:coauthVersionLast="47" xr6:coauthVersionMax="47" xr10:uidLastSave="{6946006C-BB00-42FF-A59E-2E9CA21A5383}"/>
  <bookViews>
    <workbookView xWindow="-120" yWindow="-120" windowWidth="29040" windowHeight="15990" xr2:uid="{799C18EF-868C-41F3-9F1F-62975CFB8F78}"/>
  </bookViews>
  <sheets>
    <sheet name="August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0" i="1" l="1"/>
  <c r="U30" i="1"/>
  <c r="V30" i="1"/>
  <c r="T31" i="1"/>
  <c r="U31" i="1"/>
  <c r="V31" i="1"/>
  <c r="T32" i="1"/>
  <c r="U32" i="1"/>
  <c r="V32" i="1"/>
  <c r="T33" i="1"/>
  <c r="U33" i="1"/>
  <c r="V33" i="1"/>
  <c r="T34" i="1"/>
  <c r="U34" i="1"/>
  <c r="V34" i="1"/>
  <c r="T36" i="1"/>
  <c r="U36" i="1"/>
  <c r="V36" i="1"/>
  <c r="T37" i="1"/>
  <c r="U37" i="1"/>
  <c r="V37" i="1"/>
  <c r="T38" i="1"/>
  <c r="U38" i="1"/>
  <c r="V38" i="1"/>
  <c r="V22" i="1"/>
  <c r="U22" i="1"/>
  <c r="T22" i="1"/>
  <c r="V21" i="1"/>
  <c r="U21" i="1"/>
  <c r="T21" i="1"/>
  <c r="V20" i="1"/>
  <c r="U20" i="1"/>
  <c r="T20" i="1"/>
  <c r="V19" i="1"/>
  <c r="U19" i="1"/>
  <c r="T19" i="1"/>
  <c r="V18" i="1"/>
  <c r="U18" i="1"/>
  <c r="T18" i="1"/>
  <c r="V17" i="1"/>
  <c r="U17" i="1"/>
  <c r="T17" i="1"/>
  <c r="V16" i="1"/>
  <c r="U16" i="1"/>
  <c r="T16" i="1"/>
  <c r="V15" i="1"/>
  <c r="U15" i="1"/>
  <c r="T15" i="1"/>
  <c r="V14" i="1"/>
  <c r="U14" i="1"/>
  <c r="T14" i="1"/>
  <c r="V13" i="1"/>
  <c r="U13" i="1"/>
  <c r="T13" i="1"/>
  <c r="V11" i="1"/>
  <c r="U11" i="1"/>
  <c r="T11" i="1"/>
  <c r="V10" i="1"/>
  <c r="U10" i="1"/>
  <c r="T10" i="1"/>
  <c r="V9" i="1"/>
  <c r="U9" i="1"/>
  <c r="T9" i="1"/>
  <c r="V8" i="1"/>
  <c r="U8" i="1"/>
  <c r="T8" i="1"/>
  <c r="V7" i="1"/>
  <c r="U7" i="1"/>
  <c r="T7" i="1"/>
  <c r="P38" i="1" l="1"/>
  <c r="P37" i="1"/>
  <c r="P36" i="1"/>
  <c r="P34" i="1"/>
  <c r="P33" i="1"/>
  <c r="P32" i="1"/>
  <c r="P31" i="1"/>
  <c r="P30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S38" i="1"/>
  <c r="R38" i="1"/>
  <c r="Q38" i="1"/>
  <c r="S37" i="1"/>
  <c r="R37" i="1"/>
  <c r="Q37" i="1"/>
  <c r="S36" i="1"/>
  <c r="R36" i="1"/>
  <c r="Q36" i="1"/>
  <c r="S34" i="1"/>
  <c r="R34" i="1"/>
  <c r="Q34" i="1"/>
  <c r="S33" i="1"/>
  <c r="R33" i="1"/>
  <c r="Q33" i="1"/>
  <c r="S32" i="1"/>
  <c r="R32" i="1"/>
  <c r="Q32" i="1"/>
  <c r="S31" i="1"/>
  <c r="R31" i="1"/>
  <c r="Q31" i="1"/>
  <c r="S30" i="1"/>
  <c r="R30" i="1"/>
  <c r="Q30" i="1"/>
  <c r="S22" i="1"/>
  <c r="R22" i="1"/>
  <c r="Q22" i="1"/>
  <c r="S21" i="1"/>
  <c r="R21" i="1"/>
  <c r="Q21" i="1"/>
  <c r="S20" i="1"/>
  <c r="R20" i="1"/>
  <c r="Q20" i="1"/>
  <c r="S19" i="1"/>
  <c r="R19" i="1"/>
  <c r="Q19" i="1"/>
  <c r="S18" i="1"/>
  <c r="R18" i="1"/>
  <c r="Q18" i="1"/>
  <c r="S17" i="1"/>
  <c r="R17" i="1"/>
  <c r="Q17" i="1"/>
  <c r="S16" i="1"/>
  <c r="R16" i="1"/>
  <c r="Q16" i="1"/>
  <c r="S15" i="1"/>
  <c r="R15" i="1"/>
  <c r="Q15" i="1"/>
  <c r="S14" i="1"/>
  <c r="R14" i="1"/>
  <c r="Q14" i="1"/>
  <c r="S13" i="1"/>
  <c r="R13" i="1"/>
  <c r="Q13" i="1"/>
  <c r="S11" i="1"/>
  <c r="R11" i="1"/>
  <c r="Q11" i="1"/>
  <c r="S10" i="1"/>
  <c r="R10" i="1"/>
  <c r="Q10" i="1"/>
  <c r="S9" i="1"/>
  <c r="R9" i="1"/>
  <c r="Q9" i="1"/>
  <c r="S8" i="1"/>
  <c r="R8" i="1"/>
  <c r="Q8" i="1"/>
  <c r="S7" i="1"/>
  <c r="R7" i="1"/>
  <c r="Q7" i="1"/>
</calcChain>
</file>

<file path=xl/sharedStrings.xml><?xml version="1.0" encoding="utf-8"?>
<sst xmlns="http://schemas.openxmlformats.org/spreadsheetml/2006/main" count="68" uniqueCount="33">
  <si>
    <t>Revenue Source</t>
  </si>
  <si>
    <t>Actuals</t>
  </si>
  <si>
    <t>August Forecast</t>
  </si>
  <si>
    <t>Property Tax (Including Medic One Levy)</t>
  </si>
  <si>
    <t>Sales &amp; Use Tax</t>
  </si>
  <si>
    <t xml:space="preserve">Business &amp; Occupation Tax  </t>
  </si>
  <si>
    <t>Utility Tax - Private</t>
  </si>
  <si>
    <t>Utility Tax - Public</t>
  </si>
  <si>
    <t>Payroll Tax - 2021 obligations</t>
  </si>
  <si>
    <t>Other City Taxes</t>
  </si>
  <si>
    <t>Parking Meters</t>
  </si>
  <si>
    <t>Court Fines</t>
  </si>
  <si>
    <t>Licenses, Permits, Interest Income and Other</t>
  </si>
  <si>
    <t>Revenue from Other Public Entities</t>
  </si>
  <si>
    <t>Service Charges &amp; Reimbursements</t>
  </si>
  <si>
    <t>Grants</t>
  </si>
  <si>
    <t>Fund Balance Transfers</t>
  </si>
  <si>
    <t>Total</t>
  </si>
  <si>
    <t>Sweetened Beverage Tax</t>
  </si>
  <si>
    <t>Total w/o Grants and Transfers</t>
  </si>
  <si>
    <t>Short Term Rental Tax</t>
  </si>
  <si>
    <t>Seattle MSA CPI-U inflation</t>
  </si>
  <si>
    <t>Admission Tax</t>
  </si>
  <si>
    <t>Commercial Parking Tax</t>
  </si>
  <si>
    <t>Payroll Expense Tax - w/o 2021 obligations</t>
  </si>
  <si>
    <t>REET</t>
  </si>
  <si>
    <t>STBD Sales Tax</t>
  </si>
  <si>
    <t>STBD Vehicle License Fee</t>
  </si>
  <si>
    <t>All amounts are in millions of dollars</t>
  </si>
  <si>
    <t>August 2024 Revenue Forecast Update</t>
  </si>
  <si>
    <t>Difference From April Forecast</t>
  </si>
  <si>
    <t>% Difference From April Forecast</t>
  </si>
  <si>
    <t>August Forecast, Year-over-year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</si>
</sst>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&quot;$&quot;#,##0.0"/>
  </numFmts>
  <fonts count="6" x14ac:knownFonts="1">
    <font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8">
    <xf numFmtId="0" fontId="0" fillId="0" borderId="0" xfId="0"/>
    <xf numFmtId="0" fontId="0" fillId="2" borderId="0" xfId="0" applyFill="1"/>
    <xf numFmtId="164" fontId="0" fillId="2" borderId="0" xfId="1" applyNumberFormat="1" applyFont="1" applyFill="1"/>
    <xf numFmtId="0" fontId="3" fillId="2" borderId="1" xfId="0" applyFont="1" applyFill="1" applyBorder="1"/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/>
    <xf numFmtId="165" fontId="4" fillId="2" borderId="10" xfId="0" applyNumberFormat="1" applyFont="1" applyFill="1" applyBorder="1" applyAlignment="1">
      <alignment horizontal="right" indent="1"/>
    </xf>
    <xf numFmtId="165" fontId="4" fillId="2" borderId="9" xfId="0" applyNumberFormat="1" applyFont="1" applyFill="1" applyBorder="1" applyAlignment="1">
      <alignment horizontal="right" indent="1"/>
    </xf>
    <xf numFmtId="165" fontId="4" fillId="2" borderId="0" xfId="0" applyNumberFormat="1" applyFont="1" applyFill="1" applyAlignment="1">
      <alignment horizontal="right" indent="1"/>
    </xf>
    <xf numFmtId="165" fontId="4" fillId="2" borderId="11" xfId="0" applyNumberFormat="1" applyFont="1" applyFill="1" applyBorder="1" applyAlignment="1">
      <alignment horizontal="right" indent="1"/>
    </xf>
    <xf numFmtId="0" fontId="3" fillId="2" borderId="12" xfId="0" applyFont="1" applyFill="1" applyBorder="1"/>
    <xf numFmtId="165" fontId="3" fillId="2" borderId="13" xfId="0" applyNumberFormat="1" applyFont="1" applyFill="1" applyBorder="1" applyAlignment="1">
      <alignment horizontal="right" indent="1"/>
    </xf>
    <xf numFmtId="165" fontId="3" fillId="2" borderId="12" xfId="0" applyNumberFormat="1" applyFont="1" applyFill="1" applyBorder="1" applyAlignment="1">
      <alignment horizontal="right" indent="1"/>
    </xf>
    <xf numFmtId="165" fontId="3" fillId="2" borderId="14" xfId="0" applyNumberFormat="1" applyFont="1" applyFill="1" applyBorder="1" applyAlignment="1">
      <alignment horizontal="right" indent="1"/>
    </xf>
    <xf numFmtId="165" fontId="3" fillId="2" borderId="15" xfId="0" applyNumberFormat="1" applyFont="1" applyFill="1" applyBorder="1" applyAlignment="1">
      <alignment horizontal="right" indent="1"/>
    </xf>
    <xf numFmtId="0" fontId="4" fillId="2" borderId="0" xfId="0" applyFont="1" applyFill="1"/>
    <xf numFmtId="164" fontId="4" fillId="2" borderId="0" xfId="1" applyNumberFormat="1" applyFont="1" applyFill="1" applyBorder="1"/>
    <xf numFmtId="164" fontId="4" fillId="2" borderId="0" xfId="1" applyNumberFormat="1" applyFont="1" applyFill="1"/>
    <xf numFmtId="10" fontId="4" fillId="2" borderId="0" xfId="1" applyNumberFormat="1" applyFont="1" applyFill="1" applyAlignment="1">
      <alignment horizontal="right" indent="1"/>
    </xf>
    <xf numFmtId="165" fontId="4" fillId="2" borderId="6" xfId="0" applyNumberFormat="1" applyFont="1" applyFill="1" applyBorder="1" applyAlignment="1">
      <alignment horizontal="right" indent="1"/>
    </xf>
    <xf numFmtId="165" fontId="0" fillId="2" borderId="0" xfId="0" applyNumberFormat="1" applyFill="1" applyAlignment="1">
      <alignment horizontal="right" indent="1"/>
    </xf>
    <xf numFmtId="0" fontId="1" fillId="2" borderId="0" xfId="0" applyFont="1" applyFill="1"/>
    <xf numFmtId="0" fontId="5" fillId="2" borderId="0" xfId="0" applyFont="1" applyFill="1"/>
    <xf numFmtId="0" fontId="3" fillId="2" borderId="0" xfId="0" applyFont="1" applyFill="1" applyAlignment="1">
      <alignment horizontal="center" vertical="top" wrapText="1"/>
    </xf>
    <xf numFmtId="165" fontId="3" fillId="2" borderId="0" xfId="0" applyNumberFormat="1" applyFont="1" applyFill="1" applyAlignment="1">
      <alignment horizontal="right" indent="1"/>
    </xf>
    <xf numFmtId="0" fontId="4" fillId="2" borderId="5" xfId="0" applyFont="1" applyFill="1" applyBorder="1"/>
    <xf numFmtId="165" fontId="4" fillId="2" borderId="5" xfId="0" applyNumberFormat="1" applyFont="1" applyFill="1" applyBorder="1" applyAlignment="1">
      <alignment horizontal="right" indent="1"/>
    </xf>
    <xf numFmtId="165" fontId="4" fillId="2" borderId="7" xfId="0" applyNumberFormat="1" applyFont="1" applyFill="1" applyBorder="1" applyAlignment="1">
      <alignment horizontal="right" indent="1"/>
    </xf>
    <xf numFmtId="165" fontId="4" fillId="2" borderId="8" xfId="0" applyNumberFormat="1" applyFont="1" applyFill="1" applyBorder="1" applyAlignment="1">
      <alignment horizontal="right" indent="1"/>
    </xf>
    <xf numFmtId="164" fontId="0" fillId="2" borderId="0" xfId="1" applyNumberFormat="1" applyFont="1" applyFill="1" applyBorder="1"/>
    <xf numFmtId="0" fontId="0" fillId="2" borderId="9" xfId="0" applyFill="1" applyBorder="1"/>
    <xf numFmtId="164" fontId="0" fillId="2" borderId="11" xfId="1" applyNumberFormat="1" applyFont="1" applyFill="1" applyBorder="1"/>
    <xf numFmtId="0" fontId="5" fillId="2" borderId="5" xfId="0" applyFont="1" applyFill="1" applyBorder="1"/>
    <xf numFmtId="164" fontId="0" fillId="2" borderId="7" xfId="1" applyNumberFormat="1" applyFont="1" applyFill="1" applyBorder="1"/>
    <xf numFmtId="164" fontId="0" fillId="2" borderId="8" xfId="1" applyNumberFormat="1" applyFont="1" applyFill="1" applyBorder="1"/>
    <xf numFmtId="0" fontId="5" fillId="2" borderId="12" xfId="0" applyFont="1" applyFill="1" applyBorder="1"/>
    <xf numFmtId="164" fontId="0" fillId="2" borderId="14" xfId="1" applyNumberFormat="1" applyFont="1" applyFill="1" applyBorder="1"/>
    <xf numFmtId="164" fontId="0" fillId="2" borderId="15" xfId="1" applyNumberFormat="1" applyFont="1" applyFill="1" applyBorder="1"/>
    <xf numFmtId="164" fontId="0" fillId="2" borderId="9" xfId="1" applyNumberFormat="1" applyFont="1" applyFill="1" applyBorder="1"/>
    <xf numFmtId="164" fontId="0" fillId="2" borderId="12" xfId="1" applyNumberFormat="1" applyFont="1" applyFill="1" applyBorder="1"/>
    <xf numFmtId="164" fontId="0" fillId="2" borderId="5" xfId="1" applyNumberFormat="1" applyFont="1" applyFill="1" applyBorder="1"/>
    <xf numFmtId="0" fontId="0" fillId="2" borderId="5" xfId="0" applyFill="1" applyBorder="1"/>
    <xf numFmtId="0" fontId="3" fillId="2" borderId="9" xfId="0" applyFont="1" applyFill="1" applyBorder="1"/>
    <xf numFmtId="10" fontId="4" fillId="2" borderId="11" xfId="1" applyNumberFormat="1" applyFont="1" applyFill="1" applyBorder="1" applyAlignment="1">
      <alignment horizontal="right" indent="1"/>
    </xf>
    <xf numFmtId="0" fontId="3" fillId="2" borderId="5" xfId="0" applyFont="1" applyFill="1" applyBorder="1"/>
    <xf numFmtId="10" fontId="4" fillId="2" borderId="8" xfId="1" applyNumberFormat="1" applyFont="1" applyFill="1" applyBorder="1" applyAlignment="1">
      <alignment horizontal="right" indent="1"/>
    </xf>
    <xf numFmtId="0" fontId="0" fillId="0" borderId="12" xfId="0" applyBorder="1"/>
    <xf numFmtId="164" fontId="3" fillId="2" borderId="15" xfId="1" applyNumberFormat="1" applyFont="1" applyFill="1" applyBorder="1"/>
    <xf numFmtId="0" fontId="4" fillId="3" borderId="9" xfId="0" applyFont="1" applyFill="1" applyBorder="1"/>
    <xf numFmtId="165" fontId="4" fillId="3" borderId="10" xfId="0" applyNumberFormat="1" applyFont="1" applyFill="1" applyBorder="1" applyAlignment="1">
      <alignment horizontal="right" indent="1"/>
    </xf>
    <xf numFmtId="165" fontId="4" fillId="3" borderId="9" xfId="0" applyNumberFormat="1" applyFont="1" applyFill="1" applyBorder="1" applyAlignment="1">
      <alignment horizontal="right" indent="1"/>
    </xf>
    <xf numFmtId="165" fontId="4" fillId="3" borderId="0" xfId="0" applyNumberFormat="1" applyFont="1" applyFill="1" applyAlignment="1">
      <alignment horizontal="right" indent="1"/>
    </xf>
    <xf numFmtId="165" fontId="4" fillId="3" borderId="11" xfId="0" applyNumberFormat="1" applyFont="1" applyFill="1" applyBorder="1" applyAlignment="1">
      <alignment horizontal="right" indent="1"/>
    </xf>
    <xf numFmtId="0" fontId="4" fillId="3" borderId="1" xfId="0" applyFont="1" applyFill="1" applyBorder="1"/>
    <xf numFmtId="165" fontId="4" fillId="3" borderId="2" xfId="0" applyNumberFormat="1" applyFont="1" applyFill="1" applyBorder="1" applyAlignment="1">
      <alignment horizontal="right" indent="1"/>
    </xf>
    <xf numFmtId="0" fontId="0" fillId="3" borderId="9" xfId="0" applyFill="1" applyBorder="1"/>
    <xf numFmtId="164" fontId="0" fillId="3" borderId="9" xfId="1" applyNumberFormat="1" applyFont="1" applyFill="1" applyBorder="1"/>
    <xf numFmtId="164" fontId="0" fillId="3" borderId="0" xfId="1" applyNumberFormat="1" applyFont="1" applyFill="1" applyBorder="1"/>
    <xf numFmtId="164" fontId="0" fillId="3" borderId="11" xfId="1" applyNumberFormat="1" applyFont="1" applyFill="1" applyBorder="1"/>
    <xf numFmtId="10" fontId="4" fillId="2" borderId="0" xfId="1" applyNumberFormat="1" applyFont="1" applyFill="1" applyBorder="1" applyAlignment="1">
      <alignment horizontal="right" indent="1"/>
    </xf>
    <xf numFmtId="0" fontId="3" fillId="2" borderId="3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164" fontId="5" fillId="2" borderId="0" xfId="1" applyNumberFormat="1" applyFont="1" applyFill="1"/>
    <xf numFmtId="0" fontId="3" fillId="2" borderId="0" xfId="0" applyFont="1" applyFill="1" applyAlignment="1">
      <alignment horizontal="left" vertical="top"/>
    </xf>
    <xf numFmtId="0" fontId="3" fillId="2" borderId="3" xfId="0" applyFont="1" applyFill="1" applyBorder="1" applyAlignment="1">
      <alignment vertical="top"/>
    </xf>
    <xf numFmtId="0" fontId="3" fillId="2" borderId="0" xfId="0" applyFont="1" applyFill="1" applyAlignment="1">
      <alignment vertical="top" wrapText="1"/>
    </xf>
    <xf numFmtId="0" fontId="3" fillId="2" borderId="1" xfId="0" applyFont="1" applyFill="1" applyBorder="1" applyAlignment="1">
      <alignment vertical="top"/>
    </xf>
    <xf numFmtId="10" fontId="4" fillId="2" borderId="9" xfId="1" applyNumberFormat="1" applyFont="1" applyFill="1" applyBorder="1" applyAlignment="1">
      <alignment horizontal="right" indent="1"/>
    </xf>
    <xf numFmtId="10" fontId="4" fillId="2" borderId="5" xfId="1" applyNumberFormat="1" applyFont="1" applyFill="1" applyBorder="1" applyAlignment="1">
      <alignment horizontal="right" indent="1"/>
    </xf>
    <xf numFmtId="10" fontId="4" fillId="2" borderId="7" xfId="1" applyNumberFormat="1" applyFont="1" applyFill="1" applyBorder="1" applyAlignment="1">
      <alignment horizontal="right" indent="1"/>
    </xf>
    <xf numFmtId="164" fontId="3" fillId="2" borderId="12" xfId="1" applyNumberFormat="1" applyFont="1" applyFill="1" applyBorder="1"/>
    <xf numFmtId="164" fontId="3" fillId="2" borderId="14" xfId="1" applyNumberFormat="1" applyFont="1" applyFill="1" applyBorder="1"/>
    <xf numFmtId="0" fontId="5" fillId="2" borderId="1" xfId="0" applyFont="1" applyFill="1" applyBorder="1"/>
  </cellXfs>
  <cellStyles count="2">
    <cellStyle name="Normal" xfId="0" builtinId="0"/>
    <cellStyle name="Percent" xfId="1" builtinId="5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40573-6011-4CC1-B66D-182EA455DCC1}">
  <dimension ref="A1:Y41"/>
  <sheetViews>
    <sheetView tabSelected="1" zoomScale="85" zoomScaleNormal="85" workbookViewId="0"/>
  </sheetViews>
  <sheetFormatPr defaultRowHeight="15" x14ac:dyDescent="0.25"/>
  <cols>
    <col min="2" max="2" width="41.140625" bestFit="1" customWidth="1"/>
    <col min="3" max="3" width="12.42578125" customWidth="1"/>
    <col min="4" max="10" width="12.28515625" customWidth="1"/>
    <col min="11" max="11" width="43.28515625" bestFit="1" customWidth="1"/>
    <col min="12" max="15" width="12.28515625" customWidth="1"/>
    <col min="16" max="16" width="41" bestFit="1" customWidth="1"/>
    <col min="17" max="22" width="10.7109375" customWidth="1"/>
  </cols>
  <sheetData>
    <row r="1" spans="1:25" x14ac:dyDescent="0.2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/>
      <c r="B2" s="26" t="s">
        <v>29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/>
      <c r="B3" s="1" t="s">
        <v>28</v>
      </c>
      <c r="C3" s="1"/>
      <c r="D3" s="67"/>
      <c r="E3" s="2"/>
      <c r="F3" s="2"/>
      <c r="G3" s="2"/>
      <c r="H3" s="2"/>
      <c r="I3" s="2"/>
      <c r="J3" s="2"/>
      <c r="K3" s="2"/>
      <c r="L3" s="68"/>
      <c r="M3" s="2"/>
      <c r="N3" s="2"/>
      <c r="O3" s="2"/>
      <c r="P3" s="27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1"/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"/>
      <c r="B5" s="3" t="s">
        <v>0</v>
      </c>
      <c r="C5" s="4" t="s">
        <v>1</v>
      </c>
      <c r="D5" s="69" t="s">
        <v>2</v>
      </c>
      <c r="E5" s="65"/>
      <c r="F5" s="65"/>
      <c r="G5" s="65"/>
      <c r="H5" s="65"/>
      <c r="I5" s="66"/>
      <c r="J5" s="70"/>
      <c r="K5" s="3" t="s">
        <v>0</v>
      </c>
      <c r="L5" s="71" t="s">
        <v>30</v>
      </c>
      <c r="M5" s="65"/>
      <c r="N5" s="66"/>
      <c r="O5" s="28"/>
      <c r="P5" s="77" t="s">
        <v>0</v>
      </c>
      <c r="Q5" s="71" t="s">
        <v>32</v>
      </c>
      <c r="R5" s="65"/>
      <c r="S5" s="65"/>
      <c r="T5" s="65"/>
      <c r="U5" s="65"/>
      <c r="V5" s="66"/>
      <c r="W5" s="1"/>
      <c r="X5" s="1"/>
      <c r="Y5" s="1"/>
    </row>
    <row r="6" spans="1:25" x14ac:dyDescent="0.25">
      <c r="A6" s="1"/>
      <c r="B6" s="5"/>
      <c r="C6" s="6">
        <v>2023</v>
      </c>
      <c r="D6" s="8">
        <v>2024</v>
      </c>
      <c r="E6" s="8">
        <v>2025</v>
      </c>
      <c r="F6" s="8">
        <v>2026</v>
      </c>
      <c r="G6" s="8">
        <v>2027</v>
      </c>
      <c r="H6" s="8">
        <v>2028</v>
      </c>
      <c r="I6" s="9">
        <v>2029</v>
      </c>
      <c r="J6" s="28"/>
      <c r="K6" s="5"/>
      <c r="L6" s="7">
        <v>2024</v>
      </c>
      <c r="M6" s="8">
        <v>2025</v>
      </c>
      <c r="N6" s="9">
        <v>2026</v>
      </c>
      <c r="O6" s="28"/>
      <c r="P6" s="5"/>
      <c r="Q6" s="7">
        <v>2024</v>
      </c>
      <c r="R6" s="8">
        <v>2025</v>
      </c>
      <c r="S6" s="8">
        <v>2026</v>
      </c>
      <c r="T6" s="8">
        <v>2027</v>
      </c>
      <c r="U6" s="8">
        <v>2028</v>
      </c>
      <c r="V6" s="9">
        <v>2029</v>
      </c>
      <c r="W6" s="1"/>
      <c r="X6" s="1"/>
      <c r="Y6" s="1"/>
    </row>
    <row r="7" spans="1:25" x14ac:dyDescent="0.25">
      <c r="A7" s="1"/>
      <c r="B7" s="10" t="s">
        <v>3</v>
      </c>
      <c r="C7" s="11">
        <v>377.80161844999998</v>
      </c>
      <c r="D7" s="13">
        <v>382.91477120540702</v>
      </c>
      <c r="E7" s="13">
        <v>389.52243820201602</v>
      </c>
      <c r="F7" s="13">
        <v>409.26705413402419</v>
      </c>
      <c r="G7" s="13">
        <v>420.70524969055907</v>
      </c>
      <c r="H7" s="13">
        <v>437.68335384590966</v>
      </c>
      <c r="I7" s="14">
        <v>456.25000340455068</v>
      </c>
      <c r="J7" s="13"/>
      <c r="K7" s="10" t="s">
        <v>3</v>
      </c>
      <c r="L7" s="12">
        <v>-2.0079045270904317E-7</v>
      </c>
      <c r="M7" s="13">
        <v>-2.1201630108402014</v>
      </c>
      <c r="N7" s="14">
        <v>18.35170646121253</v>
      </c>
      <c r="O7" s="13"/>
      <c r="P7" s="35" t="str">
        <f>B7</f>
        <v>Property Tax (Including Medic One Levy)</v>
      </c>
      <c r="Q7" s="43">
        <f t="shared" ref="Q7:S11" si="0">D7/C7-1</f>
        <v>1.3533962020556345E-2</v>
      </c>
      <c r="R7" s="34">
        <f t="shared" si="0"/>
        <v>1.725623426802847E-2</v>
      </c>
      <c r="S7" s="34">
        <f t="shared" si="0"/>
        <v>5.0689290257954545E-2</v>
      </c>
      <c r="T7" s="34">
        <f t="shared" ref="T7:V11" si="1">G7/F7-1</f>
        <v>2.7947999823091374E-2</v>
      </c>
      <c r="U7" s="34">
        <f t="shared" si="1"/>
        <v>4.0356292601146482E-2</v>
      </c>
      <c r="V7" s="36">
        <f t="shared" si="1"/>
        <v>4.242027802861692E-2</v>
      </c>
      <c r="W7" s="1"/>
      <c r="X7" s="1"/>
      <c r="Y7" s="1"/>
    </row>
    <row r="8" spans="1:25" x14ac:dyDescent="0.25">
      <c r="A8" s="20"/>
      <c r="B8" s="53" t="s">
        <v>4</v>
      </c>
      <c r="C8" s="54">
        <v>339.88593221999997</v>
      </c>
      <c r="D8" s="56">
        <v>339.92349180136233</v>
      </c>
      <c r="E8" s="56">
        <v>348.31008185277915</v>
      </c>
      <c r="F8" s="56">
        <v>358.51780225958873</v>
      </c>
      <c r="G8" s="56">
        <v>371.48948968577918</v>
      </c>
      <c r="H8" s="56">
        <v>386.45325466876977</v>
      </c>
      <c r="I8" s="57">
        <v>391.42674892305996</v>
      </c>
      <c r="J8" s="13"/>
      <c r="K8" s="53" t="s">
        <v>4</v>
      </c>
      <c r="L8" s="55">
        <v>1.0904907796439147</v>
      </c>
      <c r="M8" s="56">
        <v>-4.3610343607263076</v>
      </c>
      <c r="N8" s="57">
        <v>-8.4844235179689349</v>
      </c>
      <c r="O8" s="13"/>
      <c r="P8" s="60" t="str">
        <f t="shared" ref="P8:P22" si="2">B8</f>
        <v>Sales &amp; Use Tax</v>
      </c>
      <c r="Q8" s="61">
        <f t="shared" si="0"/>
        <v>1.1050643113419412E-4</v>
      </c>
      <c r="R8" s="62">
        <f t="shared" si="0"/>
        <v>2.4671993121080371E-2</v>
      </c>
      <c r="S8" s="62">
        <f t="shared" si="0"/>
        <v>2.930641672073131E-2</v>
      </c>
      <c r="T8" s="62">
        <f t="shared" si="1"/>
        <v>3.6181431840860645E-2</v>
      </c>
      <c r="U8" s="62">
        <f t="shared" si="1"/>
        <v>4.02804531445764E-2</v>
      </c>
      <c r="V8" s="63">
        <f t="shared" si="1"/>
        <v>1.2869588221098072E-2</v>
      </c>
      <c r="W8" s="1"/>
      <c r="X8" s="1"/>
      <c r="Y8" s="1"/>
    </row>
    <row r="9" spans="1:25" x14ac:dyDescent="0.25">
      <c r="A9" s="1"/>
      <c r="B9" s="53" t="s">
        <v>5</v>
      </c>
      <c r="C9" s="54">
        <v>356.32971627000001</v>
      </c>
      <c r="D9" s="56">
        <v>358.2652912971206</v>
      </c>
      <c r="E9" s="56">
        <v>379.93781957762496</v>
      </c>
      <c r="F9" s="56">
        <v>404.28184185638145</v>
      </c>
      <c r="G9" s="56">
        <v>421.41874367941267</v>
      </c>
      <c r="H9" s="56">
        <v>441.51419597766284</v>
      </c>
      <c r="I9" s="57">
        <v>463.32799939354169</v>
      </c>
      <c r="J9" s="13"/>
      <c r="K9" s="53" t="s">
        <v>5</v>
      </c>
      <c r="L9" s="55">
        <v>-5.3940777262956203</v>
      </c>
      <c r="M9" s="56">
        <v>-5.193470965864833</v>
      </c>
      <c r="N9" s="57">
        <v>-8.6949737659801372</v>
      </c>
      <c r="O9" s="13"/>
      <c r="P9" s="60" t="str">
        <f t="shared" si="2"/>
        <v xml:space="preserve">Business &amp; Occupation Tax  </v>
      </c>
      <c r="Q9" s="61">
        <f t="shared" si="0"/>
        <v>5.4319775722941888E-3</v>
      </c>
      <c r="R9" s="62">
        <f t="shared" si="0"/>
        <v>6.0492960962078346E-2</v>
      </c>
      <c r="S9" s="62">
        <f t="shared" si="0"/>
        <v>6.407370107513799E-2</v>
      </c>
      <c r="T9" s="62">
        <f t="shared" si="1"/>
        <v>4.238850239808456E-2</v>
      </c>
      <c r="U9" s="62">
        <f t="shared" si="1"/>
        <v>4.7685236121195018E-2</v>
      </c>
      <c r="V9" s="63">
        <f t="shared" si="1"/>
        <v>4.9406799633193277E-2</v>
      </c>
      <c r="W9" s="1"/>
      <c r="X9" s="1"/>
      <c r="Y9" s="1"/>
    </row>
    <row r="10" spans="1:25" x14ac:dyDescent="0.25">
      <c r="A10" s="1"/>
      <c r="B10" s="53" t="s">
        <v>6</v>
      </c>
      <c r="C10" s="54">
        <v>43.238431349999992</v>
      </c>
      <c r="D10" s="56">
        <v>37.647235909999999</v>
      </c>
      <c r="E10" s="56">
        <v>35.252974420000001</v>
      </c>
      <c r="F10" s="56">
        <v>33.937066109999996</v>
      </c>
      <c r="G10" s="56">
        <v>32.333521240000003</v>
      </c>
      <c r="H10" s="56">
        <v>30.986940860000001</v>
      </c>
      <c r="I10" s="57">
        <v>29.91075579</v>
      </c>
      <c r="J10" s="13"/>
      <c r="K10" s="53" t="s">
        <v>6</v>
      </c>
      <c r="L10" s="55">
        <v>-0.1054650900000027</v>
      </c>
      <c r="M10" s="56">
        <v>-0.64931957999999668</v>
      </c>
      <c r="N10" s="57">
        <v>-0.53424089000000663</v>
      </c>
      <c r="O10" s="13"/>
      <c r="P10" s="60" t="str">
        <f t="shared" si="2"/>
        <v>Utility Tax - Private</v>
      </c>
      <c r="Q10" s="61">
        <f t="shared" si="0"/>
        <v>-0.12931078361148718</v>
      </c>
      <c r="R10" s="62">
        <f t="shared" si="0"/>
        <v>-6.3597271675502332E-2</v>
      </c>
      <c r="S10" s="62">
        <f t="shared" si="0"/>
        <v>-3.7327582470699339E-2</v>
      </c>
      <c r="T10" s="62">
        <f t="shared" si="1"/>
        <v>-4.7250545017722856E-2</v>
      </c>
      <c r="U10" s="62">
        <f t="shared" si="1"/>
        <v>-4.16465738452928E-2</v>
      </c>
      <c r="V10" s="63">
        <f t="shared" si="1"/>
        <v>-3.4730277985885682E-2</v>
      </c>
      <c r="W10" s="1"/>
      <c r="X10" s="1"/>
      <c r="Y10" s="1"/>
    </row>
    <row r="11" spans="1:25" x14ac:dyDescent="0.25">
      <c r="A11" s="1"/>
      <c r="B11" s="10" t="s">
        <v>7</v>
      </c>
      <c r="C11" s="11">
        <v>185.68388532</v>
      </c>
      <c r="D11" s="13">
        <v>214.84424504816695</v>
      </c>
      <c r="E11" s="13">
        <v>214.94682761785759</v>
      </c>
      <c r="F11" s="13">
        <v>222.55323207257169</v>
      </c>
      <c r="G11" s="13">
        <v>234.45291518923136</v>
      </c>
      <c r="H11" s="13">
        <v>239.51047598047342</v>
      </c>
      <c r="I11" s="14">
        <v>244.66454356513694</v>
      </c>
      <c r="J11" s="13"/>
      <c r="K11" s="10" t="s">
        <v>7</v>
      </c>
      <c r="L11" s="12">
        <v>0.51114128005258408</v>
      </c>
      <c r="M11" s="13">
        <v>3.9707125665158287</v>
      </c>
      <c r="N11" s="14">
        <v>3.279815281503943</v>
      </c>
      <c r="O11" s="13"/>
      <c r="P11" s="35" t="str">
        <f t="shared" si="2"/>
        <v>Utility Tax - Public</v>
      </c>
      <c r="Q11" s="43">
        <f t="shared" si="0"/>
        <v>0.15704302868239317</v>
      </c>
      <c r="R11" s="34">
        <f t="shared" si="0"/>
        <v>4.7747413326160171E-4</v>
      </c>
      <c r="S11" s="34">
        <f t="shared" si="0"/>
        <v>3.5387377143509813E-2</v>
      </c>
      <c r="T11" s="34">
        <f t="shared" si="1"/>
        <v>5.3468929684109545E-2</v>
      </c>
      <c r="U11" s="34">
        <f t="shared" si="1"/>
        <v>2.1571754768585416E-2</v>
      </c>
      <c r="V11" s="36">
        <f t="shared" si="1"/>
        <v>2.1519173904876343E-2</v>
      </c>
      <c r="W11" s="1"/>
      <c r="X11" s="1"/>
      <c r="Y11" s="1"/>
    </row>
    <row r="12" spans="1:25" x14ac:dyDescent="0.25">
      <c r="A12" s="1"/>
      <c r="B12" s="53" t="s">
        <v>8</v>
      </c>
      <c r="C12" s="54">
        <v>3.6459764400000001</v>
      </c>
      <c r="D12" s="56">
        <v>-2.1353171200000003</v>
      </c>
      <c r="E12" s="56">
        <v>0</v>
      </c>
      <c r="F12" s="56">
        <v>0</v>
      </c>
      <c r="G12" s="56">
        <v>0</v>
      </c>
      <c r="H12" s="56">
        <v>0</v>
      </c>
      <c r="I12" s="57">
        <v>0</v>
      </c>
      <c r="J12" s="13"/>
      <c r="K12" s="53" t="s">
        <v>8</v>
      </c>
      <c r="L12" s="55">
        <v>1.2355751699999997</v>
      </c>
      <c r="M12" s="56">
        <v>0</v>
      </c>
      <c r="N12" s="57">
        <v>0</v>
      </c>
      <c r="O12" s="13"/>
      <c r="P12" s="60" t="str">
        <f t="shared" si="2"/>
        <v>Payroll Tax - 2021 obligations</v>
      </c>
      <c r="Q12" s="61"/>
      <c r="R12" s="62"/>
      <c r="S12" s="62"/>
      <c r="T12" s="62"/>
      <c r="U12" s="62"/>
      <c r="V12" s="63"/>
      <c r="W12" s="1"/>
      <c r="X12" s="1"/>
      <c r="Y12" s="1"/>
    </row>
    <row r="13" spans="1:25" x14ac:dyDescent="0.25">
      <c r="A13" s="1"/>
      <c r="B13" s="10" t="s">
        <v>9</v>
      </c>
      <c r="C13" s="11">
        <v>14.111817769999998</v>
      </c>
      <c r="D13" s="13">
        <v>13.351062244045437</v>
      </c>
      <c r="E13" s="13">
        <v>14.20308675764643</v>
      </c>
      <c r="F13" s="13">
        <v>14.42865623972637</v>
      </c>
      <c r="G13" s="13">
        <v>14.7673024167803</v>
      </c>
      <c r="H13" s="13">
        <v>14.934912943944976</v>
      </c>
      <c r="I13" s="14">
        <v>15.246066635475955</v>
      </c>
      <c r="J13" s="13"/>
      <c r="K13" s="10" t="s">
        <v>9</v>
      </c>
      <c r="L13" s="12">
        <v>-0.94461468907998203</v>
      </c>
      <c r="M13" s="13">
        <v>-0.81549744294905402</v>
      </c>
      <c r="N13" s="14">
        <v>-1.2240998764522502</v>
      </c>
      <c r="O13" s="13"/>
      <c r="P13" s="35" t="str">
        <f t="shared" si="2"/>
        <v>Other City Taxes</v>
      </c>
      <c r="Q13" s="43">
        <f t="shared" ref="Q13:Q22" si="3">D13/C13-1</f>
        <v>-5.3909109255352972E-2</v>
      </c>
      <c r="R13" s="34">
        <f t="shared" ref="R13:R22" si="4">E13/D13-1</f>
        <v>6.3816983100426716E-2</v>
      </c>
      <c r="S13" s="34">
        <f t="shared" ref="S13:S22" si="5">F13/E13-1</f>
        <v>1.5881722468427562E-2</v>
      </c>
      <c r="T13" s="34">
        <f t="shared" ref="T13:V22" si="6">G13/F13-1</f>
        <v>2.347038916358235E-2</v>
      </c>
      <c r="U13" s="34">
        <f t="shared" si="6"/>
        <v>1.1350111376754679E-2</v>
      </c>
      <c r="V13" s="36">
        <f t="shared" si="6"/>
        <v>2.0833980934393592E-2</v>
      </c>
      <c r="W13" s="1"/>
      <c r="X13" s="1"/>
      <c r="Y13" s="1"/>
    </row>
    <row r="14" spans="1:25" x14ac:dyDescent="0.25">
      <c r="A14" s="1"/>
      <c r="B14" s="10" t="s">
        <v>10</v>
      </c>
      <c r="C14" s="11">
        <v>36.992524740000015</v>
      </c>
      <c r="D14" s="13">
        <v>39.800313491447305</v>
      </c>
      <c r="E14" s="13">
        <v>41.767192069616868</v>
      </c>
      <c r="F14" s="13">
        <v>43.812961997775332</v>
      </c>
      <c r="G14" s="13">
        <v>45.351527658011094</v>
      </c>
      <c r="H14" s="13">
        <v>45.36156409568094</v>
      </c>
      <c r="I14" s="14">
        <v>45.367892303624508</v>
      </c>
      <c r="J14" s="13"/>
      <c r="K14" s="10" t="s">
        <v>10</v>
      </c>
      <c r="L14" s="12">
        <v>-0.45448437184803936</v>
      </c>
      <c r="M14" s="13">
        <v>-1.6840219022341572</v>
      </c>
      <c r="N14" s="14">
        <v>-1.7832692597104653</v>
      </c>
      <c r="O14" s="13"/>
      <c r="P14" s="35" t="str">
        <f t="shared" si="2"/>
        <v>Parking Meters</v>
      </c>
      <c r="Q14" s="43">
        <f t="shared" si="3"/>
        <v>7.5901517162769716E-2</v>
      </c>
      <c r="R14" s="34">
        <f t="shared" si="4"/>
        <v>4.9418670498468042E-2</v>
      </c>
      <c r="S14" s="34">
        <f t="shared" si="5"/>
        <v>4.8980307911257404E-2</v>
      </c>
      <c r="T14" s="34">
        <f t="shared" si="6"/>
        <v>3.5116677578518551E-2</v>
      </c>
      <c r="U14" s="34">
        <f t="shared" si="6"/>
        <v>2.2130318840707375E-4</v>
      </c>
      <c r="V14" s="36">
        <f t="shared" si="6"/>
        <v>1.3950594671330308E-4</v>
      </c>
      <c r="W14" s="1"/>
      <c r="X14" s="1"/>
      <c r="Y14" s="1"/>
    </row>
    <row r="15" spans="1:25" x14ac:dyDescent="0.25">
      <c r="A15" s="1"/>
      <c r="B15" s="10" t="s">
        <v>11</v>
      </c>
      <c r="C15" s="11">
        <v>23.987022009999997</v>
      </c>
      <c r="D15" s="13">
        <v>19.657146947061921</v>
      </c>
      <c r="E15" s="13">
        <v>20.047292900302708</v>
      </c>
      <c r="F15" s="13">
        <v>20.044868728992089</v>
      </c>
      <c r="G15" s="13">
        <v>20.159152709718061</v>
      </c>
      <c r="H15" s="13">
        <v>20.284172064938485</v>
      </c>
      <c r="I15" s="14">
        <v>20.274172064938487</v>
      </c>
      <c r="J15" s="13"/>
      <c r="K15" s="10" t="s">
        <v>11</v>
      </c>
      <c r="L15" s="12">
        <v>0.22748594706192193</v>
      </c>
      <c r="M15" s="13">
        <v>1.5532152346903416E-2</v>
      </c>
      <c r="N15" s="14">
        <v>3.5184981036287866E-2</v>
      </c>
      <c r="O15" s="13"/>
      <c r="P15" s="35" t="str">
        <f t="shared" si="2"/>
        <v>Court Fines</v>
      </c>
      <c r="Q15" s="43">
        <f t="shared" si="3"/>
        <v>-0.1805090711607712</v>
      </c>
      <c r="R15" s="34">
        <f t="shared" si="4"/>
        <v>1.9847537096379098E-2</v>
      </c>
      <c r="S15" s="34">
        <f t="shared" si="5"/>
        <v>-1.2092262644514129E-4</v>
      </c>
      <c r="T15" s="34">
        <f t="shared" si="6"/>
        <v>5.7014082891286844E-3</v>
      </c>
      <c r="U15" s="34">
        <f t="shared" si="6"/>
        <v>6.2016175491421688E-3</v>
      </c>
      <c r="V15" s="36">
        <f t="shared" si="6"/>
        <v>-4.9299522642498594E-4</v>
      </c>
      <c r="W15" s="1"/>
      <c r="X15" s="1"/>
      <c r="Y15" s="1"/>
    </row>
    <row r="16" spans="1:25" x14ac:dyDescent="0.25">
      <c r="A16" s="1"/>
      <c r="B16" s="10" t="s">
        <v>12</v>
      </c>
      <c r="C16" s="11">
        <v>77.465221239999991</v>
      </c>
      <c r="D16" s="13">
        <v>76.481398999999996</v>
      </c>
      <c r="E16" s="13">
        <v>71.494199101359271</v>
      </c>
      <c r="F16" s="13">
        <v>74.828343720444735</v>
      </c>
      <c r="G16" s="13">
        <v>73.434652970704263</v>
      </c>
      <c r="H16" s="13">
        <v>73.942179972671568</v>
      </c>
      <c r="I16" s="14">
        <v>75.175212980497875</v>
      </c>
      <c r="J16" s="13"/>
      <c r="K16" s="10" t="s">
        <v>12</v>
      </c>
      <c r="L16" s="12">
        <v>3.5758467728890651</v>
      </c>
      <c r="M16" s="13">
        <v>1.8005377766161672</v>
      </c>
      <c r="N16" s="14">
        <v>5.9616469015206945</v>
      </c>
      <c r="O16" s="13"/>
      <c r="P16" s="35" t="str">
        <f t="shared" si="2"/>
        <v>Licenses, Permits, Interest Income and Other</v>
      </c>
      <c r="Q16" s="43">
        <f t="shared" si="3"/>
        <v>-1.2700179825885338E-2</v>
      </c>
      <c r="R16" s="34">
        <f t="shared" si="4"/>
        <v>-6.5208010886944279E-2</v>
      </c>
      <c r="S16" s="34">
        <f t="shared" si="5"/>
        <v>4.6635176853419447E-2</v>
      </c>
      <c r="T16" s="34">
        <f t="shared" si="6"/>
        <v>-1.8625171698938514E-2</v>
      </c>
      <c r="U16" s="34">
        <f t="shared" si="6"/>
        <v>6.9112739209071794E-3</v>
      </c>
      <c r="V16" s="36">
        <f t="shared" si="6"/>
        <v>1.6675637752119554E-2</v>
      </c>
      <c r="W16" s="1"/>
      <c r="X16" s="1"/>
      <c r="Y16" s="1"/>
    </row>
    <row r="17" spans="1:25" x14ac:dyDescent="0.25">
      <c r="A17" s="1"/>
      <c r="B17" s="10" t="s">
        <v>13</v>
      </c>
      <c r="C17" s="11">
        <v>19.071725300000001</v>
      </c>
      <c r="D17" s="13">
        <v>19.645529</v>
      </c>
      <c r="E17" s="13">
        <v>19.969394999999999</v>
      </c>
      <c r="F17" s="13">
        <v>20.53931</v>
      </c>
      <c r="G17" s="13">
        <v>20.908141000000001</v>
      </c>
      <c r="H17" s="13">
        <v>21.191666999999999</v>
      </c>
      <c r="I17" s="14">
        <v>21.56024</v>
      </c>
      <c r="J17" s="13"/>
      <c r="K17" s="10" t="s">
        <v>13</v>
      </c>
      <c r="L17" s="12">
        <v>-7.7145481570578767E-2</v>
      </c>
      <c r="M17" s="13">
        <v>-0.20062685528831636</v>
      </c>
      <c r="N17" s="14">
        <v>-0.21058063263285831</v>
      </c>
      <c r="O17" s="13"/>
      <c r="P17" s="35" t="str">
        <f t="shared" si="2"/>
        <v>Revenue from Other Public Entities</v>
      </c>
      <c r="Q17" s="43">
        <f t="shared" si="3"/>
        <v>3.0086617281552375E-2</v>
      </c>
      <c r="R17" s="34">
        <f t="shared" si="4"/>
        <v>1.6485481251230283E-2</v>
      </c>
      <c r="S17" s="34">
        <f t="shared" si="5"/>
        <v>2.8539422451206109E-2</v>
      </c>
      <c r="T17" s="34">
        <f t="shared" si="6"/>
        <v>1.7957321837978046E-2</v>
      </c>
      <c r="U17" s="34">
        <f t="shared" si="6"/>
        <v>1.3560555192352997E-2</v>
      </c>
      <c r="V17" s="36">
        <f t="shared" si="6"/>
        <v>1.7392355212074717E-2</v>
      </c>
      <c r="W17" s="1"/>
      <c r="X17" s="1"/>
      <c r="Y17" s="1"/>
    </row>
    <row r="18" spans="1:25" x14ac:dyDescent="0.25">
      <c r="A18" s="1"/>
      <c r="B18" s="10" t="s">
        <v>14</v>
      </c>
      <c r="C18" s="11">
        <v>76.19736389000002</v>
      </c>
      <c r="D18" s="13">
        <v>81.734770999999995</v>
      </c>
      <c r="E18" s="13">
        <v>82.576884959948501</v>
      </c>
      <c r="F18" s="13">
        <v>86.089061519833209</v>
      </c>
      <c r="G18" s="13">
        <v>87.502874507228199</v>
      </c>
      <c r="H18" s="13">
        <v>89.094741818945096</v>
      </c>
      <c r="I18" s="14">
        <v>90.815460030013398</v>
      </c>
      <c r="J18" s="13"/>
      <c r="K18" s="10" t="s">
        <v>14</v>
      </c>
      <c r="L18" s="12">
        <v>0.96688821351186505</v>
      </c>
      <c r="M18" s="13">
        <v>4.7263403813268496</v>
      </c>
      <c r="N18" s="14">
        <v>6.7436038378529304</v>
      </c>
      <c r="O18" s="13"/>
      <c r="P18" s="35" t="str">
        <f t="shared" si="2"/>
        <v>Service Charges &amp; Reimbursements</v>
      </c>
      <c r="Q18" s="43">
        <f t="shared" si="3"/>
        <v>7.2671898702347359E-2</v>
      </c>
      <c r="R18" s="34">
        <f t="shared" si="4"/>
        <v>1.0303007516207607E-2</v>
      </c>
      <c r="S18" s="34">
        <f t="shared" si="5"/>
        <v>4.2532199677769222E-2</v>
      </c>
      <c r="T18" s="34">
        <f t="shared" si="6"/>
        <v>1.6422678589303352E-2</v>
      </c>
      <c r="U18" s="34">
        <f t="shared" si="6"/>
        <v>1.8192171636434606E-2</v>
      </c>
      <c r="V18" s="36">
        <f t="shared" si="6"/>
        <v>1.9313353133286748E-2</v>
      </c>
      <c r="W18" s="1"/>
      <c r="X18" s="1"/>
      <c r="Y18" s="1"/>
    </row>
    <row r="19" spans="1:25" x14ac:dyDescent="0.25">
      <c r="A19" s="1"/>
      <c r="B19" s="10" t="s">
        <v>15</v>
      </c>
      <c r="C19" s="11">
        <v>34.147725039999997</v>
      </c>
      <c r="D19" s="13">
        <v>67.61033845</v>
      </c>
      <c r="E19" s="13">
        <v>13.612462000000001</v>
      </c>
      <c r="F19" s="13">
        <v>13.429510000000001</v>
      </c>
      <c r="G19" s="13">
        <v>8.6597570000000008</v>
      </c>
      <c r="H19" s="13">
        <v>7.9729419999999998</v>
      </c>
      <c r="I19" s="14">
        <v>8.1018150000000002</v>
      </c>
      <c r="J19" s="13"/>
      <c r="K19" s="10" t="s">
        <v>15</v>
      </c>
      <c r="L19" s="12">
        <v>2.649434140000011</v>
      </c>
      <c r="M19" s="13">
        <v>-0.91195101999999828</v>
      </c>
      <c r="N19" s="14">
        <v>1.8277517995999997</v>
      </c>
      <c r="O19" s="13"/>
      <c r="P19" s="35" t="str">
        <f t="shared" si="2"/>
        <v>Grants</v>
      </c>
      <c r="Q19" s="43">
        <f t="shared" si="3"/>
        <v>0.97993682949017935</v>
      </c>
      <c r="R19" s="34">
        <f t="shared" si="4"/>
        <v>-0.79866301053844224</v>
      </c>
      <c r="S19" s="34">
        <f t="shared" si="5"/>
        <v>-1.3440037518562042E-2</v>
      </c>
      <c r="T19" s="34">
        <f t="shared" si="6"/>
        <v>-0.35516954825604208</v>
      </c>
      <c r="U19" s="34">
        <f t="shared" si="6"/>
        <v>-7.9311116928569847E-2</v>
      </c>
      <c r="V19" s="36">
        <f t="shared" si="6"/>
        <v>1.6163794995623926E-2</v>
      </c>
      <c r="W19" s="1"/>
      <c r="X19" s="1"/>
      <c r="Y19" s="1"/>
    </row>
    <row r="20" spans="1:25" x14ac:dyDescent="0.25">
      <c r="A20" s="1"/>
      <c r="B20" s="10" t="s">
        <v>16</v>
      </c>
      <c r="C20" s="11">
        <v>80.504994830000001</v>
      </c>
      <c r="D20" s="13">
        <v>95.753966000000005</v>
      </c>
      <c r="E20" s="13">
        <v>7.3814159999999998</v>
      </c>
      <c r="F20" s="13">
        <v>7.4084839999999996</v>
      </c>
      <c r="G20" s="13">
        <v>7.2591039000000004</v>
      </c>
      <c r="H20" s="13">
        <v>7.4260632896999992</v>
      </c>
      <c r="I20" s="14">
        <v>7.5968627453630981</v>
      </c>
      <c r="J20" s="13"/>
      <c r="K20" s="10" t="s">
        <v>16</v>
      </c>
      <c r="L20" s="12">
        <v>0</v>
      </c>
      <c r="M20" s="13">
        <v>7.9082999999999792E-2</v>
      </c>
      <c r="N20" s="14">
        <v>7.114999999999938E-2</v>
      </c>
      <c r="O20" s="13"/>
      <c r="P20" s="35" t="str">
        <f t="shared" si="2"/>
        <v>Fund Balance Transfers</v>
      </c>
      <c r="Q20" s="43">
        <f t="shared" si="3"/>
        <v>0.18941646045938887</v>
      </c>
      <c r="R20" s="34">
        <f t="shared" si="4"/>
        <v>-0.92291268645728997</v>
      </c>
      <c r="S20" s="34">
        <f t="shared" si="5"/>
        <v>3.6670470814814671E-3</v>
      </c>
      <c r="T20" s="34">
        <f t="shared" si="6"/>
        <v>-2.0163382953921394E-2</v>
      </c>
      <c r="U20" s="34">
        <f t="shared" si="6"/>
        <v>2.2999999999999909E-2</v>
      </c>
      <c r="V20" s="36">
        <f t="shared" si="6"/>
        <v>2.2999999999999909E-2</v>
      </c>
      <c r="W20" s="1"/>
      <c r="X20" s="1"/>
      <c r="Y20" s="1"/>
    </row>
    <row r="21" spans="1:25" x14ac:dyDescent="0.25">
      <c r="A21" s="1"/>
      <c r="B21" s="15" t="s">
        <v>17</v>
      </c>
      <c r="C21" s="16">
        <v>1669.0639548699996</v>
      </c>
      <c r="D21" s="18">
        <v>1745.4942442746112</v>
      </c>
      <c r="E21" s="18">
        <v>1639.0220704591516</v>
      </c>
      <c r="F21" s="18">
        <v>1709.1381926393378</v>
      </c>
      <c r="G21" s="18">
        <v>1758.4424316474237</v>
      </c>
      <c r="H21" s="18">
        <v>1816.3564645186971</v>
      </c>
      <c r="I21" s="19">
        <v>1869.7177728362026</v>
      </c>
      <c r="J21" s="29"/>
      <c r="K21" s="15" t="s">
        <v>17</v>
      </c>
      <c r="L21" s="17">
        <v>3.2810747435746856</v>
      </c>
      <c r="M21" s="18">
        <v>-5.3438792610972996</v>
      </c>
      <c r="N21" s="19">
        <v>15.339271319981663</v>
      </c>
      <c r="O21" s="29"/>
      <c r="P21" s="40" t="str">
        <f t="shared" si="2"/>
        <v>Total</v>
      </c>
      <c r="Q21" s="44">
        <f t="shared" si="3"/>
        <v>4.5792307228014195E-2</v>
      </c>
      <c r="R21" s="41">
        <f t="shared" si="4"/>
        <v>-6.099829556281755E-2</v>
      </c>
      <c r="S21" s="41">
        <f t="shared" si="5"/>
        <v>4.2779242234696868E-2</v>
      </c>
      <c r="T21" s="41">
        <f t="shared" si="6"/>
        <v>2.8847426861339898E-2</v>
      </c>
      <c r="U21" s="41">
        <f t="shared" si="6"/>
        <v>3.2934847242633847E-2</v>
      </c>
      <c r="V21" s="42">
        <f t="shared" si="6"/>
        <v>2.9378213671095388E-2</v>
      </c>
      <c r="W21" s="1"/>
      <c r="X21" s="1"/>
      <c r="Y21" s="1"/>
    </row>
    <row r="22" spans="1:25" x14ac:dyDescent="0.25">
      <c r="A22" s="1"/>
      <c r="B22" s="15" t="s">
        <v>19</v>
      </c>
      <c r="C22" s="16">
        <v>1554.4112349999996</v>
      </c>
      <c r="D22" s="18">
        <v>1582.1299398246113</v>
      </c>
      <c r="E22" s="18">
        <v>1618.0281924591516</v>
      </c>
      <c r="F22" s="18">
        <v>1688.3001986393379</v>
      </c>
      <c r="G22" s="18">
        <v>1664.0996376767196</v>
      </c>
      <c r="H22" s="18">
        <v>1721.2226175460255</v>
      </c>
      <c r="I22" s="19">
        <v>1772.9823198557046</v>
      </c>
      <c r="J22" s="29"/>
      <c r="K22" s="15" t="s">
        <v>19</v>
      </c>
      <c r="L22" s="17">
        <v>0.63164060357439666</v>
      </c>
      <c r="M22" s="18">
        <v>-4.5110112410970942</v>
      </c>
      <c r="N22" s="19">
        <v>13.440369520381637</v>
      </c>
      <c r="O22" s="29"/>
      <c r="P22" s="37" t="str">
        <f t="shared" si="2"/>
        <v>Total w/o Grants and Transfers</v>
      </c>
      <c r="Q22" s="45">
        <f t="shared" si="3"/>
        <v>1.7832285434177031E-2</v>
      </c>
      <c r="R22" s="38">
        <f t="shared" si="4"/>
        <v>2.2689825741190273E-2</v>
      </c>
      <c r="S22" s="38">
        <f t="shared" si="5"/>
        <v>4.3430643858796802E-2</v>
      </c>
      <c r="T22" s="38">
        <f t="shared" si="6"/>
        <v>-1.4334275967107235E-2</v>
      </c>
      <c r="U22" s="38">
        <f t="shared" si="6"/>
        <v>3.4326658437986657E-2</v>
      </c>
      <c r="V22" s="39">
        <f t="shared" si="6"/>
        <v>3.0071474649498775E-2</v>
      </c>
      <c r="W22" s="1"/>
      <c r="X22" s="1"/>
      <c r="Y22" s="1"/>
    </row>
    <row r="23" spans="1:25" x14ac:dyDescent="0.25">
      <c r="A23" s="1"/>
      <c r="B23" s="20"/>
      <c r="C23" s="13"/>
      <c r="D23" s="21"/>
      <c r="E23" s="21"/>
      <c r="F23" s="21"/>
      <c r="G23" s="1"/>
      <c r="H23" s="1"/>
      <c r="I23" s="1"/>
      <c r="J23" s="1"/>
      <c r="K23" s="20"/>
      <c r="L23" s="1"/>
      <c r="M23" s="1"/>
      <c r="N23" s="1"/>
      <c r="O23" s="1"/>
      <c r="P23" s="1"/>
      <c r="Q23" s="2"/>
      <c r="R23" s="2"/>
      <c r="S23" s="2"/>
      <c r="T23" s="2"/>
      <c r="U23" s="2"/>
      <c r="V23" s="2"/>
      <c r="W23" s="1"/>
      <c r="X23" s="1"/>
      <c r="Y23" s="1"/>
    </row>
    <row r="24" spans="1:25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51"/>
      <c r="L24" s="75" t="s">
        <v>31</v>
      </c>
      <c r="M24" s="76"/>
      <c r="N24" s="52"/>
      <c r="O24" s="22"/>
      <c r="P24" s="20" t="s">
        <v>21</v>
      </c>
      <c r="Q24" s="22">
        <v>3.8396522826388502E-2</v>
      </c>
      <c r="R24" s="22">
        <v>2.7800172267068199E-2</v>
      </c>
      <c r="S24" s="22">
        <v>2.906607887205E-2</v>
      </c>
      <c r="T24" s="22">
        <v>2.5176607940252005E-2</v>
      </c>
      <c r="U24" s="22">
        <v>2.5075013639729304E-2</v>
      </c>
      <c r="V24" s="22">
        <v>2.5968075634387411E-2</v>
      </c>
      <c r="W24" s="1"/>
      <c r="X24" s="1"/>
      <c r="Y24" s="1"/>
    </row>
    <row r="25" spans="1:25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47" t="s">
        <v>17</v>
      </c>
      <c r="L25" s="72">
        <v>1.8832797277372633E-3</v>
      </c>
      <c r="M25" s="64">
        <v>-3.2498114315772826E-3</v>
      </c>
      <c r="N25" s="48">
        <v>9.0561347789933615E-3</v>
      </c>
      <c r="O25" s="23"/>
      <c r="P25" s="1"/>
      <c r="Q25" s="2"/>
      <c r="R25" s="2"/>
      <c r="S25" s="2"/>
      <c r="T25" s="2"/>
      <c r="U25" s="2"/>
      <c r="V25" s="1"/>
      <c r="W25" s="1"/>
      <c r="X25" s="1"/>
      <c r="Y25" s="1"/>
    </row>
    <row r="26" spans="1:25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49" t="s">
        <v>19</v>
      </c>
      <c r="L26" s="73">
        <v>-1.376078291396153E-4</v>
      </c>
      <c r="M26" s="74">
        <v>-4.2795823771711941E-3</v>
      </c>
      <c r="N26" s="50">
        <v>8.0247727521483465E-3</v>
      </c>
      <c r="O26" s="23"/>
      <c r="P26" s="1"/>
      <c r="Q26" s="2"/>
      <c r="R26" s="2"/>
      <c r="S26" s="2"/>
      <c r="T26" s="2"/>
      <c r="U26" s="2"/>
      <c r="V26" s="1"/>
      <c r="W26" s="1"/>
      <c r="X26" s="1"/>
      <c r="Y26" s="1"/>
    </row>
    <row r="27" spans="1:25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1"/>
      <c r="Q27" s="2"/>
      <c r="R27" s="2"/>
      <c r="S27" s="2"/>
      <c r="T27" s="2"/>
      <c r="U27" s="2"/>
      <c r="V27" s="1"/>
      <c r="W27" s="1"/>
      <c r="X27" s="1"/>
      <c r="Y27" s="1"/>
    </row>
    <row r="28" spans="1:25" x14ac:dyDescent="0.25">
      <c r="A28" s="1"/>
      <c r="B28" s="3" t="s">
        <v>0</v>
      </c>
      <c r="C28" s="4" t="s">
        <v>1</v>
      </c>
      <c r="D28" s="69" t="s">
        <v>2</v>
      </c>
      <c r="E28" s="65"/>
      <c r="F28" s="65"/>
      <c r="G28" s="65"/>
      <c r="H28" s="65"/>
      <c r="I28" s="66"/>
      <c r="J28" s="70"/>
      <c r="K28" s="3" t="s">
        <v>0</v>
      </c>
      <c r="L28" s="71" t="s">
        <v>30</v>
      </c>
      <c r="M28" s="65"/>
      <c r="N28" s="66"/>
      <c r="O28" s="28"/>
      <c r="P28" s="77" t="s">
        <v>0</v>
      </c>
      <c r="Q28" s="71" t="s">
        <v>32</v>
      </c>
      <c r="R28" s="65"/>
      <c r="S28" s="65"/>
      <c r="T28" s="65"/>
      <c r="U28" s="65"/>
      <c r="V28" s="66"/>
      <c r="W28" s="1"/>
      <c r="X28" s="1"/>
      <c r="Y28" s="1"/>
    </row>
    <row r="29" spans="1:25" x14ac:dyDescent="0.25">
      <c r="A29" s="1"/>
      <c r="B29" s="5"/>
      <c r="C29" s="6">
        <v>2023</v>
      </c>
      <c r="D29" s="8">
        <v>2024</v>
      </c>
      <c r="E29" s="8">
        <v>2025</v>
      </c>
      <c r="F29" s="8">
        <v>2026</v>
      </c>
      <c r="G29" s="8">
        <v>2027</v>
      </c>
      <c r="H29" s="8">
        <v>2028</v>
      </c>
      <c r="I29" s="9">
        <v>2029</v>
      </c>
      <c r="J29" s="28"/>
      <c r="K29" s="5"/>
      <c r="L29" s="7">
        <v>2024</v>
      </c>
      <c r="M29" s="8">
        <v>2025</v>
      </c>
      <c r="N29" s="9">
        <v>2026</v>
      </c>
      <c r="O29" s="28"/>
      <c r="P29" s="5"/>
      <c r="Q29" s="7">
        <v>2024</v>
      </c>
      <c r="R29" s="8">
        <v>2025</v>
      </c>
      <c r="S29" s="8">
        <v>2026</v>
      </c>
      <c r="T29" s="8">
        <v>2027</v>
      </c>
      <c r="U29" s="8">
        <v>2028</v>
      </c>
      <c r="V29" s="9">
        <v>2029</v>
      </c>
      <c r="W29" s="1"/>
      <c r="X29" s="1"/>
      <c r="Y29" s="1"/>
    </row>
    <row r="30" spans="1:25" x14ac:dyDescent="0.25">
      <c r="A30" s="1"/>
      <c r="B30" s="58" t="s">
        <v>24</v>
      </c>
      <c r="C30" s="59">
        <v>315.17804485000005</v>
      </c>
      <c r="D30" s="56">
        <v>404.39387983168928</v>
      </c>
      <c r="E30" s="56">
        <v>430.0249200782896</v>
      </c>
      <c r="F30" s="56">
        <v>451.54917506316116</v>
      </c>
      <c r="G30" s="56">
        <v>469.10805493238155</v>
      </c>
      <c r="H30" s="56">
        <v>499.33998211098071</v>
      </c>
      <c r="I30" s="57">
        <v>537.43798076645669</v>
      </c>
      <c r="J30" s="13"/>
      <c r="K30" s="58" t="s">
        <v>24</v>
      </c>
      <c r="L30" s="55">
        <v>9.6956695618983417</v>
      </c>
      <c r="M30" s="56">
        <v>13.905534425774647</v>
      </c>
      <c r="N30" s="57">
        <v>14.891151391643291</v>
      </c>
      <c r="O30" s="13"/>
      <c r="P30" s="60" t="str">
        <f>B30</f>
        <v>Payroll Expense Tax - w/o 2021 obligations</v>
      </c>
      <c r="Q30" s="61">
        <f t="shared" ref="Q30:S34" si="7">D30/C30-1</f>
        <v>0.28306487853285889</v>
      </c>
      <c r="R30" s="62">
        <f t="shared" si="7"/>
        <v>6.3381375250456617E-2</v>
      </c>
      <c r="S30" s="62">
        <f t="shared" si="7"/>
        <v>5.005350615716142E-2</v>
      </c>
      <c r="T30" s="62">
        <f t="shared" ref="T30:V34" si="8">G30/F30-1</f>
        <v>3.8885864129337255E-2</v>
      </c>
      <c r="U30" s="62">
        <f t="shared" si="8"/>
        <v>6.4445551213050178E-2</v>
      </c>
      <c r="V30" s="63">
        <f t="shared" si="8"/>
        <v>7.6296711700142739E-2</v>
      </c>
      <c r="W30" s="1"/>
      <c r="X30" s="1"/>
      <c r="Y30" s="1"/>
    </row>
    <row r="31" spans="1:25" x14ac:dyDescent="0.25">
      <c r="A31" s="1"/>
      <c r="B31" s="53" t="s">
        <v>25</v>
      </c>
      <c r="C31" s="54">
        <v>47.894033560000004</v>
      </c>
      <c r="D31" s="56">
        <v>57.156094563388663</v>
      </c>
      <c r="E31" s="56">
        <v>63.863949243028976</v>
      </c>
      <c r="F31" s="56">
        <v>80.177275182144086</v>
      </c>
      <c r="G31" s="56">
        <v>95.605804762124606</v>
      </c>
      <c r="H31" s="56">
        <v>104.04103956619724</v>
      </c>
      <c r="I31" s="57">
        <v>111.48269169939236</v>
      </c>
      <c r="J31" s="13"/>
      <c r="K31" s="53" t="s">
        <v>25</v>
      </c>
      <c r="L31" s="55">
        <v>4.8826104670657813</v>
      </c>
      <c r="M31" s="56">
        <v>-1.4876325988910466</v>
      </c>
      <c r="N31" s="57">
        <v>1.1802311640680756</v>
      </c>
      <c r="O31" s="13"/>
      <c r="P31" s="60" t="str">
        <f t="shared" ref="P31:P38" si="9">B31</f>
        <v>REET</v>
      </c>
      <c r="Q31" s="61">
        <f t="shared" si="7"/>
        <v>0.19338653095036284</v>
      </c>
      <c r="R31" s="62">
        <f t="shared" si="7"/>
        <v>0.11736026981691339</v>
      </c>
      <c r="S31" s="62">
        <f t="shared" si="7"/>
        <v>0.25543872767774034</v>
      </c>
      <c r="T31" s="62">
        <f t="shared" si="8"/>
        <v>0.19243020600201866</v>
      </c>
      <c r="U31" s="62">
        <f t="shared" si="8"/>
        <v>8.8229316463160457E-2</v>
      </c>
      <c r="V31" s="63">
        <f t="shared" si="8"/>
        <v>7.1526122424606209E-2</v>
      </c>
      <c r="W31" s="1"/>
      <c r="X31" s="1"/>
      <c r="Y31" s="1"/>
    </row>
    <row r="32" spans="1:25" x14ac:dyDescent="0.25">
      <c r="A32" s="1"/>
      <c r="B32" s="53" t="s">
        <v>22</v>
      </c>
      <c r="C32" s="54">
        <v>25.327546689999995</v>
      </c>
      <c r="D32" s="56">
        <v>26.266175043600004</v>
      </c>
      <c r="E32" s="56">
        <v>26.996379234609055</v>
      </c>
      <c r="F32" s="56">
        <v>27.781058122701968</v>
      </c>
      <c r="G32" s="56">
        <v>28.48049093122259</v>
      </c>
      <c r="H32" s="56">
        <v>29.194639629789179</v>
      </c>
      <c r="I32" s="57">
        <v>29.952768239814233</v>
      </c>
      <c r="J32" s="13"/>
      <c r="K32" s="53" t="s">
        <v>22</v>
      </c>
      <c r="L32" s="55">
        <v>0.42179504360000308</v>
      </c>
      <c r="M32" s="56">
        <v>0.42375823460905337</v>
      </c>
      <c r="N32" s="57">
        <v>0.52030112270196582</v>
      </c>
      <c r="O32" s="13"/>
      <c r="P32" s="60" t="str">
        <f t="shared" si="9"/>
        <v>Admission Tax</v>
      </c>
      <c r="Q32" s="61">
        <f t="shared" si="7"/>
        <v>3.70595843761925E-2</v>
      </c>
      <c r="R32" s="62">
        <f t="shared" si="7"/>
        <v>2.7800172267068213E-2</v>
      </c>
      <c r="S32" s="62">
        <f t="shared" si="7"/>
        <v>2.9066078872049816E-2</v>
      </c>
      <c r="T32" s="62">
        <f t="shared" si="8"/>
        <v>2.5176607940252005E-2</v>
      </c>
      <c r="U32" s="62">
        <f t="shared" si="8"/>
        <v>2.5075013639729082E-2</v>
      </c>
      <c r="V32" s="63">
        <f t="shared" si="8"/>
        <v>2.5968075634387633E-2</v>
      </c>
      <c r="W32" s="1"/>
      <c r="X32" s="1"/>
      <c r="Y32" s="1"/>
    </row>
    <row r="33" spans="1:25" x14ac:dyDescent="0.25">
      <c r="A33" s="1"/>
      <c r="B33" s="10" t="s">
        <v>18</v>
      </c>
      <c r="C33" s="11">
        <v>21.511036879999999</v>
      </c>
      <c r="D33" s="13">
        <v>20.908728</v>
      </c>
      <c r="E33" s="13">
        <v>21.326902</v>
      </c>
      <c r="F33" s="13">
        <v>21.753440000000001</v>
      </c>
      <c r="G33" s="13">
        <v>22.188509</v>
      </c>
      <c r="H33" s="13">
        <v>22.632279</v>
      </c>
      <c r="I33" s="14">
        <v>23.084924999999998</v>
      </c>
      <c r="J33" s="13"/>
      <c r="K33" s="10" t="s">
        <v>18</v>
      </c>
      <c r="L33" s="12">
        <v>-0.92497443319999917</v>
      </c>
      <c r="M33" s="13">
        <v>-0.94347448186399774</v>
      </c>
      <c r="N33" s="14">
        <v>-0.96234401150127624</v>
      </c>
      <c r="O33" s="13"/>
      <c r="P33" s="35" t="str">
        <f t="shared" si="9"/>
        <v>Sweetened Beverage Tax</v>
      </c>
      <c r="Q33" s="43">
        <f t="shared" si="7"/>
        <v>-2.7999992904107707E-2</v>
      </c>
      <c r="R33" s="34">
        <f t="shared" si="7"/>
        <v>1.9999973216926481E-2</v>
      </c>
      <c r="S33" s="34">
        <f t="shared" si="7"/>
        <v>1.9999998124434537E-2</v>
      </c>
      <c r="T33" s="34">
        <f t="shared" si="8"/>
        <v>2.0000009193948065E-2</v>
      </c>
      <c r="U33" s="34">
        <f t="shared" si="8"/>
        <v>1.9999991887692969E-2</v>
      </c>
      <c r="V33" s="36">
        <f t="shared" si="8"/>
        <v>2.0000018557565502E-2</v>
      </c>
      <c r="W33" s="1"/>
      <c r="X33" s="1"/>
      <c r="Y33" s="1"/>
    </row>
    <row r="34" spans="1:25" x14ac:dyDescent="0.25">
      <c r="A34" s="1"/>
      <c r="B34" s="10" t="s">
        <v>20</v>
      </c>
      <c r="C34" s="11">
        <v>11.40158441</v>
      </c>
      <c r="D34" s="13">
        <v>11.307206644111732</v>
      </c>
      <c r="E34" s="13">
        <v>11.82949415933207</v>
      </c>
      <c r="F34" s="13">
        <v>12.380221466593634</v>
      </c>
      <c r="G34" s="13">
        <v>12.823773607683815</v>
      </c>
      <c r="H34" s="13">
        <v>13.286858659593141</v>
      </c>
      <c r="I34" s="14">
        <v>13.524369963315763</v>
      </c>
      <c r="J34" s="13"/>
      <c r="K34" s="10" t="s">
        <v>20</v>
      </c>
      <c r="L34" s="12">
        <v>-0.40990332743155911</v>
      </c>
      <c r="M34" s="13">
        <v>-0.75972472744529895</v>
      </c>
      <c r="N34" s="14">
        <v>-0.41088111377446168</v>
      </c>
      <c r="O34" s="13"/>
      <c r="P34" s="35" t="str">
        <f t="shared" si="9"/>
        <v>Short Term Rental Tax</v>
      </c>
      <c r="Q34" s="43">
        <f t="shared" si="7"/>
        <v>-8.2776009451364096E-3</v>
      </c>
      <c r="R34" s="34">
        <f t="shared" si="7"/>
        <v>4.6190675704358863E-2</v>
      </c>
      <c r="S34" s="34">
        <f t="shared" si="7"/>
        <v>4.6555440143406734E-2</v>
      </c>
      <c r="T34" s="34">
        <f t="shared" si="8"/>
        <v>3.5827480331191763E-2</v>
      </c>
      <c r="U34" s="34">
        <f t="shared" si="8"/>
        <v>3.6111449412351782E-2</v>
      </c>
      <c r="V34" s="36">
        <f t="shared" si="8"/>
        <v>1.7875655172348681E-2</v>
      </c>
      <c r="W34" s="1"/>
      <c r="X34" s="1"/>
      <c r="Y34" s="1"/>
    </row>
    <row r="35" spans="1:25" x14ac:dyDescent="0.25">
      <c r="A35" s="1"/>
      <c r="B35" s="10"/>
      <c r="C35" s="11"/>
      <c r="D35" s="13"/>
      <c r="E35" s="13"/>
      <c r="F35" s="13"/>
      <c r="G35" s="13"/>
      <c r="H35" s="13"/>
      <c r="I35" s="14"/>
      <c r="J35" s="13"/>
      <c r="K35" s="10"/>
      <c r="L35" s="12"/>
      <c r="M35" s="13"/>
      <c r="N35" s="14"/>
      <c r="O35" s="13"/>
      <c r="P35" s="35"/>
      <c r="Q35" s="43"/>
      <c r="R35" s="34"/>
      <c r="S35" s="34"/>
      <c r="T35" s="34"/>
      <c r="U35" s="34"/>
      <c r="V35" s="36"/>
      <c r="W35" s="1"/>
      <c r="X35" s="1"/>
      <c r="Y35" s="1"/>
    </row>
    <row r="36" spans="1:25" x14ac:dyDescent="0.25">
      <c r="A36" s="1"/>
      <c r="B36" s="53" t="s">
        <v>26</v>
      </c>
      <c r="C36" s="54">
        <v>53.12255863</v>
      </c>
      <c r="D36" s="56">
        <v>53.081724589360924</v>
      </c>
      <c r="E36" s="56">
        <v>54.400536288802883</v>
      </c>
      <c r="F36" s="56">
        <v>56.005724714039204</v>
      </c>
      <c r="G36" s="56">
        <v>58.064305914801515</v>
      </c>
      <c r="H36" s="56">
        <v>60.437396631800624</v>
      </c>
      <c r="I36" s="57">
        <v>61.080277643316023</v>
      </c>
      <c r="J36" s="13"/>
      <c r="K36" s="53" t="s">
        <v>26</v>
      </c>
      <c r="L36" s="55">
        <v>0.1465631023113616</v>
      </c>
      <c r="M36" s="56">
        <v>-0.74811356992617561</v>
      </c>
      <c r="N36" s="57">
        <v>-1.4351035564899277</v>
      </c>
      <c r="O36" s="13"/>
      <c r="P36" s="60" t="str">
        <f t="shared" si="9"/>
        <v>STBD Sales Tax</v>
      </c>
      <c r="Q36" s="61">
        <f t="shared" ref="Q36:S38" si="10">D36/C36-1</f>
        <v>-7.6867608963426814E-4</v>
      </c>
      <c r="R36" s="62">
        <f t="shared" si="10"/>
        <v>2.484492939225813E-2</v>
      </c>
      <c r="S36" s="62">
        <f t="shared" si="10"/>
        <v>2.9506849283886805E-2</v>
      </c>
      <c r="T36" s="62">
        <f t="shared" ref="T36:V38" si="11">G36/F36-1</f>
        <v>3.6756621064601314E-2</v>
      </c>
      <c r="U36" s="62">
        <f t="shared" si="11"/>
        <v>4.0870043645766962E-2</v>
      </c>
      <c r="V36" s="63">
        <f t="shared" si="11"/>
        <v>1.0637139376336702E-2</v>
      </c>
      <c r="W36" s="1"/>
      <c r="X36" s="1"/>
      <c r="Y36" s="1"/>
    </row>
    <row r="37" spans="1:25" x14ac:dyDescent="0.25">
      <c r="A37" s="1"/>
      <c r="B37" s="10" t="s">
        <v>27</v>
      </c>
      <c r="C37" s="11">
        <v>16.543908599999998</v>
      </c>
      <c r="D37" s="13">
        <v>19.468268999999999</v>
      </c>
      <c r="E37" s="13">
        <v>20.912987000000001</v>
      </c>
      <c r="F37" s="13">
        <v>21.247593999999999</v>
      </c>
      <c r="G37" s="13">
        <v>21.587555999999999</v>
      </c>
      <c r="H37" s="13">
        <v>21.932956999999998</v>
      </c>
      <c r="I37" s="14">
        <v>22.283884</v>
      </c>
      <c r="J37" s="13"/>
      <c r="K37" s="10" t="s">
        <v>27</v>
      </c>
      <c r="L37" s="12">
        <v>-0.49044952735813752</v>
      </c>
      <c r="M37" s="13">
        <v>4.9388090417323838E-7</v>
      </c>
      <c r="N37" s="14">
        <v>-2.9021700598264033E-7</v>
      </c>
      <c r="O37" s="13"/>
      <c r="P37" s="35" t="str">
        <f t="shared" si="9"/>
        <v>STBD Vehicle License Fee</v>
      </c>
      <c r="Q37" s="43">
        <f t="shared" si="10"/>
        <v>0.17676357327070824</v>
      </c>
      <c r="R37" s="34">
        <f t="shared" si="10"/>
        <v>7.4208857500376757E-2</v>
      </c>
      <c r="S37" s="34">
        <f t="shared" si="10"/>
        <v>1.5999962128795842E-2</v>
      </c>
      <c r="T37" s="34">
        <f t="shared" si="11"/>
        <v>1.6000023343819558E-2</v>
      </c>
      <c r="U37" s="34">
        <f t="shared" si="11"/>
        <v>1.6000004817590341E-2</v>
      </c>
      <c r="V37" s="36">
        <f t="shared" si="11"/>
        <v>1.5999985774832082E-2</v>
      </c>
      <c r="W37" s="1"/>
      <c r="X37" s="1"/>
      <c r="Y37" s="1"/>
    </row>
    <row r="38" spans="1:25" x14ac:dyDescent="0.25">
      <c r="A38" s="1"/>
      <c r="B38" s="30" t="s">
        <v>23</v>
      </c>
      <c r="C38" s="24">
        <v>51.68622212999999</v>
      </c>
      <c r="D38" s="32">
        <v>52.399553311133189</v>
      </c>
      <c r="E38" s="32">
        <v>54.037905909715882</v>
      </c>
      <c r="F38" s="32">
        <v>54.649422417288349</v>
      </c>
      <c r="G38" s="32">
        <v>56.541581984218055</v>
      </c>
      <c r="H38" s="32">
        <v>56.906870412965191</v>
      </c>
      <c r="I38" s="33">
        <v>56.874775014342688</v>
      </c>
      <c r="J38" s="13"/>
      <c r="K38" s="30" t="s">
        <v>23</v>
      </c>
      <c r="L38" s="31">
        <v>1.044738147451433</v>
      </c>
      <c r="M38" s="32">
        <v>0.5572894182317043</v>
      </c>
      <c r="N38" s="33">
        <v>-0.9727095406579096</v>
      </c>
      <c r="O38" s="13"/>
      <c r="P38" s="46" t="str">
        <f t="shared" si="9"/>
        <v>Commercial Parking Tax</v>
      </c>
      <c r="Q38" s="45">
        <f t="shared" si="10"/>
        <v>1.3801186307233815E-2</v>
      </c>
      <c r="R38" s="38">
        <f t="shared" si="10"/>
        <v>3.1266537499940794E-2</v>
      </c>
      <c r="S38" s="38">
        <f t="shared" si="10"/>
        <v>1.131643606978705E-2</v>
      </c>
      <c r="T38" s="38">
        <f t="shared" si="11"/>
        <v>3.4623596796351963E-2</v>
      </c>
      <c r="U38" s="38">
        <f t="shared" si="11"/>
        <v>6.4605272071993625E-3</v>
      </c>
      <c r="V38" s="39">
        <f t="shared" si="11"/>
        <v>-5.6399865938139282E-4</v>
      </c>
      <c r="W38" s="1"/>
      <c r="X38" s="1"/>
      <c r="Y38" s="1"/>
    </row>
    <row r="39" spans="1:25" x14ac:dyDescent="0.25">
      <c r="A39" s="1"/>
      <c r="B39" s="1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</sheetData>
  <conditionalFormatting sqref="F7:J22 L7:O22 C7:F23 Q7:V23 A25:J26 L25:O26 Q25:U27 C30:J38 L30:O38 Q30:V38 C39:O39">
    <cfRule type="cellIs" dxfId="0" priority="13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7915D39685D145971ABC73DD5DE3C1" ma:contentTypeVersion="14" ma:contentTypeDescription="Create a new document." ma:contentTypeScope="" ma:versionID="f3581dbbef1846449171be9f481fa954">
  <xsd:schema xmlns:xsd="http://www.w3.org/2001/XMLSchema" xmlns:xs="http://www.w3.org/2001/XMLSchema" xmlns:p="http://schemas.microsoft.com/office/2006/metadata/properties" xmlns:ns2="0a08fdaf-d774-4cc9-b639-9e1e957bc804" xmlns:ns3="94ed1545-7f13-476b-ad78-7bcc515d7216" xmlns:ns4="97c2a25c-25db-4634-b347-87ab0af10b27" targetNamespace="http://schemas.microsoft.com/office/2006/metadata/properties" ma:root="true" ma:fieldsID="a940cd78b57121e17f31c427e58f338d" ns2:_="" ns3:_="" ns4:_="">
    <xsd:import namespace="0a08fdaf-d774-4cc9-b639-9e1e957bc804"/>
    <xsd:import namespace="94ed1545-7f13-476b-ad78-7bcc515d7216"/>
    <xsd:import namespace="97c2a25c-25db-4634-b347-87ab0af10b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8fdaf-d774-4cc9-b639-9e1e957bc8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ec48df8-e8cc-4a73-a73e-519b29584a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ed1545-7f13-476b-ad78-7bcc515d72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2a25c-25db-4634-b347-87ab0af10b2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8a715c4-7137-4a28-837e-796c4e60d3fd}" ma:internalName="TaxCatchAll" ma:showField="CatchAllData" ma:web="94ed1545-7f13-476b-ad78-7bcc515d72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c2a25c-25db-4634-b347-87ab0af10b27" xsi:nil="true"/>
    <lcf76f155ced4ddcb4097134ff3c332f xmlns="0a08fdaf-d774-4cc9-b639-9e1e957bc80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F654616-CF23-4666-B892-373CA19FB5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8fdaf-d774-4cc9-b639-9e1e957bc804"/>
    <ds:schemaRef ds:uri="94ed1545-7f13-476b-ad78-7bcc515d7216"/>
    <ds:schemaRef ds:uri="97c2a25c-25db-4634-b347-87ab0af10b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2EAA61-39B9-4A62-94A0-F2C6207800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E2DAFD-6E5F-4470-9484-F8C4A29D6732}">
  <ds:schemaRefs>
    <ds:schemaRef ds:uri="http://schemas.microsoft.com/office/2006/metadata/properties"/>
    <ds:schemaRef ds:uri="http://schemas.microsoft.com/office/infopath/2007/PartnerControls"/>
    <ds:schemaRef ds:uri="97c2a25c-25db-4634-b347-87ab0af10b27"/>
    <ds:schemaRef ds:uri="0a08fdaf-d774-4cc9-b639-9e1e957bc80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Duras, Jan</dc:creator>
  <cp:lastModifiedBy>Duras, Jan</cp:lastModifiedBy>
  <dcterms:created xsi:type="dcterms:W3CDTF">2024-08-05T20:40:22Z</dcterms:created>
  <dcterms:modified xsi:type="dcterms:W3CDTF">2024-08-13T17:42:26Z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0x0101000D7915D39685D145971ABC73DD5DE3C1</vt:lpwstr>
  </property>
  <property fmtid="{D5CDD505-2E9C-101B-9397-08002B2CF9AE}" pid="3" name="MediaServiceImageTags">
    <vt:lpwstr/>
  </property>
</Properties>
</file>