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mc:AlternateContent xmlns:mc="http://schemas.openxmlformats.org/markup-compatibility/2006">
    <mc:Choice Requires="x15">
      <x15ac:absPath xmlns:x15ac="http://schemas.microsoft.com/office/spreadsheetml/2010/11/ac" url="J:\Homeownership\_NOFAs\2025 NOFA\RRH\"/>
    </mc:Choice>
  </mc:AlternateContent>
  <xr:revisionPtr revIDLastSave="16" documentId="13_ncr:1_{513766F3-C901-41DC-AB3A-BFC03DCC315A}" xr6:coauthVersionLast="47" xr6:coauthVersionMax="47" xr10:uidLastSave="{3DBA800C-934E-4E1B-A732-3B0ED2DB3386}"/>
  <bookViews>
    <workbookView xWindow="28680" yWindow="-120" windowWidth="29040" windowHeight="15840" tabRatio="889" firstSheet="10" activeTab="12" xr2:uid="{00000000-000D-0000-FFFF-FFFF00000000}"/>
  </bookViews>
  <sheets>
    <sheet name="Dropdowns (2)" sheetId="26" state="hidden" r:id="rId1"/>
    <sheet name="Dropdowns" sheetId="16" state="hidden" r:id="rId2"/>
    <sheet name="form Dev notes" sheetId="27" state="hidden" r:id="rId3"/>
    <sheet name="1 Summary" sheetId="14" r:id="rId4"/>
    <sheet name="2 Populations" sheetId="9" r:id="rId5"/>
    <sheet name="3 Pipeline" sheetId="1" r:id="rId6"/>
    <sheet name="4 Funding Sources" sheetId="25" r:id="rId7"/>
    <sheet name="4D Unit Budget" sheetId="6" state="hidden" r:id="rId8"/>
    <sheet name="5 Project Team" sheetId="24" r:id="rId9"/>
    <sheet name="6A Affordability" sheetId="38" state="hidden" r:id="rId10"/>
    <sheet name="6 Home Affordability" sheetId="39" r:id="rId11"/>
    <sheet name="7 Schedule" sheetId="21" r:id="rId12"/>
    <sheet name="8A Project Budget" sheetId="3" r:id="rId13"/>
    <sheet name="8B Unit Budget" sheetId="22" r:id="rId14"/>
    <sheet name="Instructions" sheetId="40" r:id="rId15"/>
  </sheets>
  <externalReferences>
    <externalReference r:id="rId16"/>
    <externalReference r:id="rId17"/>
    <externalReference r:id="rId18"/>
  </externalReferences>
  <definedNames>
    <definedName name="_xlnm._FilterDatabase" localSheetId="11" hidden="1">'7 Schedule'!$C$14:$F$53</definedName>
    <definedName name="Act_Typ">'Dropdowns (2)'!$B$143:$B$146</definedName>
    <definedName name="Activity_Type">'Dropdowns (2)'!$B$128:$B$131</definedName>
    <definedName name="Actual_or_Percent">'Dropdowns (2)'!$B$177:$B$179</definedName>
    <definedName name="AMIs">'Dropdowns (2)'!$B$93:$B$103</definedName>
    <definedName name="Beds">'Dropdowns (2)'!$B$66:$B$67</definedName>
    <definedName name="Building_Type">'Dropdowns (2)'!$B$117:$B$125</definedName>
    <definedName name="Debt_Type">'Dropdowns (2)'!$B$57:$B$59</definedName>
    <definedName name="Enable">'Dropdowns (2)'!$B$111:$B$111</definedName>
    <definedName name="Fund_Source" localSheetId="10">'[1]Dropdowns (2)'!$B$154:$B$169</definedName>
    <definedName name="Fund_Source" localSheetId="9">'[2]Dropdowns (2)'!$B$154:$B$169</definedName>
    <definedName name="Fund_Source" localSheetId="14">'[3]Dropdowns (2)'!$B$154:$B$169</definedName>
    <definedName name="Fund_Source">'Dropdowns (2)'!$B$154:$B$169</definedName>
    <definedName name="G_or_L" localSheetId="10">'[1]Dropdowns (2)'!$E$52:$E$54</definedName>
    <definedName name="G_or_L" localSheetId="9">'[2]Dropdowns (2)'!$E$52:$E$54</definedName>
    <definedName name="G_or_L" localSheetId="14">'[3]Dropdowns (2)'!$E$52:$E$54</definedName>
    <definedName name="G_or_L">'Dropdowns (2)'!$E$52:$E$54</definedName>
    <definedName name="Grant">'Dropdowns (2)'!$G$53:$G$54</definedName>
    <definedName name="Grant_or_Loan">'Dropdowns (2)'!$B$52:$B$55</definedName>
    <definedName name="GrantType">'Dropdowns (2)'!$G$53:$G$55</definedName>
    <definedName name="Homebuyer_Financing">'Dropdowns (2)'!$E$154:$E$159</definedName>
    <definedName name="Loan">'Dropdowns (2)'!$H$53:$H$57</definedName>
    <definedName name="LoanType">'Dropdowns (2)'!$H$53:$H$57</definedName>
    <definedName name="Non_LIH_Units">'Dropdowns (2)'!$B$88:$B$90</definedName>
    <definedName name="OnSite_OffSite">'Dropdowns (2)'!$B$172:$B$174</definedName>
    <definedName name="OnTime_OnBudget">'Dropdowns (2)'!$B$148:$B$152</definedName>
    <definedName name="Population_Types" localSheetId="0">'Dropdowns (2)'!$B$3:$B$23</definedName>
    <definedName name="Population_Types">Dropdowns!$B$4:$B$23</definedName>
    <definedName name="_xlnm.Print_Area" localSheetId="3">'1 Summary'!$B$2:$Q$51</definedName>
    <definedName name="_xlnm.Print_Area" localSheetId="5">'3 Pipeline'!$B$7:$Q$44</definedName>
    <definedName name="_xlnm.Print_Area" localSheetId="6">'4 Funding Sources'!$B$17:$P$48</definedName>
    <definedName name="_xlnm.Print_Area" localSheetId="7">'4D Unit Budget'!$B$6:$M$87</definedName>
    <definedName name="_xlnm.Print_Area" localSheetId="8">'5 Project Team'!$B$2:$I$79</definedName>
    <definedName name="_xlnm.Print_Area" localSheetId="9">'6A Affordability'!$B$2:$I$53</definedName>
    <definedName name="_xlnm.Print_Area" localSheetId="11">'7 Schedule'!$B$11:$G$56</definedName>
    <definedName name="_xlnm.Print_Area" localSheetId="12">'8A Project Budget'!$B$9:$W$104</definedName>
    <definedName name="_xlnm.Print_Area" localSheetId="13">'8B Unit Budget'!$B$6:$L$48</definedName>
    <definedName name="_xlnm.Print_Titles" localSheetId="7">'4D Unit Budget'!$6:$12</definedName>
    <definedName name="_xlnm.Print_Titles" localSheetId="12">'8A Project Budget'!$9:$16</definedName>
    <definedName name="_xlnm.Print_Titles" localSheetId="13">'8B Unit Budget'!$6:$10</definedName>
    <definedName name="Project_Status">'Dropdowns (2)'!$B$133:$B$137</definedName>
    <definedName name="Project_Type">'Dropdowns (2)'!$B$139:$B$141</definedName>
    <definedName name="Public_or_Private">'Dropdowns (2)'!$B$61:$B$63</definedName>
    <definedName name="Relo_Units">'Dropdowns (2)'!$E$69:$E$76</definedName>
    <definedName name="Res_Type">'Dropdowns (2)'!$B$41:$B$45</definedName>
    <definedName name="ResOrNonRes">'Dropdowns (2)'!$B$106:$B$108</definedName>
    <definedName name="Schedule_Dates">'7 Schedule'!$E$15:$E$55</definedName>
    <definedName name="Schedule_Tasks">'7 Schedule'!$D$15:$D$55</definedName>
    <definedName name="Units">'Dropdowns (2)'!$B$69:$B$76</definedName>
    <definedName name="Units_and_Beds">'Dropdowns (2)'!$B$78:$B$86</definedName>
    <definedName name="Units_or_Beds">'Dropdowns (2)'!$B$47:$B$49</definedName>
    <definedName name="Yes_No_Either">'Dropdowns (2)'!$B$31:$B$34</definedName>
    <definedName name="Yes_No_Partial">'Dropdowns (2)'!$B$36:$B$39</definedName>
    <definedName name="Yes_or_No" localSheetId="10">'[1]Dropdowns (2)'!$B$27:$B$29</definedName>
    <definedName name="Yes_or_No" localSheetId="9">'[2]Dropdowns (2)'!$B$27:$B$29</definedName>
    <definedName name="Yes_or_No" localSheetId="14">'[3]Dropdowns (2)'!$B$27:$B$29</definedName>
    <definedName name="Yes_or_No">'Dropdowns (2)'!$B$27:$B$29</definedName>
    <definedName name="Z_1B6CD137_2613_4D41_AC2A_F2F894E3C087_.wvu.PrintArea" localSheetId="5" hidden="1">'3 Pipeline'!$B$9:$K$25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2" i="1" l="1"/>
  <c r="P50" i="1"/>
  <c r="P49" i="1"/>
  <c r="P48" i="1"/>
  <c r="P47" i="1"/>
  <c r="H13" i="39" l="1"/>
  <c r="H14" i="39" s="1"/>
  <c r="G13" i="39"/>
  <c r="F13" i="39"/>
  <c r="E13" i="39"/>
  <c r="H46" i="38"/>
  <c r="K42" i="38"/>
  <c r="E36" i="38"/>
  <c r="H13" i="38"/>
  <c r="G17" i="38" s="1"/>
  <c r="H12" i="38"/>
  <c r="G19" i="38" s="1"/>
  <c r="G24" i="38" s="1"/>
  <c r="H11" i="38"/>
  <c r="K8" i="38"/>
  <c r="H19" i="39" l="1"/>
  <c r="H28" i="39" s="1"/>
  <c r="H31" i="39" s="1"/>
  <c r="E14" i="39"/>
  <c r="E19" i="39" s="1"/>
  <c r="E28" i="39" s="1"/>
  <c r="E31" i="39" s="1"/>
  <c r="F14" i="39"/>
  <c r="F19" i="39" s="1"/>
  <c r="F28" i="39" s="1"/>
  <c r="F31" i="39" s="1"/>
  <c r="G14" i="39"/>
  <c r="G19" i="39" s="1"/>
  <c r="G28" i="39" s="1"/>
  <c r="G31" i="39" s="1"/>
  <c r="F38" i="25"/>
  <c r="E38" i="25"/>
  <c r="F28" i="25"/>
  <c r="E28" i="25"/>
  <c r="F30" i="25" s="1"/>
  <c r="J42" i="22"/>
  <c r="J37" i="22"/>
  <c r="J29" i="22"/>
  <c r="J24" i="22"/>
  <c r="J19" i="22"/>
  <c r="J44" i="22" s="1"/>
  <c r="J13" i="22"/>
  <c r="J46" i="22" s="1"/>
  <c r="H12" i="22"/>
  <c r="P98" i="3"/>
  <c r="O98" i="3"/>
  <c r="N98" i="3"/>
  <c r="M98" i="3"/>
  <c r="L98" i="3"/>
  <c r="K98" i="3"/>
  <c r="I98" i="3"/>
  <c r="J97" i="3"/>
  <c r="I85" i="6" s="1"/>
  <c r="J96" i="3"/>
  <c r="I84" i="6" s="1"/>
  <c r="J95" i="3"/>
  <c r="I83" i="6" s="1"/>
  <c r="J94" i="3"/>
  <c r="I82" i="6" s="1"/>
  <c r="J93" i="3"/>
  <c r="I81" i="6" s="1"/>
  <c r="J92" i="3"/>
  <c r="I80" i="6" s="1"/>
  <c r="J91" i="3"/>
  <c r="I79" i="6" s="1"/>
  <c r="J90" i="3"/>
  <c r="I78" i="6" s="1"/>
  <c r="J89" i="3"/>
  <c r="I77" i="6" s="1"/>
  <c r="J88" i="3"/>
  <c r="I76" i="6" s="1"/>
  <c r="J87" i="3"/>
  <c r="I75" i="6" s="1"/>
  <c r="J86" i="3"/>
  <c r="P83" i="3"/>
  <c r="O83" i="3"/>
  <c r="N83" i="3"/>
  <c r="M83" i="3"/>
  <c r="L83" i="3"/>
  <c r="K83" i="3"/>
  <c r="I83" i="3"/>
  <c r="J82" i="3"/>
  <c r="I70" i="6" s="1"/>
  <c r="J81" i="3"/>
  <c r="I69" i="6" s="1"/>
  <c r="J80" i="3"/>
  <c r="I68" i="6" s="1"/>
  <c r="J79" i="3"/>
  <c r="I67" i="6" s="1"/>
  <c r="J78" i="3"/>
  <c r="P75" i="3"/>
  <c r="O75" i="3"/>
  <c r="N75" i="3"/>
  <c r="M75" i="3"/>
  <c r="L75" i="3"/>
  <c r="K75" i="3"/>
  <c r="I75" i="3"/>
  <c r="J74" i="3"/>
  <c r="I63" i="6" s="1"/>
  <c r="J73" i="3"/>
  <c r="I62" i="6" s="1"/>
  <c r="J72" i="3"/>
  <c r="I61" i="6" s="1"/>
  <c r="J71" i="3"/>
  <c r="I60" i="6" s="1"/>
  <c r="J70" i="3"/>
  <c r="P67" i="3"/>
  <c r="O67" i="3"/>
  <c r="N67" i="3"/>
  <c r="M67" i="3"/>
  <c r="L67" i="3"/>
  <c r="K67" i="3"/>
  <c r="I67" i="3"/>
  <c r="J66" i="3"/>
  <c r="I56" i="6" s="1"/>
  <c r="J65" i="3"/>
  <c r="P62" i="3"/>
  <c r="O62" i="3"/>
  <c r="N62" i="3"/>
  <c r="M62" i="3"/>
  <c r="L62" i="3"/>
  <c r="K62" i="3"/>
  <c r="I62" i="3"/>
  <c r="J61" i="3"/>
  <c r="I52" i="6" s="1"/>
  <c r="J59" i="3"/>
  <c r="I51" i="6" s="1"/>
  <c r="J58" i="3"/>
  <c r="I50" i="6" s="1"/>
  <c r="J56" i="3"/>
  <c r="I49" i="6" s="1"/>
  <c r="J55" i="3"/>
  <c r="I48" i="6" s="1"/>
  <c r="J54" i="3"/>
  <c r="I47" i="6" s="1"/>
  <c r="J53" i="3"/>
  <c r="I46" i="6" s="1"/>
  <c r="J52" i="3"/>
  <c r="I45" i="6" s="1"/>
  <c r="J51" i="3"/>
  <c r="I44" i="6" s="1"/>
  <c r="J50" i="3"/>
  <c r="I43" i="6" s="1"/>
  <c r="J49" i="3"/>
  <c r="I42" i="6" s="1"/>
  <c r="J48" i="3"/>
  <c r="I41" i="6" s="1"/>
  <c r="J47" i="3"/>
  <c r="I40" i="6" s="1"/>
  <c r="P44" i="3"/>
  <c r="O44" i="3"/>
  <c r="N44" i="3"/>
  <c r="M44" i="3"/>
  <c r="L44" i="3"/>
  <c r="K44" i="3"/>
  <c r="I44" i="3"/>
  <c r="J43" i="3"/>
  <c r="I37" i="6" s="1"/>
  <c r="J42" i="3"/>
  <c r="I36" i="6" s="1"/>
  <c r="J41" i="3"/>
  <c r="I35" i="6" s="1"/>
  <c r="J40" i="3"/>
  <c r="I34" i="6" s="1"/>
  <c r="J39" i="3"/>
  <c r="I33" i="6" s="1"/>
  <c r="J38" i="3"/>
  <c r="I32" i="6" s="1"/>
  <c r="J37" i="3"/>
  <c r="I31" i="6" s="1"/>
  <c r="J36" i="3"/>
  <c r="I30" i="6" s="1"/>
  <c r="J35" i="3"/>
  <c r="I29" i="6" s="1"/>
  <c r="J34" i="3"/>
  <c r="I28" i="6" s="1"/>
  <c r="J33" i="3"/>
  <c r="J32" i="3"/>
  <c r="J31" i="3"/>
  <c r="I25" i="6" s="1"/>
  <c r="J30" i="3"/>
  <c r="I24" i="6" s="1"/>
  <c r="J29" i="3"/>
  <c r="I23" i="6" s="1"/>
  <c r="J28" i="3"/>
  <c r="I22" i="6" s="1"/>
  <c r="P25" i="3"/>
  <c r="P101" i="3" s="1"/>
  <c r="O25" i="3"/>
  <c r="O101" i="3" s="1"/>
  <c r="N25" i="3"/>
  <c r="N101" i="3" s="1"/>
  <c r="M25" i="3"/>
  <c r="M101" i="3" s="1"/>
  <c r="L25" i="3"/>
  <c r="L101" i="3" s="1"/>
  <c r="K25" i="3"/>
  <c r="K101" i="3" s="1"/>
  <c r="I25" i="3"/>
  <c r="I101" i="3" s="1"/>
  <c r="J24" i="3"/>
  <c r="J23" i="3"/>
  <c r="I19" i="6" s="1"/>
  <c r="J22" i="3"/>
  <c r="I18" i="6" s="1"/>
  <c r="J21" i="3"/>
  <c r="I17" i="6" s="1"/>
  <c r="J20" i="3"/>
  <c r="I16" i="6" s="1"/>
  <c r="J19" i="3"/>
  <c r="J18" i="3"/>
  <c r="I14" i="6" s="1"/>
  <c r="P37" i="1"/>
  <c r="P35" i="1"/>
  <c r="P34" i="1"/>
  <c r="P33" i="1"/>
  <c r="P32" i="1"/>
  <c r="P19" i="1"/>
  <c r="P17" i="1"/>
  <c r="P16" i="1"/>
  <c r="P15" i="1"/>
  <c r="P14" i="1"/>
  <c r="F29" i="9"/>
  <c r="F28" i="9"/>
  <c r="J28" i="9"/>
  <c r="J30" i="9" s="1"/>
  <c r="F27" i="9"/>
  <c r="F26" i="9"/>
  <c r="F25" i="9"/>
  <c r="F24" i="9"/>
  <c r="F23" i="9"/>
  <c r="F22" i="9"/>
  <c r="K12" i="9"/>
  <c r="J25" i="3" l="1"/>
  <c r="I55" i="6"/>
  <c r="J67" i="3"/>
  <c r="I59" i="6"/>
  <c r="J75" i="3"/>
  <c r="I66" i="6"/>
  <c r="J83" i="3"/>
  <c r="I74" i="6"/>
  <c r="J98" i="3"/>
  <c r="F40" i="25"/>
  <c r="H40" i="25" s="1"/>
  <c r="H30" i="25"/>
  <c r="I102" i="3"/>
  <c r="G34" i="3"/>
  <c r="I15" i="6"/>
  <c r="G33" i="3"/>
  <c r="I27" i="6"/>
  <c r="J44" i="3"/>
  <c r="J62" i="3"/>
  <c r="I26" i="6"/>
  <c r="F30" i="9"/>
  <c r="F39" i="39"/>
  <c r="F37" i="39"/>
  <c r="F35" i="39"/>
  <c r="F38" i="39"/>
  <c r="F36" i="39"/>
  <c r="F34" i="39"/>
  <c r="E39" i="39"/>
  <c r="E37" i="39"/>
  <c r="E35" i="39"/>
  <c r="E38" i="39"/>
  <c r="E36" i="39"/>
  <c r="E34" i="39"/>
  <c r="G39" i="39"/>
  <c r="G35" i="39"/>
  <c r="G38" i="39"/>
  <c r="G36" i="39"/>
  <c r="G34" i="39"/>
  <c r="G37" i="39"/>
  <c r="H35" i="39"/>
  <c r="H34" i="39"/>
  <c r="H38" i="39"/>
  <c r="H36" i="39"/>
  <c r="H39" i="39"/>
  <c r="H37" i="39"/>
  <c r="J10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9" authorId="0" shapeId="0" xr:uid="{00000000-0006-0000-0500-000001000000}">
      <text>
        <r>
          <rPr>
            <b/>
            <u/>
            <sz val="11"/>
            <color indexed="81"/>
            <rFont val="Calibri"/>
            <family val="2"/>
            <scheme val="minor"/>
          </rPr>
          <t>Instructions - Unit Sizes</t>
        </r>
        <r>
          <rPr>
            <sz val="10"/>
            <color indexed="81"/>
            <rFont val="Calibri"/>
            <family val="2"/>
            <scheme val="minor"/>
          </rPr>
          <t xml:space="preserve">
If the size of the single family housing units in this   project is currently unknown (i.e. in the case of Down Payment Assistance projects), use the column titled "Homes"</t>
        </r>
        <r>
          <rPr>
            <sz val="9"/>
            <color indexed="81"/>
            <rFont val="Tahoma"/>
            <family val="2"/>
          </rPr>
          <t xml:space="preserve">
</t>
        </r>
      </text>
    </comment>
    <comment ref="M9" authorId="0" shapeId="0" xr:uid="{00000000-0006-0000-0500-000002000000}">
      <text>
        <r>
          <rPr>
            <b/>
            <u/>
            <sz val="9"/>
            <color indexed="81"/>
            <rFont val="Tahoma"/>
            <family val="2"/>
          </rPr>
          <t>Instructions - Square Footage Range</t>
        </r>
        <r>
          <rPr>
            <sz val="9"/>
            <color indexed="81"/>
            <rFont val="Tahoma"/>
            <family val="2"/>
          </rPr>
          <t xml:space="preserve">
For DPA projects, provide estmiate based on historical averages.</t>
        </r>
      </text>
    </comment>
    <comment ref="D18" authorId="0" shapeId="0" xr:uid="{00000000-0006-0000-0500-000003000000}">
      <text>
        <r>
          <rPr>
            <b/>
            <u/>
            <sz val="11"/>
            <color indexed="81"/>
            <rFont val="Calibri"/>
            <family val="2"/>
            <scheme val="minor"/>
          </rPr>
          <t>Instructions - Household Sizes</t>
        </r>
        <r>
          <rPr>
            <sz val="10"/>
            <color indexed="81"/>
            <rFont val="Calibri"/>
            <family val="2"/>
            <scheme val="minor"/>
          </rPr>
          <t xml:space="preserve">
List the number of households of each size you intend this project to serve. If households greater than 5 members are intended to be served, please note the estimated size in the fields marked "Other"</t>
        </r>
        <r>
          <rPr>
            <sz val="9"/>
            <color indexed="81"/>
            <rFont val="Tahoma"/>
            <family val="2"/>
          </rPr>
          <t xml:space="preserve">
</t>
        </r>
      </text>
    </comment>
    <comment ref="H18" authorId="0" shapeId="0" xr:uid="{00000000-0006-0000-0500-000004000000}">
      <text>
        <r>
          <rPr>
            <b/>
            <u/>
            <sz val="11"/>
            <color indexed="81"/>
            <rFont val="Calibri"/>
            <family val="2"/>
            <scheme val="minor"/>
          </rPr>
          <t>Instructions - Incomes Served</t>
        </r>
        <r>
          <rPr>
            <b/>
            <sz val="10"/>
            <color indexed="81"/>
            <rFont val="Calibri"/>
            <family val="2"/>
            <scheme val="minor"/>
          </rPr>
          <t xml:space="preserve">
</t>
        </r>
        <r>
          <rPr>
            <sz val="10"/>
            <color indexed="81"/>
            <rFont val="Calibri"/>
            <family val="2"/>
            <scheme val="minor"/>
          </rPr>
          <t xml:space="preserve">List the number of households to be served making </t>
        </r>
        <r>
          <rPr>
            <i/>
            <sz val="10"/>
            <color indexed="81"/>
            <rFont val="Calibri"/>
            <family val="2"/>
            <scheme val="minor"/>
          </rPr>
          <t xml:space="preserve">up to </t>
        </r>
        <r>
          <rPr>
            <sz val="10"/>
            <color indexed="81"/>
            <rFont val="Calibri"/>
            <family val="2"/>
            <scheme val="minor"/>
          </rPr>
          <t>the listed AMI. For example, if a project intends to serve 10 households making 35% of AMI, list those households in the 40% AMI"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O21" authorId="0" shapeId="0" xr:uid="{00000000-0006-0000-0700-000001000000}">
      <text>
        <r>
          <rPr>
            <b/>
            <sz val="9"/>
            <color indexed="81"/>
            <rFont val="Tahoma"/>
            <family val="2"/>
          </rPr>
          <t>Commerce</t>
        </r>
        <r>
          <rPr>
            <sz val="9"/>
            <color indexed="81"/>
            <rFont val="Tahoma"/>
            <family val="2"/>
          </rPr>
          <t xml:space="preserve">
(e.g. deferred, cash flow only)</t>
        </r>
      </text>
    </comment>
    <comment ref="O33" authorId="0" shapeId="0" xr:uid="{00000000-0006-0000-0700-000002000000}">
      <text>
        <r>
          <rPr>
            <b/>
            <sz val="9"/>
            <color indexed="81"/>
            <rFont val="Tahoma"/>
            <family val="2"/>
          </rPr>
          <t>Commerce</t>
        </r>
        <r>
          <rPr>
            <sz val="9"/>
            <color indexed="81"/>
            <rFont val="Tahoma"/>
            <family val="2"/>
          </rPr>
          <t xml:space="preserve">
(e.g. deferred, cash flow only)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C14" authorId="0" shapeId="0" xr:uid="{00000000-0006-0000-0A00-000001000000}">
      <text>
        <r>
          <rPr>
            <b/>
            <sz val="9"/>
            <color indexed="81"/>
            <rFont val="Tahoma"/>
            <family val="2"/>
          </rPr>
          <t>Note (Minimum Credit Score):</t>
        </r>
        <r>
          <rPr>
            <sz val="9"/>
            <color indexed="81"/>
            <rFont val="Tahoma"/>
            <family val="2"/>
          </rPr>
          <t xml:space="preserve">
Check with your Funder to see if they have a policy in place regarding minimum acceptable Household Credit Scores</t>
        </r>
      </text>
    </comment>
    <comment ref="G20" authorId="0" shapeId="0" xr:uid="{00000000-0006-0000-0A00-000002000000}">
      <text>
        <r>
          <rPr>
            <b/>
            <sz val="9"/>
            <color indexed="81"/>
            <rFont val="Tahoma"/>
            <family val="2"/>
          </rPr>
          <t>Property Taxes:</t>
        </r>
        <r>
          <rPr>
            <sz val="9"/>
            <color indexed="81"/>
            <rFont val="Tahoma"/>
            <family val="2"/>
          </rPr>
          <t xml:space="preserve">
It is advisable to estimate the monthly amount by dividing the Annual amount  by 10. This will allow for some ability to absorb increases due to levies, etc.</t>
        </r>
      </text>
    </comment>
    <comment ref="E29" authorId="0" shapeId="0" xr:uid="{00000000-0006-0000-0A00-000003000000}">
      <text>
        <r>
          <rPr>
            <b/>
            <sz val="9"/>
            <color indexed="81"/>
            <rFont val="Tahoma"/>
            <family val="2"/>
          </rPr>
          <t xml:space="preserve">Purchase Price
</t>
        </r>
        <r>
          <rPr>
            <sz val="9"/>
            <color indexed="81"/>
            <rFont val="Tahoma"/>
            <family val="2"/>
          </rPr>
          <t>Estimated purchase price should be based in the current real estate market at time of application, not the tax assessed value.</t>
        </r>
        <r>
          <rPr>
            <sz val="9"/>
            <color indexed="81"/>
            <rFont val="Tahoma"/>
            <family val="2"/>
          </rPr>
          <t xml:space="preserve">
</t>
        </r>
      </text>
    </comment>
    <comment ref="E30" authorId="0" shapeId="0" xr:uid="{00000000-0006-0000-0A00-000004000000}">
      <text>
        <r>
          <rPr>
            <b/>
            <sz val="9"/>
            <color indexed="81"/>
            <rFont val="Tahoma"/>
            <family val="2"/>
          </rPr>
          <t xml:space="preserve">Purchase Price
</t>
        </r>
        <r>
          <rPr>
            <sz val="9"/>
            <color indexed="81"/>
            <rFont val="Tahoma"/>
            <family val="2"/>
          </rPr>
          <t>Estimated purchase price should be based in the current real estate market at time of application, not the tax assessed value.</t>
        </r>
        <r>
          <rPr>
            <sz val="9"/>
            <color indexed="81"/>
            <rFont val="Tahoma"/>
            <family val="2"/>
          </rPr>
          <t xml:space="preserve">
</t>
        </r>
      </text>
    </comment>
  </commentList>
</comments>
</file>

<file path=xl/sharedStrings.xml><?xml version="1.0" encoding="utf-8"?>
<sst xmlns="http://schemas.openxmlformats.org/spreadsheetml/2006/main" count="899" uniqueCount="501">
  <si>
    <t>"Population_Types"</t>
  </si>
  <si>
    <t>Select…</t>
  </si>
  <si>
    <t>General</t>
  </si>
  <si>
    <t>Individuals</t>
  </si>
  <si>
    <t>Households/Families with Children</t>
  </si>
  <si>
    <t>Developmental Disabilities</t>
  </si>
  <si>
    <t>Physical Disabilities</t>
  </si>
  <si>
    <t>Behavioral Illness</t>
  </si>
  <si>
    <t>Chronic Mental Illness</t>
  </si>
  <si>
    <t>Substance Abuse</t>
  </si>
  <si>
    <t>HIV/AIDS</t>
  </si>
  <si>
    <t>Multiple Special Needs (describe below)</t>
  </si>
  <si>
    <t>Domestic Violence</t>
  </si>
  <si>
    <t>Youth Under 18</t>
  </si>
  <si>
    <t>Young Adults 18-24</t>
  </si>
  <si>
    <t>Veteran</t>
  </si>
  <si>
    <t>Senior</t>
  </si>
  <si>
    <t>Frail Elderly</t>
  </si>
  <si>
    <t>Farmworkers</t>
  </si>
  <si>
    <t>Seasonal/Migrant Farmworkers</t>
  </si>
  <si>
    <t>Other Low Income (describe below)</t>
  </si>
  <si>
    <t>Other Special Needs (describe below)</t>
  </si>
  <si>
    <t>Yes_or_No</t>
  </si>
  <si>
    <t>Yes</t>
  </si>
  <si>
    <t>No</t>
  </si>
  <si>
    <t>Yes_No_Either</t>
  </si>
  <si>
    <t>Either</t>
  </si>
  <si>
    <t>Yes_No_Partial</t>
  </si>
  <si>
    <t>Partial</t>
  </si>
  <si>
    <t>Res_Type</t>
  </si>
  <si>
    <t>Shelter</t>
  </si>
  <si>
    <t>Transitional</t>
  </si>
  <si>
    <t>Permanent Supportive</t>
  </si>
  <si>
    <t>Multifamily Rental</t>
  </si>
  <si>
    <t>Units_or_Beds</t>
  </si>
  <si>
    <t>Units</t>
  </si>
  <si>
    <t>Beds</t>
  </si>
  <si>
    <t>Grant_or_Loan</t>
  </si>
  <si>
    <t>Select..</t>
  </si>
  <si>
    <t>G_or_L</t>
  </si>
  <si>
    <t>GrantType</t>
  </si>
  <si>
    <t>LoanType</t>
  </si>
  <si>
    <t>Grant</t>
  </si>
  <si>
    <t>Non-Recoverable</t>
  </si>
  <si>
    <t>Amortizing</t>
  </si>
  <si>
    <t>Loan</t>
  </si>
  <si>
    <t>Recoverable</t>
  </si>
  <si>
    <t>Lump-Sum</t>
  </si>
  <si>
    <t>Grant, Recov</t>
  </si>
  <si>
    <t>Cash Flow</t>
  </si>
  <si>
    <t>Deferred</t>
  </si>
  <si>
    <t>Debt_Type</t>
  </si>
  <si>
    <t>Forgivable</t>
  </si>
  <si>
    <t>Hard</t>
  </si>
  <si>
    <t>Soft</t>
  </si>
  <si>
    <t>Public_or_Private</t>
  </si>
  <si>
    <t>Public</t>
  </si>
  <si>
    <t>Private</t>
  </si>
  <si>
    <t>n/a</t>
  </si>
  <si>
    <t>Relo_Units</t>
  </si>
  <si>
    <t>Studio</t>
  </si>
  <si>
    <t>SRO</t>
  </si>
  <si>
    <t>1 BR</t>
  </si>
  <si>
    <t>2 BR</t>
  </si>
  <si>
    <t>3 BR</t>
  </si>
  <si>
    <t>4 BR</t>
  </si>
  <si>
    <t>5+ BR</t>
  </si>
  <si>
    <t>Other</t>
  </si>
  <si>
    <t>Units_and_Beds</t>
  </si>
  <si>
    <t>Non_LIH_Units</t>
  </si>
  <si>
    <t>CAUs / Managers</t>
  </si>
  <si>
    <t>Market Rate</t>
  </si>
  <si>
    <t>AMIs</t>
  </si>
  <si>
    <t>ResOrNonRes</t>
  </si>
  <si>
    <t>Residential</t>
  </si>
  <si>
    <t>Non-Residential</t>
  </si>
  <si>
    <t>Enable</t>
  </si>
  <si>
    <t>X</t>
  </si>
  <si>
    <t>Building_Type</t>
  </si>
  <si>
    <t>Single-Family Detached</t>
  </si>
  <si>
    <t>Townhouse/Duplex</t>
  </si>
  <si>
    <t>Walk-Up (≤3 Floors no elevator)</t>
  </si>
  <si>
    <t>Low-Rise (2-3 floors w elevator)</t>
  </si>
  <si>
    <t>Mid-Rise (4-6 floors w elevator)</t>
  </si>
  <si>
    <t>High Rise (7+ floors)</t>
  </si>
  <si>
    <t>Mobile Home Pad</t>
  </si>
  <si>
    <t>Shelter/Open-floor</t>
  </si>
  <si>
    <t>Activity_Type</t>
  </si>
  <si>
    <t>New Construction</t>
  </si>
  <si>
    <t>Rehab</t>
  </si>
  <si>
    <t>Acquisition</t>
  </si>
  <si>
    <t>Project_Status</t>
  </si>
  <si>
    <t>Predevelopment</t>
  </si>
  <si>
    <t>Under Construction</t>
  </si>
  <si>
    <t>Stalled</t>
  </si>
  <si>
    <t>Lease Up</t>
  </si>
  <si>
    <t>Project_Type</t>
  </si>
  <si>
    <t>MF</t>
  </si>
  <si>
    <t>SF</t>
  </si>
  <si>
    <t>Act_Typ</t>
  </si>
  <si>
    <t>NC</t>
  </si>
  <si>
    <t>R</t>
  </si>
  <si>
    <t>A</t>
  </si>
  <si>
    <t>OnTime_OnBudget</t>
  </si>
  <si>
    <t>Yes, Yes</t>
  </si>
  <si>
    <t>Yes, No</t>
  </si>
  <si>
    <t>No, Yes</t>
  </si>
  <si>
    <t>No, No</t>
  </si>
  <si>
    <t>Fund_Source</t>
  </si>
  <si>
    <t>Homebuyer_Financing</t>
  </si>
  <si>
    <t>Bank</t>
  </si>
  <si>
    <t>Mortgage</t>
  </si>
  <si>
    <t>City</t>
  </si>
  <si>
    <t>Buyers' Cash</t>
  </si>
  <si>
    <t>County</t>
  </si>
  <si>
    <t>Developer</t>
  </si>
  <si>
    <t xml:space="preserve">    -----------</t>
  </si>
  <si>
    <t>Federal</t>
  </si>
  <si>
    <t>GSE (Freddie/Fannie/Sally)</t>
  </si>
  <si>
    <t>Public Housing Authority</t>
  </si>
  <si>
    <t>Sponsor</t>
  </si>
  <si>
    <t>State - Housing Trust Fund</t>
  </si>
  <si>
    <t>State - other</t>
  </si>
  <si>
    <t>Historic Rehab Tax Credits</t>
  </si>
  <si>
    <t>Washington State Housing Finance Commission</t>
  </si>
  <si>
    <t>OnSite_OffSite</t>
  </si>
  <si>
    <t>On Site</t>
  </si>
  <si>
    <t>Off Site</t>
  </si>
  <si>
    <t>Actual_or_Percent</t>
  </si>
  <si>
    <t>Actual</t>
  </si>
  <si>
    <t>Percent</t>
  </si>
  <si>
    <t>#</t>
  </si>
  <si>
    <t>Date made</t>
  </si>
  <si>
    <t>Form</t>
  </si>
  <si>
    <t>Change</t>
  </si>
  <si>
    <t>2017.06.19</t>
  </si>
  <si>
    <t>6D</t>
  </si>
  <si>
    <t>Changed column headers, added $ per Household calc, added comment box. Updated instructions</t>
  </si>
  <si>
    <t>added $ per Household calc</t>
  </si>
  <si>
    <t>added comment box</t>
  </si>
  <si>
    <t>Updated instructions</t>
  </si>
  <si>
    <t>form coat-tailed from MF Forms. Deleted as Relo not appropriate for HO projects</t>
  </si>
  <si>
    <t>2017.06.23</t>
  </si>
  <si>
    <t>6A</t>
  </si>
  <si>
    <t>Total [uses] formulas edited to sum correct subtotal cells</t>
  </si>
  <si>
    <t>Total Sources formulas edited to pull from correct cells on 7A</t>
  </si>
  <si>
    <t>added grey tint to cell L117, as Sources cannot be divided accurately between LI &amp; MR from 7A</t>
  </si>
  <si>
    <t xml:space="preserve">Added pull from cell E18 on Form 6D to account for DPA total uses </t>
  </si>
  <si>
    <t>7A</t>
  </si>
  <si>
    <t>deleted references to Tax Credit Calculations (MF Form 6D) and New Market Tax Credits from Instructions</t>
  </si>
  <si>
    <t>7B</t>
  </si>
  <si>
    <t>form deleted. Same purpose, and HO specific, accomplished by 5B</t>
  </si>
  <si>
    <t>added 2 copies to allow for multiple markets</t>
  </si>
  <si>
    <t>slight correction to wording of instructions. Now says "select 'X'," rather than "enter a capital 'x'"</t>
  </si>
  <si>
    <t>5A</t>
  </si>
  <si>
    <t>edited down to remove MF-only tasks (e.g. "apply for services funding")</t>
  </si>
  <si>
    <t>2022.06.02</t>
  </si>
  <si>
    <t>updated Warning flag for comparison of 6A to 7 to allow a tolerance of $10</t>
  </si>
  <si>
    <t>updated Warning flag for comparison of Production Sources to Long Term Financing to allow a tolerance of $10</t>
  </si>
  <si>
    <t>corrected calculation of Income Available for Housing</t>
  </si>
  <si>
    <t>updated Warning flag to allow a tolerance of $100 between Payment Estimate and Proposed Payment</t>
  </si>
  <si>
    <t>Tab 1: Project Summary</t>
  </si>
  <si>
    <t>Project Name:</t>
  </si>
  <si>
    <t>Project Sponsor:</t>
  </si>
  <si>
    <t>Sponsor Organization:</t>
  </si>
  <si>
    <t>Project Contact Person:</t>
  </si>
  <si>
    <t>Phone:</t>
  </si>
  <si>
    <t>Email:</t>
  </si>
  <si>
    <t>Sponsor UBI #</t>
  </si>
  <si>
    <t>Sponsor EIN #</t>
  </si>
  <si>
    <t>Development Consultant (if applicable):</t>
  </si>
  <si>
    <t>Firm:</t>
  </si>
  <si>
    <t>Consultant Name:</t>
  </si>
  <si>
    <t>Will the Development Consultant serve as the primary contact for the project?</t>
  </si>
  <si>
    <t>Name of Ownership Entity:</t>
  </si>
  <si>
    <t>Project Location</t>
  </si>
  <si>
    <t>If Single-Site Project</t>
  </si>
  <si>
    <t>Primary Street Address:</t>
  </si>
  <si>
    <t>City:</t>
  </si>
  <si>
    <t>County:</t>
  </si>
  <si>
    <t>Zip:</t>
  </si>
  <si>
    <t>Legislative District:</t>
  </si>
  <si>
    <t>Congressional District:</t>
  </si>
  <si>
    <t>Census Tract:</t>
  </si>
  <si>
    <t>Latitude:</t>
  </si>
  <si>
    <t>Longitude:</t>
  </si>
  <si>
    <t>Tax Parcel ID#</t>
  </si>
  <si>
    <t>If Multiple-Site Project</t>
  </si>
  <si>
    <t>Site Name/ID</t>
  </si>
  <si>
    <t>Street Address</t>
  </si>
  <si>
    <t>Leg District</t>
  </si>
  <si>
    <t>Tab 2: Units and Target Populations</t>
  </si>
  <si>
    <t>Unit Sizes</t>
  </si>
  <si>
    <t>Units by Bedroom Count</t>
  </si>
  <si>
    <t>Square footage Range</t>
  </si>
  <si>
    <t>1BR</t>
  </si>
  <si>
    <t>2BR</t>
  </si>
  <si>
    <t>3BR</t>
  </si>
  <si>
    <t>4BR</t>
  </si>
  <si>
    <t>5BR</t>
  </si>
  <si>
    <t>&gt;5BR</t>
  </si>
  <si>
    <t>Homes</t>
  </si>
  <si>
    <t>High</t>
  </si>
  <si>
    <t>Low</t>
  </si>
  <si>
    <t>Average</t>
  </si>
  <si>
    <t>Demographics</t>
  </si>
  <si>
    <t>Household Size (# Persons)</t>
  </si>
  <si>
    <t>Incomes Served</t>
  </si>
  <si>
    <t>Qty</t>
  </si>
  <si>
    <t># Served</t>
  </si>
  <si>
    <t>Qty.</t>
  </si>
  <si>
    <t>30% AMI</t>
  </si>
  <si>
    <t>40% AMI</t>
  </si>
  <si>
    <t>50% AMI</t>
  </si>
  <si>
    <t>60% AMI</t>
  </si>
  <si>
    <t>80% AMI</t>
  </si>
  <si>
    <t>100% AMI</t>
  </si>
  <si>
    <t>Low-Income Units</t>
  </si>
  <si>
    <t>*100% AMI allowed only in areas designated</t>
  </si>
  <si>
    <t>Total Persons Served</t>
  </si>
  <si>
    <t>Total Households</t>
  </si>
  <si>
    <t>Rural. See rural designation workbook.</t>
  </si>
  <si>
    <t>Tab 3: Production Pipeline</t>
  </si>
  <si>
    <t>Project Year</t>
  </si>
  <si>
    <t>Month</t>
  </si>
  <si>
    <t>Total Funds (this Funder)</t>
  </si>
  <si>
    <t>Project Activity</t>
  </si>
  <si>
    <t>Jan</t>
  </si>
  <si>
    <t>Feb</t>
  </si>
  <si>
    <t>Mar</t>
  </si>
  <si>
    <t>Apr</t>
  </si>
  <si>
    <t>May</t>
  </si>
  <si>
    <t>Jun</t>
  </si>
  <si>
    <t>Jul</t>
  </si>
  <si>
    <t>Aug</t>
  </si>
  <si>
    <t>Sept</t>
  </si>
  <si>
    <t>Oct</t>
  </si>
  <si>
    <t>Nov</t>
  </si>
  <si>
    <t>Dec</t>
  </si>
  <si>
    <t>Down Payment Assistance</t>
  </si>
  <si>
    <t>Acquisition - Land</t>
  </si>
  <si>
    <t>Acquisition - Rehab</t>
  </si>
  <si>
    <t>Construction</t>
  </si>
  <si>
    <t>UNITS COMPLETED</t>
  </si>
  <si>
    <t>Pipeline Notes:</t>
  </si>
  <si>
    <t>Sep</t>
  </si>
  <si>
    <t>Tab 4A: Financing Sources</t>
  </si>
  <si>
    <t>A. Production Funding (see instructions above)</t>
  </si>
  <si>
    <t>Source Name</t>
  </si>
  <si>
    <t>Residential Source Type</t>
  </si>
  <si>
    <t>Proposed Amount</t>
  </si>
  <si>
    <t>Committed Amount</t>
  </si>
  <si>
    <t>Public / Private</t>
  </si>
  <si>
    <t>Application Date</t>
  </si>
  <si>
    <t>(Projected) Award Date</t>
  </si>
  <si>
    <t>Grant/
 Loan</t>
  </si>
  <si>
    <t>Federal Funding Y/N</t>
  </si>
  <si>
    <t>Interest Rate</t>
  </si>
  <si>
    <t>Loan Term</t>
  </si>
  <si>
    <t>Amortization Period</t>
  </si>
  <si>
    <t>Repayment Structure</t>
  </si>
  <si>
    <t>Subtotal</t>
  </si>
  <si>
    <t>Total Production Sources</t>
  </si>
  <si>
    <t>B. Homeowners' Financing (see instructions above)</t>
  </si>
  <si>
    <t>Residential Source Name</t>
  </si>
  <si>
    <t>Funding Type</t>
  </si>
  <si>
    <t>Total Long Term Financing</t>
  </si>
  <si>
    <t>Financing Notes:</t>
  </si>
  <si>
    <t>(see instruction above)</t>
  </si>
  <si>
    <t>Form 6B: Affordable Units Budget Details</t>
  </si>
  <si>
    <t>R  E  S  I  D  E  N  T  I  A  L - Affordable</t>
  </si>
  <si>
    <t>Total</t>
  </si>
  <si>
    <t>Explanation 
(Be as specific as possible and include any deviations from the cost estimate)</t>
  </si>
  <si>
    <t>Acquisition Costs:</t>
  </si>
  <si>
    <t>Basis for cost estimate</t>
  </si>
  <si>
    <t>Date Estimated</t>
  </si>
  <si>
    <t>Estimator</t>
  </si>
  <si>
    <t>Land</t>
  </si>
  <si>
    <t>Existing Structures</t>
  </si>
  <si>
    <t>Liens</t>
  </si>
  <si>
    <t>Closing, Title &amp; Recording Costs</t>
  </si>
  <si>
    <t>Extension payment</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</si>
  <si>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</si>
  <si>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</si>
  <si>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</si>
  <si>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</si>
  <si>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</si>
  <si>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</si>
  <si>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</si>
  <si>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</si>
  <si>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</si>
  <si>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</si>
  <si>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</si>
  <si>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</si>
  <si>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</si>
  <si>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</si>
  <si>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</si>
  <si>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</si>
  <si>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</si>
  <si>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</si>
  <si>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</si>
  <si>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</si>
  <si>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</si>
  <si>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</si>
  <si>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</si>
  <si>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</si>
  <si>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</si>
  <si>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</si>
  <si>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</si>
  <si>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</si>
  <si>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</si>
  <si>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</si>
  <si>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</si>
  <si>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</si>
  <si>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</si>
  <si>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</si>
  <si>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</si>
  <si>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</si>
  <si>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</si>
  <si>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</si>
  <si>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</si>
  <si>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</si>
  <si>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</si>
  <si>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</si>
  <si>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</si>
  <si>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State HTF Fees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</si>
  <si>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</si>
  <si>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</si>
  <si>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</si>
  <si>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</si>
  <si>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</si>
  <si>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</si>
  <si>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</si>
  <si>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</si>
  <si>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</si>
  <si>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</si>
  <si>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r>
      <t>3</t>
    </r>
    <r>
      <rPr>
        <vertAlign val="superscript"/>
        <sz val="8"/>
        <rFont val="Verdana"/>
        <family val="2"/>
      </rPr>
      <t>rd</t>
    </r>
    <r>
      <rPr>
        <sz val="8"/>
        <rFont val="Verdana"/>
        <family val="2"/>
      </rPr>
      <t xml:space="preserve"> Party Certification of Final Development Cost</t>
    </r>
  </si>
  <si>
    <t>Marketing/Leasing Expenses</t>
  </si>
  <si>
    <t>Carrying Costs at Rent Up/Lease Up Reserve</t>
  </si>
  <si>
    <t>Tab 5: Project Team</t>
  </si>
  <si>
    <t>Project Sponsor / Developer</t>
  </si>
  <si>
    <t>Firm Name:</t>
  </si>
  <si>
    <t>Address:</t>
  </si>
  <si>
    <t xml:space="preserve">State: </t>
  </si>
  <si>
    <t>Zip Code:</t>
  </si>
  <si>
    <t>Federal Tax ID #</t>
  </si>
  <si>
    <t>Unified Business Identifier</t>
  </si>
  <si>
    <t>Executive Director/CEO/President</t>
  </si>
  <si>
    <t>Fax:</t>
  </si>
  <si>
    <t>Contact Person and Title:</t>
  </si>
  <si>
    <t>Evergreen Advocate</t>
  </si>
  <si>
    <t>Name and Title:</t>
  </si>
  <si>
    <t>Development Consultant</t>
  </si>
  <si>
    <t>Project Attorney</t>
  </si>
  <si>
    <t>Market Study Firm</t>
  </si>
  <si>
    <t>Property Management Firm</t>
  </si>
  <si>
    <t>General Contractor</t>
  </si>
  <si>
    <t>Evergreen Coordinator</t>
  </si>
  <si>
    <t>Property Seller/Lessor</t>
  </si>
  <si>
    <t>Tab 6A: Homebuyer Affordability Worksheet</t>
  </si>
  <si>
    <t>Market area</t>
  </si>
  <si>
    <t>Household Income Assumptions</t>
  </si>
  <si>
    <t>Percent of area median income:</t>
  </si>
  <si>
    <t>Household size</t>
  </si>
  <si>
    <t>Annual</t>
  </si>
  <si>
    <t>Monthly</t>
  </si>
  <si>
    <t>Gross income</t>
  </si>
  <si>
    <t>Percent of income available for housing</t>
  </si>
  <si>
    <t>Percent total monthly debt (PITI + other monthly debt)</t>
  </si>
  <si>
    <t>Household Credit Score</t>
  </si>
  <si>
    <t>Monthly Income Available for Debt Service + Housing</t>
  </si>
  <si>
    <t>Maximum total monthly debt service</t>
  </si>
  <si>
    <t>Non-Housing Debt (credit cards, car payments, etc)</t>
  </si>
  <si>
    <t>Income Available for Housing</t>
  </si>
  <si>
    <t>Property taxes</t>
  </si>
  <si>
    <t>Insurance</t>
  </si>
  <si>
    <t>Private mortgage insurance</t>
  </si>
  <si>
    <t>Other Housing Payments--Lease/Reserves</t>
  </si>
  <si>
    <t>Maximum Total PI Payment</t>
  </si>
  <si>
    <t>Mortgage Financing</t>
  </si>
  <si>
    <t>Loan Amount Needed for Buyer Qualification</t>
  </si>
  <si>
    <t>Purchase price of Home/Market Value</t>
  </si>
  <si>
    <t>Closing Costs</t>
  </si>
  <si>
    <t>Total Cost of Purchase</t>
  </si>
  <si>
    <t>Less Additional Down Payments Funds:</t>
  </si>
  <si>
    <t>Homebuyer Purchase Price-Affordability Price</t>
  </si>
  <si>
    <t>Total Loan Amount</t>
  </si>
  <si>
    <t>Type</t>
  </si>
  <si>
    <t>Term yrs</t>
  </si>
  <si>
    <t>Monthly Debt Service</t>
  </si>
  <si>
    <t>Total Monthly Payment</t>
  </si>
  <si>
    <t>Debt Service Notes</t>
  </si>
  <si>
    <t>Tab 6: Housing Affordability and Minimum Incomes</t>
  </si>
  <si>
    <t>Unit Size/# BR:</t>
  </si>
  <si>
    <t>Total Average Cost Per Unit:</t>
  </si>
  <si>
    <t>Permanent Subsidy Sources:</t>
  </si>
  <si>
    <t>Housing Trust Fund</t>
  </si>
  <si>
    <t>(List other source here)</t>
  </si>
  <si>
    <t>(List others here)</t>
  </si>
  <si>
    <t>Affordable Base Price Per Unit:</t>
  </si>
  <si>
    <t>Sample Buyer's Closing Costs:</t>
  </si>
  <si>
    <t>Sample Buyer's DPA, if any:</t>
  </si>
  <si>
    <t xml:space="preserve">  (list DPA source here)</t>
  </si>
  <si>
    <t>Sample Buyer's Cash:</t>
  </si>
  <si>
    <t>Sample Buyer's Mortgage:</t>
  </si>
  <si>
    <t>Sample Interest Rate:</t>
  </si>
  <si>
    <t>Sample Term (years):</t>
  </si>
  <si>
    <t>Sample Property Taxes:</t>
  </si>
  <si>
    <t xml:space="preserve">Sample Insurance: </t>
  </si>
  <si>
    <t>Estimated Monthly HOA:</t>
  </si>
  <si>
    <t>Monthly Lease/Program Fee:</t>
  </si>
  <si>
    <t xml:space="preserve">Total Calculated PITI Payment: </t>
  </si>
  <si>
    <t>Front End Ratio:</t>
  </si>
  <si>
    <t xml:space="preserve">Minimum Income Necessary Home: </t>
  </si>
  <si>
    <t>Household Size</t>
  </si>
  <si>
    <t>AMI Per HH Size</t>
  </si>
  <si>
    <t>Minimum AMI:</t>
  </si>
  <si>
    <t>Tab 7: Project Schedule</t>
  </si>
  <si>
    <t>Category</t>
  </si>
  <si>
    <t>Tasks</t>
  </si>
  <si>
    <t>Date Completed or Expected Complete</t>
  </si>
  <si>
    <t>Notes / Status</t>
  </si>
  <si>
    <t xml:space="preserve">Site Control </t>
  </si>
  <si>
    <t>Purchase and Sale Agreement / Option</t>
  </si>
  <si>
    <t xml:space="preserve">(e.g., Executed PSA/ Option)  </t>
  </si>
  <si>
    <t>Site Control</t>
  </si>
  <si>
    <t>Maximum extensions</t>
  </si>
  <si>
    <t>(e.g., Must Waive Financing Contingency 6/30/08)</t>
  </si>
  <si>
    <t>Closing</t>
  </si>
  <si>
    <t xml:space="preserve">(e.g., Must Close on December 31, 2008)  </t>
  </si>
  <si>
    <r>
      <t>Feasibility/Due Diligence</t>
    </r>
    <r>
      <rPr>
        <i/>
        <sz val="10"/>
        <rFont val="Arial"/>
        <family val="2"/>
      </rPr>
      <t xml:space="preserve"> </t>
    </r>
  </si>
  <si>
    <t>Site survey</t>
  </si>
  <si>
    <t>(e.g., Completed on schedule)</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</si>
  <si>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</si>
  <si>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</si>
  <si>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</si>
  <si>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</si>
  <si>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</si>
  <si>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</si>
  <si>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</si>
  <si>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</si>
  <si>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Inspection of first home</t>
  </si>
  <si>
    <t xml:space="preserve">Financing </t>
  </si>
  <si>
    <t>Appraisal</t>
  </si>
  <si>
    <t>Financing</t>
  </si>
  <si>
    <t>Financial underwriting</t>
  </si>
  <si>
    <t>Application for funding (specify source):</t>
  </si>
  <si>
    <t>Construction cost estimate</t>
  </si>
  <si>
    <t>Lender selection</t>
  </si>
  <si>
    <t>Award date for funding source (specify):</t>
  </si>
  <si>
    <t>Capital finance closing</t>
  </si>
  <si>
    <t>Permanent financing conversion</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</si>
  <si>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</si>
  <si>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</si>
  <si>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</si>
  <si>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</si>
  <si>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</si>
  <si>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</si>
  <si>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</si>
  <si>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</si>
  <si>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 xml:space="preserve">Construction </t>
  </si>
  <si>
    <t>Selection of general contractor</t>
  </si>
  <si>
    <t>Begin construction</t>
  </si>
  <si>
    <t>First home issued Certificate of Occupancy/Equivalent</t>
  </si>
  <si>
    <t>Last home issued Certificate of Occupancy/Equivalent</t>
  </si>
  <si>
    <t>Form 8A: Project Budget Detail</t>
  </si>
  <si>
    <t>Date of Budget</t>
  </si>
  <si>
    <t>Affordable</t>
  </si>
  <si>
    <t>Project total</t>
  </si>
  <si>
    <t>Source:</t>
  </si>
  <si>
    <t>(Specify)</t>
  </si>
  <si>
    <t>Down Payment</t>
  </si>
  <si>
    <t>Other:</t>
  </si>
  <si>
    <t>SUBTOTAL</t>
  </si>
  <si>
    <t>New Construction Contingency</t>
  </si>
  <si>
    <t>Project Management Fees *</t>
  </si>
  <si>
    <t>Developer Fees</t>
  </si>
  <si>
    <t>Buyers Recording Fees **</t>
  </si>
  <si>
    <t>Total Development Cost:</t>
  </si>
  <si>
    <t>Total Sources:</t>
  </si>
  <si>
    <t>Tab 4C: Supplemental Project Budget - Single House</t>
  </si>
  <si>
    <t>Revenue</t>
  </si>
  <si>
    <t>Dollars</t>
  </si>
  <si>
    <t>Assumptions</t>
  </si>
  <si>
    <t>Sale of housing unit</t>
  </si>
  <si>
    <t>Minus selling costs</t>
  </si>
  <si>
    <t>Total Revenue</t>
  </si>
  <si>
    <t>Costs</t>
  </si>
  <si>
    <t>Land acquisition</t>
  </si>
  <si>
    <t xml:space="preserve"> $-   </t>
  </si>
  <si>
    <t>Buiding acquisition</t>
  </si>
  <si>
    <t>Site improvements</t>
  </si>
  <si>
    <t>House construction</t>
  </si>
  <si>
    <t>Soft Costs</t>
  </si>
  <si>
    <t>Planning/engineering</t>
  </si>
  <si>
    <t>Other Soft Costs</t>
  </si>
  <si>
    <t>Estimated financing costs</t>
  </si>
  <si>
    <t>Total Costs</t>
  </si>
  <si>
    <t>Subsidy Required</t>
  </si>
  <si>
    <t>1. All tabs must be completed in full in order for the application to considered complete. Incomplete tabs may deem the application incomplete and has the potential to be rejected. Questions on how to complete this document can be found in the QA listed in the NOFA documents folder or emailed to houapplications@commerce.wa.gov.</t>
  </si>
  <si>
    <t xml:space="preserve">2. This workbook is to combined with the Word document application and required supplemental documentation listed at the end of the Word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</si>
</sst>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
  </numFmts>
  <fonts count="5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sz val="9"/>
      <name val="Calibri"/>
      <family val="2"/>
      <scheme val="minor"/>
    </font>
    <font>
      <b/>
      <sz val="11"/>
      <name val="Calibri"/>
      <family val="2"/>
      <scheme val="minor"/>
    </font>
    <font>
      <b/>
      <sz val="10"/>
      <name val="Calibri"/>
      <family val="2"/>
      <scheme val="minor"/>
    </font>
    <font>
      <b/>
      <sz val="9"/>
      <name val="Calibri"/>
      <family val="2"/>
      <scheme val="minor"/>
    </font>
    <font>
      <sz val="11"/>
      <name val="Calibri"/>
      <family val="2"/>
      <scheme val="minor"/>
    </font>
    <font>
      <sz val="8"/>
      <name val="Verdana"/>
      <family val="2"/>
    </font>
    <font>
      <sz val="8"/>
      <name val="Calibri"/>
      <family val="2"/>
      <scheme val="minor"/>
    </font>
    <font>
      <b/>
      <sz val="11"/>
      <color rgb="FFFF0000"/>
      <name val="Calibri"/>
      <family val="2"/>
      <scheme val="minor"/>
    </font>
    <font>
      <b/>
      <i/>
      <sz val="8"/>
      <name val="Verdana"/>
      <family val="2"/>
    </font>
    <font>
      <b/>
      <sz val="8"/>
      <name val="Verdana"/>
      <family val="2"/>
    </font>
    <font>
      <b/>
      <sz val="8"/>
      <color rgb="FFFF0000"/>
      <name val="Calibri"/>
      <family val="2"/>
      <scheme val="minor"/>
    </font>
    <font>
      <i/>
      <sz val="8"/>
      <name val="Verdana"/>
      <family val="2"/>
    </font>
    <font>
      <b/>
      <sz val="10"/>
      <name val="Verdana"/>
      <family val="2"/>
    </font>
    <font>
      <sz val="10"/>
      <color theme="1"/>
      <name val="Calibri"/>
      <family val="2"/>
      <scheme val="minor"/>
    </font>
    <font>
      <b/>
      <sz val="12"/>
      <name val="Verdana"/>
      <family val="2"/>
    </font>
    <font>
      <b/>
      <sz val="14"/>
      <name val="Calibri"/>
      <family val="2"/>
      <scheme val="minor"/>
    </font>
    <font>
      <sz val="8"/>
      <name val="Arial"/>
      <family val="2"/>
    </font>
    <font>
      <sz val="8"/>
      <name val="Times New Roman"/>
      <family val="1"/>
    </font>
    <font>
      <b/>
      <sz val="8"/>
      <name val="Arial"/>
      <family val="2"/>
    </font>
    <font>
      <b/>
      <sz val="8"/>
      <name val="Calibri"/>
      <family val="2"/>
      <scheme val="minor"/>
    </font>
    <font>
      <b/>
      <sz val="8"/>
      <color indexed="60"/>
      <name val="Verdana"/>
      <family val="2"/>
    </font>
    <font>
      <b/>
      <sz val="10"/>
      <name val="Arial"/>
      <family val="2"/>
    </font>
    <font>
      <b/>
      <sz val="10"/>
      <color theme="1"/>
      <name val="Calibri"/>
      <family val="2"/>
      <scheme val="minor"/>
    </font>
    <font>
      <b/>
      <sz val="12"/>
      <name val="Calibri"/>
      <family val="2"/>
      <scheme val="minor"/>
    </font>
    <font>
      <b/>
      <u/>
      <sz val="11"/>
      <color indexed="81"/>
      <name val="Calibri"/>
      <family val="2"/>
      <scheme val="minor"/>
    </font>
    <font>
      <b/>
      <sz val="10"/>
      <color indexed="81"/>
      <name val="Calibri"/>
      <family val="2"/>
      <scheme val="minor"/>
    </font>
    <font>
      <sz val="10"/>
      <color indexed="81"/>
      <name val="Calibri"/>
      <family val="2"/>
      <scheme val="minor"/>
    </font>
    <font>
      <i/>
      <sz val="10"/>
      <color indexed="81"/>
      <name val="Calibri"/>
      <family val="2"/>
      <scheme val="minor"/>
    </font>
    <font>
      <sz val="9"/>
      <color indexed="81"/>
      <name val="Tahoma"/>
      <family val="2"/>
    </font>
    <font>
      <b/>
      <u/>
      <sz val="9"/>
      <color indexed="81"/>
      <name val="Tahoma"/>
      <family val="2"/>
    </font>
    <font>
      <b/>
      <i/>
      <sz val="10"/>
      <name val="Calibri"/>
      <family val="2"/>
      <scheme val="minor"/>
    </font>
    <font>
      <b/>
      <sz val="9"/>
      <color indexed="81"/>
      <name val="Tahoma"/>
      <family val="2"/>
    </font>
    <font>
      <b/>
      <sz val="10"/>
      <color rgb="FFFF0000"/>
      <name val="Calibri"/>
      <family val="2"/>
      <scheme val="minor"/>
    </font>
    <font>
      <i/>
      <sz val="10"/>
      <name val="Calibri"/>
      <family val="2"/>
      <scheme val="minor"/>
    </font>
    <font>
      <sz val="14"/>
      <name val="Calibri"/>
      <family val="2"/>
      <scheme val="minor"/>
    </font>
    <font>
      <i/>
      <sz val="10"/>
      <name val="Arial"/>
      <family val="2"/>
    </font>
    <font>
      <b/>
      <sz val="10"/>
      <color indexed="8"/>
      <name val="Arial"/>
      <family val="2"/>
    </font>
    <font>
      <sz val="9"/>
      <name val="Arial"/>
      <family val="2"/>
    </font>
    <font>
      <b/>
      <i/>
      <sz val="11"/>
      <color theme="1"/>
      <name val="Calibri"/>
      <family val="2"/>
      <scheme val="minor"/>
    </font>
    <font>
      <b/>
      <sz val="12"/>
      <color theme="1"/>
      <name val="Calibri"/>
      <family val="2"/>
      <scheme val="minor"/>
    </font>
    <font>
      <b/>
      <u/>
      <sz val="10"/>
      <name val="Calibri"/>
      <family val="2"/>
      <scheme val="minor"/>
    </font>
    <font>
      <i/>
      <sz val="8"/>
      <name val="Calibri"/>
      <family val="2"/>
      <scheme val="minor"/>
    </font>
    <font>
      <b/>
      <sz val="11"/>
      <color theme="1"/>
      <name val="Calibri"/>
      <family val="2"/>
    </font>
    <font>
      <sz val="11"/>
      <color rgb="FF000000"/>
      <name val="Calibri"/>
      <family val="2"/>
    </font>
    <font>
      <vertAlign val="superscript"/>
      <sz val="8"/>
      <name val="Verdana"/>
      <family val="2"/>
    </font>
    <font>
      <sz val="11"/>
      <color rgb="FFFF0000"/>
      <name val="Calibri"/>
      <family val="2"/>
      <scheme val="minor"/>
    </font>
    <font>
      <sz val="9"/>
      <color rgb="FFFF0000"/>
      <name val="Calibri"/>
      <family val="2"/>
      <scheme val="minor"/>
    </font>
    <font>
      <sz val="8"/>
      <color rgb="FFFF0000"/>
      <name val="Calibri"/>
      <family val="2"/>
      <scheme val="minor"/>
    </font>
    <font>
      <sz val="9"/>
      <color theme="1"/>
      <name val="Calibri"/>
      <family val="2"/>
      <scheme val="minor"/>
    </font>
    <font>
      <sz val="8"/>
      <color theme="1"/>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rgb="FFFFFFCC"/>
        <bgColor indexed="9"/>
      </patternFill>
    </fill>
    <fill>
      <patternFill patternType="solid">
        <fgColor theme="8" tint="0.79998168889431442"/>
        <bgColor indexed="9"/>
      </patternFill>
    </fill>
    <fill>
      <patternFill patternType="mediumGray">
        <fgColor theme="1"/>
        <bgColor theme="0" tint="-0.499984740745262"/>
      </patternFill>
    </fill>
    <fill>
      <patternFill patternType="solid">
        <fgColor rgb="FFCC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CCFF"/>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s>
  <borders count="292">
    <border>
      <left/>
      <right/>
      <top/>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top/>
      <bottom style="thin">
        <color indexed="64"/>
      </bottom>
      <diagonal/>
    </border>
    <border>
      <left/>
      <right style="medium">
        <color theme="3" tint="-0.2499465926084170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theme="4" tint="0.39994506668294322"/>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theme="4" tint="0.39994506668294322"/>
      </top>
      <bottom style="medium">
        <color indexed="64"/>
      </bottom>
      <diagonal/>
    </border>
    <border>
      <left style="medium">
        <color indexed="64"/>
      </left>
      <right/>
      <top style="medium">
        <color indexed="64"/>
      </top>
      <bottom style="thin">
        <color indexed="22"/>
      </bottom>
      <diagonal/>
    </border>
    <border>
      <left style="medium">
        <color indexed="64"/>
      </left>
      <right/>
      <top style="thin">
        <color indexed="22"/>
      </top>
      <bottom style="thin">
        <color indexed="22"/>
      </bottom>
      <diagonal/>
    </border>
    <border>
      <left style="medium">
        <color indexed="64"/>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thin">
        <color indexed="64"/>
      </left>
      <right style="medium">
        <color indexed="64"/>
      </right>
      <top style="thin">
        <color theme="4" tint="0.39994506668294322"/>
      </top>
      <bottom style="thin">
        <color theme="4" tint="0.39994506668294322"/>
      </bottom>
      <diagonal/>
    </border>
    <border>
      <left style="medium">
        <color indexed="64"/>
      </left>
      <right/>
      <top style="thin">
        <color indexed="22"/>
      </top>
      <bottom style="medium">
        <color indexed="64"/>
      </bottom>
      <diagonal/>
    </border>
    <border>
      <left style="medium">
        <color indexed="64"/>
      </left>
      <right style="thin">
        <color theme="4" tint="0.39994506668294322"/>
      </right>
      <top style="thin">
        <color theme="4" tint="0.39994506668294322"/>
      </top>
      <bottom style="medium">
        <color indexed="64"/>
      </bottom>
      <diagonal/>
    </border>
    <border>
      <left style="thin">
        <color theme="4" tint="0.39994506668294322"/>
      </left>
      <right style="thin">
        <color theme="4" tint="0.39994506668294322"/>
      </right>
      <top style="thin">
        <color theme="4" tint="0.39994506668294322"/>
      </top>
      <bottom style="medium">
        <color indexed="64"/>
      </bottom>
      <diagonal/>
    </border>
    <border>
      <left/>
      <right/>
      <top style="thin">
        <color theme="4" tint="0.39994506668294322"/>
      </top>
      <bottom style="medium">
        <color indexed="64"/>
      </bottom>
      <diagonal/>
    </border>
    <border>
      <left style="medium">
        <color indexed="64"/>
      </left>
      <right/>
      <top/>
      <bottom style="medium">
        <color indexed="64"/>
      </bottom>
      <diagonal/>
    </border>
    <border>
      <left style="medium">
        <color indexed="64"/>
      </left>
      <right style="thin">
        <color theme="4" tint="0.39994506668294322"/>
      </right>
      <top style="medium">
        <color indexed="64"/>
      </top>
      <bottom style="medium">
        <color indexed="64"/>
      </bottom>
      <diagonal/>
    </border>
    <border>
      <left style="thin">
        <color theme="4" tint="0.39994506668294322"/>
      </left>
      <right style="thin">
        <color theme="4" tint="0.39994506668294322"/>
      </right>
      <top style="medium">
        <color indexed="64"/>
      </top>
      <bottom style="medium">
        <color indexed="64"/>
      </bottom>
      <diagonal/>
    </border>
    <border>
      <left style="thin">
        <color theme="4" tint="0.39994506668294322"/>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right style="medium">
        <color theme="3" tint="-0.499984740745262"/>
      </right>
      <top/>
      <bottom style="medium">
        <color theme="3" tint="-0.499984740745262"/>
      </bottom>
      <diagonal/>
    </border>
    <border>
      <left/>
      <right/>
      <top/>
      <bottom style="medium">
        <color theme="3" tint="-0.499984740745262"/>
      </bottom>
      <diagonal/>
    </border>
    <border>
      <left style="medium">
        <color theme="3" tint="-0.499984740745262"/>
      </left>
      <right/>
      <top/>
      <bottom style="medium">
        <color theme="3" tint="-0.499984740745262"/>
      </bottom>
      <diagonal/>
    </border>
    <border>
      <left/>
      <right style="medium">
        <color theme="3" tint="-0.499984740745262"/>
      </right>
      <top/>
      <bottom/>
      <diagonal/>
    </border>
    <border>
      <left style="medium">
        <color theme="3" tint="-0.499984740745262"/>
      </left>
      <right/>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theme="0" tint="-0.24994659260841701"/>
      </bottom>
      <diagonal/>
    </border>
    <border>
      <left style="thin">
        <color theme="0" tint="-0.14996795556505021"/>
      </left>
      <right/>
      <top style="thin">
        <color indexed="64"/>
      </top>
      <bottom style="medium">
        <color indexed="64"/>
      </bottom>
      <diagonal/>
    </border>
    <border>
      <left style="thin">
        <color indexed="64"/>
      </left>
      <right/>
      <top style="thin">
        <color theme="3" tint="0.39994506668294322"/>
      </top>
      <bottom style="thin">
        <color indexed="64"/>
      </bottom>
      <diagonal/>
    </border>
    <border>
      <left style="thin">
        <color theme="0" tint="-0.24994659260841701"/>
      </left>
      <right/>
      <top style="thin">
        <color theme="3" tint="0.39994506668294322"/>
      </top>
      <bottom style="thin">
        <color indexed="64"/>
      </bottom>
      <diagonal/>
    </border>
    <border>
      <left style="medium">
        <color indexed="64"/>
      </left>
      <right style="thin">
        <color indexed="64"/>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style="thin">
        <color indexed="64"/>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medium">
        <color indexed="64"/>
      </left>
      <right style="thin">
        <color indexed="64"/>
      </right>
      <top style="medium">
        <color indexed="64"/>
      </top>
      <bottom style="thin">
        <color theme="3" tint="0.399945066682943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14996795556505021"/>
      </left>
      <right/>
      <top style="thin">
        <color theme="3" tint="0.39994506668294322"/>
      </top>
      <bottom style="thin">
        <color indexed="64"/>
      </bottom>
      <diagonal/>
    </border>
    <border>
      <left style="thin">
        <color theme="0" tint="-0.14996795556505021"/>
      </left>
      <right/>
      <top style="thin">
        <color theme="3" tint="0.39994506668294322"/>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top style="medium">
        <color theme="3" tint="-0.499984740745262"/>
      </top>
      <bottom/>
      <diagonal/>
    </border>
    <border>
      <left style="thin">
        <color indexed="64"/>
      </left>
      <right style="thin">
        <color indexed="64"/>
      </right>
      <top/>
      <bottom/>
      <diagonal/>
    </border>
    <border>
      <left style="medium">
        <color indexed="64"/>
      </left>
      <right/>
      <top style="thin">
        <color theme="3" tint="0.39994506668294322"/>
      </top>
      <bottom style="medium">
        <color indexed="64"/>
      </bottom>
      <diagonal/>
    </border>
    <border>
      <left/>
      <right style="medium">
        <color indexed="64"/>
      </right>
      <top/>
      <bottom/>
      <diagonal/>
    </border>
    <border>
      <left style="medium">
        <color indexed="64"/>
      </left>
      <right/>
      <top style="thin">
        <color theme="3" tint="0.39994506668294322"/>
      </top>
      <bottom style="thin">
        <color theme="3" tint="0.39994506668294322"/>
      </bottom>
      <diagonal/>
    </border>
    <border>
      <left style="thin">
        <color theme="0" tint="-0.14996795556505021"/>
      </left>
      <right style="thin">
        <color theme="0" tint="-0.14996795556505021"/>
      </right>
      <top style="medium">
        <color indexed="64"/>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theme="0" tint="-0.14996795556505021"/>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double">
        <color indexed="64"/>
      </right>
      <top/>
      <bottom style="double">
        <color indexed="64"/>
      </bottom>
      <diagonal/>
    </border>
    <border>
      <left style="medium">
        <color indexed="64"/>
      </left>
      <right/>
      <top style="thin">
        <color theme="4" tint="0.39994506668294322"/>
      </top>
      <bottom style="medium">
        <color indexed="64"/>
      </bottom>
      <diagonal/>
    </border>
    <border>
      <left style="thin">
        <color theme="0" tint="-0.24994659260841701"/>
      </left>
      <right style="medium">
        <color indexed="64"/>
      </right>
      <top style="thin">
        <color theme="4" tint="0.39994506668294322"/>
      </top>
      <bottom style="medium">
        <color indexed="64"/>
      </bottom>
      <diagonal/>
    </border>
    <border>
      <left style="thin">
        <color indexed="64"/>
      </left>
      <right style="thin">
        <color theme="0" tint="-0.24994659260841701"/>
      </right>
      <top style="thin">
        <color theme="4" tint="0.39994506668294322"/>
      </top>
      <bottom style="medium">
        <color indexed="64"/>
      </bottom>
      <diagonal/>
    </border>
    <border>
      <left style="thin">
        <color theme="0" tint="-0.24994659260841701"/>
      </left>
      <right style="medium">
        <color indexed="64"/>
      </right>
      <top style="thin">
        <color theme="4" tint="0.39994506668294322"/>
      </top>
      <bottom style="thin">
        <color theme="4" tint="0.39994506668294322"/>
      </bottom>
      <diagonal/>
    </border>
    <border>
      <left style="medium">
        <color indexed="64"/>
      </left>
      <right/>
      <top style="thin">
        <color theme="4" tint="0.39994506668294322"/>
      </top>
      <bottom style="thin">
        <color theme="4" tint="0.39994506668294322"/>
      </bottom>
      <diagonal/>
    </border>
    <border>
      <left style="thin">
        <color auto="1"/>
      </left>
      <right style="thin">
        <color theme="0" tint="-0.24994659260841701"/>
      </right>
      <top style="thin">
        <color theme="4" tint="0.39994506668294322"/>
      </top>
      <bottom style="thin">
        <color theme="4" tint="0.39994506668294322"/>
      </bottom>
      <diagonal/>
    </border>
    <border>
      <left style="thin">
        <color theme="0" tint="-0.24994659260841701"/>
      </left>
      <right style="medium">
        <color auto="1"/>
      </right>
      <top style="medium">
        <color auto="1"/>
      </top>
      <bottom style="thin">
        <color theme="4" tint="0.39994506668294322"/>
      </bottom>
      <diagonal/>
    </border>
    <border>
      <left style="thin">
        <color indexed="64"/>
      </left>
      <right style="thin">
        <color theme="0" tint="-0.24994659260841701"/>
      </right>
      <top style="medium">
        <color auto="1"/>
      </top>
      <bottom style="thin">
        <color theme="4" tint="0.39994506668294322"/>
      </bottom>
      <diagonal/>
    </border>
    <border>
      <left style="medium">
        <color indexed="64"/>
      </left>
      <right/>
      <top style="medium">
        <color indexed="64"/>
      </top>
      <bottom style="thin">
        <color theme="4" tint="0.39994506668294322"/>
      </bottom>
      <diagonal/>
    </border>
    <border>
      <left/>
      <right style="medium">
        <color rgb="FF000080"/>
      </right>
      <top style="medium">
        <color rgb="FF000080"/>
      </top>
      <bottom style="medium">
        <color rgb="FF000080"/>
      </bottom>
      <diagonal/>
    </border>
    <border>
      <left style="medium">
        <color rgb="FF000080"/>
      </left>
      <right/>
      <top style="medium">
        <color rgb="FF000080"/>
      </top>
      <bottom style="medium">
        <color rgb="FF000080"/>
      </bottom>
      <diagonal/>
    </border>
    <border>
      <left style="thin">
        <color auto="1"/>
      </left>
      <right style="medium">
        <color auto="1"/>
      </right>
      <top style="thin">
        <color theme="4" tint="-0.499984740745262"/>
      </top>
      <bottom style="medium">
        <color auto="1"/>
      </bottom>
      <diagonal/>
    </border>
    <border>
      <left style="thin">
        <color auto="1"/>
      </left>
      <right style="medium">
        <color auto="1"/>
      </right>
      <top style="thin">
        <color theme="4" tint="-0.499984740745262"/>
      </top>
      <bottom style="thin">
        <color theme="4" tint="-0.499984740745262"/>
      </bottom>
      <diagonal/>
    </border>
    <border>
      <left style="medium">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bottom style="medium">
        <color indexed="64"/>
      </bottom>
      <diagonal/>
    </border>
    <border>
      <left style="medium">
        <color auto="1"/>
      </left>
      <right style="thin">
        <color theme="0" tint="-0.24994659260841701"/>
      </right>
      <top style="thin">
        <color auto="1"/>
      </top>
      <bottom style="medium">
        <color indexed="64"/>
      </bottom>
      <diagonal/>
    </border>
    <border>
      <left style="thin">
        <color auto="1"/>
      </left>
      <right style="medium">
        <color auto="1"/>
      </right>
      <top style="medium">
        <color auto="1"/>
      </top>
      <bottom style="thin">
        <color theme="4" tint="-0.499984740745262"/>
      </bottom>
      <diagonal/>
    </border>
    <border>
      <left style="thin">
        <color theme="0" tint="-0.24994659260841701"/>
      </left>
      <right style="medium">
        <color auto="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medium">
        <color indexed="64"/>
      </left>
      <right style="thin">
        <color theme="0" tint="-0.24994659260841701"/>
      </right>
      <top style="medium">
        <color auto="1"/>
      </top>
      <bottom style="thin">
        <color auto="1"/>
      </bottom>
      <diagonal/>
    </border>
    <border>
      <left style="thin">
        <color auto="1"/>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14993743705557422"/>
      </left>
      <right style="thin">
        <color theme="0" tint="-0.14993743705557422"/>
      </right>
      <top/>
      <bottom style="medium">
        <color indexed="64"/>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medium">
        <color indexed="64"/>
      </top>
      <bottom style="thin">
        <color theme="3" tint="0.39994506668294322"/>
      </bottom>
      <diagonal/>
    </border>
    <border>
      <left style="medium">
        <color indexed="64"/>
      </left>
      <right/>
      <top style="medium">
        <color indexed="64"/>
      </top>
      <bottom style="thin">
        <color theme="3" tint="0.39994506668294322"/>
      </bottom>
      <diagonal/>
    </border>
    <border>
      <left style="medium">
        <color indexed="64"/>
      </left>
      <right/>
      <top style="medium">
        <color indexed="64"/>
      </top>
      <bottom/>
      <diagonal/>
    </border>
    <border>
      <left style="thin">
        <color theme="0" tint="-0.14993743705557422"/>
      </left>
      <right style="medium">
        <color indexed="64"/>
      </right>
      <top/>
      <bottom style="medium">
        <color indexed="64"/>
      </bottom>
      <diagonal/>
    </border>
    <border>
      <left style="thin">
        <color theme="0" tint="-0.14993743705557422"/>
      </left>
      <right/>
      <top/>
      <bottom style="medium">
        <color indexed="64"/>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style="thin">
        <color theme="0" tint="-0.14993743705557422"/>
      </left>
      <right style="medium">
        <color indexed="64"/>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theme="0" tint="-0.14996795556505021"/>
      </right>
      <top style="thin">
        <color theme="4" tint="-0.24994659260841701"/>
      </top>
      <bottom style="medium">
        <color indexed="64"/>
      </bottom>
      <diagonal/>
    </border>
    <border>
      <left/>
      <right/>
      <top style="thin">
        <color theme="4" tint="-0.24994659260841701"/>
      </top>
      <bottom style="medium">
        <color indexed="64"/>
      </bottom>
      <diagonal/>
    </border>
    <border>
      <left style="thin">
        <color auto="1"/>
      </left>
      <right/>
      <top style="thin">
        <color theme="4" tint="-0.24994659260841701"/>
      </top>
      <bottom style="medium">
        <color indexed="64"/>
      </bottom>
      <diagonal/>
    </border>
    <border>
      <left/>
      <right style="thin">
        <color theme="0" tint="-0.1499679555650502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auto="1"/>
      </left>
      <right/>
      <top style="thin">
        <color theme="4" tint="-0.24994659260841701"/>
      </top>
      <bottom style="thin">
        <color theme="4" tint="-0.24994659260841701"/>
      </bottom>
      <diagonal/>
    </border>
    <border>
      <left/>
      <right style="thin">
        <color theme="0" tint="-0.14996795556505021"/>
      </right>
      <top style="medium">
        <color indexed="64"/>
      </top>
      <bottom style="thin">
        <color theme="4" tint="-0.24994659260841701"/>
      </bottom>
      <diagonal/>
    </border>
    <border>
      <left/>
      <right/>
      <top style="medium">
        <color indexed="64"/>
      </top>
      <bottom style="thin">
        <color theme="4" tint="-0.24994659260841701"/>
      </bottom>
      <diagonal/>
    </border>
    <border>
      <left style="thin">
        <color auto="1"/>
      </left>
      <right/>
      <top style="medium">
        <color indexed="64"/>
      </top>
      <bottom style="thin">
        <color theme="4" tint="-0.24994659260841701"/>
      </bottom>
      <diagonal/>
    </border>
    <border>
      <left style="medium">
        <color indexed="64"/>
      </left>
      <right/>
      <top/>
      <bottom/>
      <diagonal/>
    </border>
    <border>
      <left/>
      <right/>
      <top/>
      <bottom style="medium">
        <color theme="5" tint="-0.499984740745262"/>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medium">
        <color indexed="64"/>
      </right>
      <top style="medium">
        <color indexed="64"/>
      </top>
      <bottom style="thin">
        <color theme="4" tint="-0.24994659260841701"/>
      </bottom>
      <diagonal/>
    </border>
    <border>
      <left style="thin">
        <color theme="0" tint="-0.14996795556505021"/>
      </left>
      <right style="medium">
        <color indexed="64"/>
      </right>
      <top style="thin">
        <color theme="4" tint="-0.24994659260841701"/>
      </top>
      <bottom style="thin">
        <color theme="4" tint="-0.24994659260841701"/>
      </bottom>
      <diagonal/>
    </border>
    <border>
      <left style="thin">
        <color theme="0" tint="-0.14996795556505021"/>
      </left>
      <right style="medium">
        <color indexed="64"/>
      </right>
      <top style="thin">
        <color theme="4" tint="-0.24994659260841701"/>
      </top>
      <bottom style="medium">
        <color indexed="64"/>
      </bottom>
      <diagonal/>
    </border>
    <border>
      <left style="medium">
        <color indexed="64"/>
      </left>
      <right/>
      <top style="medium">
        <color indexed="64"/>
      </top>
      <bottom style="thin">
        <color theme="4" tint="-0.24994659260841701"/>
      </bottom>
      <diagonal/>
    </border>
    <border>
      <left style="medium">
        <color indexed="64"/>
      </left>
      <right/>
      <top style="thin">
        <color theme="4" tint="-0.24994659260841701"/>
      </top>
      <bottom style="thin">
        <color theme="4" tint="-0.24994659260841701"/>
      </bottom>
      <diagonal/>
    </border>
    <border>
      <left style="medium">
        <color indexed="64"/>
      </left>
      <right/>
      <top style="thin">
        <color theme="4" tint="-0.24994659260841701"/>
      </top>
      <bottom style="medium">
        <color indexed="64"/>
      </bottom>
      <diagonal/>
    </border>
    <border>
      <left style="thin">
        <color theme="0" tint="-0.14996795556505021"/>
      </left>
      <right/>
      <top style="medium">
        <color indexed="64"/>
      </top>
      <bottom style="thin">
        <color theme="4" tint="-0.24994659260841701"/>
      </bottom>
      <diagonal/>
    </border>
    <border>
      <left style="thin">
        <color theme="0" tint="-0.14996795556505021"/>
      </left>
      <right/>
      <top style="thin">
        <color theme="4" tint="-0.24994659260841701"/>
      </top>
      <bottom style="thin">
        <color theme="4" tint="-0.24994659260841701"/>
      </bottom>
      <diagonal/>
    </border>
    <border>
      <left style="thin">
        <color theme="0" tint="-0.14996795556505021"/>
      </left>
      <right/>
      <top style="thin">
        <color theme="4" tint="-0.24994659260841701"/>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medium">
        <color indexed="64"/>
      </left>
      <right style="medium">
        <color theme="3" tint="-0.24994659260841701"/>
      </right>
      <top/>
      <bottom/>
      <diagonal/>
    </border>
    <border>
      <left style="medium">
        <color theme="3" tint="-0.24994659260841701"/>
      </left>
      <right style="medium">
        <color indexed="64"/>
      </right>
      <top/>
      <bottom/>
      <diagonal/>
    </border>
    <border>
      <left style="thin">
        <color theme="0" tint="-0.24994659260841701"/>
      </left>
      <right style="thin">
        <color theme="0" tint="-0.24994659260841701"/>
      </right>
      <top style="medium">
        <color indexed="64"/>
      </top>
      <bottom style="thin">
        <color theme="3" tint="0.3999450666829432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medium">
        <color indexed="64"/>
      </right>
      <top style="thin">
        <color auto="1"/>
      </top>
      <bottom style="medium">
        <color indexed="64"/>
      </bottom>
      <diagonal/>
    </border>
    <border>
      <left style="thin">
        <color theme="0" tint="-0.14996795556505021"/>
      </left>
      <right style="medium">
        <color indexed="64"/>
      </right>
      <top style="thin">
        <color theme="0" tint="-0.14996795556505021"/>
      </top>
      <bottom/>
      <diagonal/>
    </border>
    <border>
      <left style="medium">
        <color indexed="64"/>
      </left>
      <right style="thin">
        <color theme="0" tint="-0.14996795556505021"/>
      </right>
      <top style="thin">
        <color theme="0" tint="-0.14996795556505021"/>
      </top>
      <bottom/>
      <diagonal/>
    </border>
    <border>
      <left style="thin">
        <color indexed="64"/>
      </left>
      <right style="thin">
        <color indexed="64"/>
      </right>
      <top style="thin">
        <color indexed="64"/>
      </top>
      <bottom style="thin">
        <color indexed="64"/>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auto="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theme="0" tint="-0.24994659260841701"/>
      </top>
      <bottom style="medium">
        <color indexed="64"/>
      </bottom>
      <diagonal/>
    </border>
    <border>
      <left/>
      <right/>
      <top style="thin">
        <color indexed="64"/>
      </top>
      <bottom style="thin">
        <color theme="0" tint="-0.24994659260841701"/>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right style="thin">
        <color indexed="64"/>
      </right>
      <top style="thin">
        <color theme="0" tint="-0.24994659260841701"/>
      </top>
      <bottom style="medium">
        <color indexed="64"/>
      </bottom>
      <diagonal/>
    </border>
    <border>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medium">
        <color indexed="64"/>
      </right>
      <top style="thin">
        <color theme="0" tint="-0.24994659260841701"/>
      </top>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theme="3" tint="0.39994506668294322"/>
      </top>
      <bottom style="medium">
        <color indexed="64"/>
      </bottom>
      <diagonal/>
    </border>
    <border>
      <left style="thin">
        <color theme="0" tint="-0.14996795556505021"/>
      </left>
      <right/>
      <top/>
      <bottom style="medium">
        <color indexed="64"/>
      </bottom>
      <diagonal/>
    </border>
    <border>
      <left/>
      <right style="thin">
        <color theme="0" tint="-0.14990691854609822"/>
      </right>
      <top style="medium">
        <color indexed="64"/>
      </top>
      <bottom style="thin">
        <color theme="3" tint="0.39994506668294322"/>
      </bottom>
      <diagonal/>
    </border>
    <border>
      <left style="thin">
        <color theme="0" tint="-0.14990691854609822"/>
      </left>
      <right style="thin">
        <color theme="0" tint="-0.14993743705557422"/>
      </right>
      <top style="medium">
        <color indexed="64"/>
      </top>
      <bottom style="thin">
        <color theme="3" tint="0.39994506668294322"/>
      </bottom>
      <diagonal/>
    </border>
    <border>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0691854609822"/>
      </left>
      <right style="thin">
        <color theme="0" tint="-0.14993743705557422"/>
      </right>
      <top/>
      <bottom style="medium">
        <color indexed="64"/>
      </bottom>
      <diagonal/>
    </border>
    <border>
      <left style="thin">
        <color theme="0" tint="-0.14996795556505021"/>
      </left>
      <right/>
      <top style="medium">
        <color indexed="64"/>
      </top>
      <bottom style="medium">
        <color indexed="64"/>
      </bottom>
      <diagonal/>
    </border>
    <border>
      <left style="medium">
        <color theme="3" tint="-0.24994659260841701"/>
      </left>
      <right/>
      <top/>
      <bottom style="medium">
        <color indexed="64"/>
      </bottom>
      <diagonal/>
    </border>
    <border>
      <left/>
      <right style="medium">
        <color theme="3" tint="-0.24994659260841701"/>
      </right>
      <top/>
      <bottom style="medium">
        <color indexed="64"/>
      </bottom>
      <diagonal/>
    </border>
    <border>
      <left/>
      <right style="thin">
        <color indexed="64"/>
      </right>
      <top style="thin">
        <color indexed="64"/>
      </top>
      <bottom style="medium">
        <color indexed="64"/>
      </bottom>
      <diagonal/>
    </border>
    <border>
      <left style="thin">
        <color indexed="64"/>
      </left>
      <right style="thin">
        <color theme="0" tint="-0.24994659260841701"/>
      </right>
      <top style="medium">
        <color indexed="64"/>
      </top>
      <bottom style="thin">
        <color theme="4" tint="-0.24994659260841701"/>
      </bottom>
      <diagonal/>
    </border>
    <border>
      <left style="thin">
        <color theme="0" tint="-0.24994659260841701"/>
      </left>
      <right style="thin">
        <color theme="0" tint="-0.24994659260841701"/>
      </right>
      <top style="medium">
        <color indexed="64"/>
      </top>
      <bottom style="thin">
        <color theme="4" tint="-0.24994659260841701"/>
      </bottom>
      <diagonal/>
    </border>
    <border>
      <left style="thin">
        <color theme="0" tint="-0.24994659260841701"/>
      </left>
      <right/>
      <top style="medium">
        <color indexed="64"/>
      </top>
      <bottom style="thin">
        <color theme="4" tint="-0.24994659260841701"/>
      </bottom>
      <diagonal/>
    </border>
    <border>
      <left style="thin">
        <color theme="0" tint="-0.24994659260841701"/>
      </left>
      <right style="thin">
        <color indexed="64"/>
      </right>
      <top style="medium">
        <color indexed="64"/>
      </top>
      <bottom style="thin">
        <color theme="4" tint="-0.24994659260841701"/>
      </bottom>
      <diagonal/>
    </border>
    <border>
      <left style="thin">
        <color theme="0" tint="-0.24994659260841701"/>
      </left>
      <right style="thin">
        <color theme="0" tint="-0.24994659260841701"/>
      </right>
      <top style="thin">
        <color theme="4" tint="-0.24994659260841701"/>
      </top>
      <bottom style="thin">
        <color theme="4" tint="-0.24994659260841701"/>
      </bottom>
      <diagonal/>
    </border>
    <border>
      <left style="thin">
        <color theme="0" tint="-0.24994659260841701"/>
      </left>
      <right/>
      <top style="thin">
        <color theme="4" tint="-0.24994659260841701"/>
      </top>
      <bottom style="thin">
        <color theme="4" tint="-0.24994659260841701"/>
      </bottom>
      <diagonal/>
    </border>
    <border>
      <left style="thin">
        <color theme="0" tint="-0.24994659260841701"/>
      </left>
      <right style="thin">
        <color indexed="64"/>
      </right>
      <top style="thin">
        <color theme="4" tint="-0.24994659260841701"/>
      </top>
      <bottom style="thin">
        <color theme="4" tint="-0.24994659260841701"/>
      </bottom>
      <diagonal/>
    </border>
    <border>
      <left style="thin">
        <color theme="0" tint="-0.24994659260841701"/>
      </left>
      <right style="thin">
        <color theme="0" tint="-0.24994659260841701"/>
      </right>
      <top style="thin">
        <color theme="4" tint="-0.24994659260841701"/>
      </top>
      <bottom style="thin">
        <color indexed="64"/>
      </bottom>
      <diagonal/>
    </border>
    <border>
      <left style="thin">
        <color theme="0" tint="-0.24994659260841701"/>
      </left>
      <right/>
      <top style="thin">
        <color theme="4" tint="-0.24994659260841701"/>
      </top>
      <bottom style="thin">
        <color indexed="64"/>
      </bottom>
      <diagonal/>
    </border>
    <border>
      <left style="thin">
        <color theme="0" tint="-0.24994659260841701"/>
      </left>
      <right style="thin">
        <color indexed="64"/>
      </right>
      <top style="thin">
        <color theme="4" tint="-0.24994659260841701"/>
      </top>
      <bottom style="thin">
        <color indexed="64"/>
      </bottom>
      <diagonal/>
    </border>
    <border>
      <left style="thin">
        <color theme="0" tint="-0.24994659260841701"/>
      </left>
      <right style="thin">
        <color theme="0" tint="-0.24994659260841701"/>
      </right>
      <top style="thin">
        <color theme="4" tint="-0.24994659260841701"/>
      </top>
      <bottom/>
      <diagonal/>
    </border>
    <border>
      <left style="thin">
        <color theme="0" tint="-0.24994659260841701"/>
      </left>
      <right/>
      <top style="thin">
        <color theme="4" tint="-0.24994659260841701"/>
      </top>
      <bottom/>
      <diagonal/>
    </border>
    <border>
      <left style="thin">
        <color theme="0" tint="-0.24994659260841701"/>
      </left>
      <right style="thin">
        <color indexed="64"/>
      </right>
      <top style="thin">
        <color theme="4" tint="-0.24994659260841701"/>
      </top>
      <bottom/>
      <diagonal/>
    </border>
    <border>
      <left style="thin">
        <color indexed="64"/>
      </left>
      <right style="thin">
        <color theme="0" tint="-0.24994659260841701"/>
      </right>
      <top/>
      <bottom style="thin">
        <color theme="4" tint="-0.24994659260841701"/>
      </bottom>
      <diagonal/>
    </border>
    <border>
      <left style="thin">
        <color theme="0" tint="-0.24994659260841701"/>
      </left>
      <right style="thin">
        <color theme="0" tint="-0.24994659260841701"/>
      </right>
      <top/>
      <bottom style="thin">
        <color theme="4" tint="-0.24994659260841701"/>
      </bottom>
      <diagonal/>
    </border>
    <border>
      <left style="thin">
        <color theme="0" tint="-0.24994659260841701"/>
      </left>
      <right/>
      <top/>
      <bottom style="thin">
        <color theme="4" tint="-0.24994659260841701"/>
      </bottom>
      <diagonal/>
    </border>
    <border>
      <left style="thin">
        <color theme="0" tint="-0.24994659260841701"/>
      </left>
      <right style="thin">
        <color indexed="64"/>
      </right>
      <top/>
      <bottom style="thin">
        <color theme="4" tint="-0.24994659260841701"/>
      </bottom>
      <diagonal/>
    </border>
    <border>
      <left style="medium">
        <color indexed="64"/>
      </left>
      <right style="thin">
        <color theme="0" tint="-0.24994659260841701"/>
      </right>
      <top style="medium">
        <color indexed="64"/>
      </top>
      <bottom style="thin">
        <color theme="4" tint="0.39994506668294322"/>
      </bottom>
      <diagonal/>
    </border>
    <border>
      <left style="medium">
        <color indexed="64"/>
      </left>
      <right style="thin">
        <color theme="0" tint="-0.24994659260841701"/>
      </right>
      <top style="thin">
        <color theme="4" tint="0.39994506668294322"/>
      </top>
      <bottom style="thin">
        <color theme="4" tint="0.39994506668294322"/>
      </bottom>
      <diagonal/>
    </border>
    <border>
      <left style="medium">
        <color indexed="64"/>
      </left>
      <right style="thin">
        <color theme="0" tint="-0.24994659260841701"/>
      </right>
      <top style="thin">
        <color theme="4" tint="0.39994506668294322"/>
      </top>
      <bottom style="medium">
        <color indexed="64"/>
      </bottom>
      <diagonal/>
    </border>
    <border>
      <left style="thin">
        <color theme="0" tint="-0.24994659260841701"/>
      </left>
      <right/>
      <top style="medium">
        <color indexed="64"/>
      </top>
      <bottom style="thin">
        <color theme="4" tint="0.39994506668294322"/>
      </bottom>
      <diagonal/>
    </border>
    <border>
      <left style="thin">
        <color theme="0" tint="-0.24994659260841701"/>
      </left>
      <right/>
      <top style="thin">
        <color theme="4" tint="0.39994506668294322"/>
      </top>
      <bottom style="thin">
        <color theme="4" tint="0.39994506668294322"/>
      </bottom>
      <diagonal/>
    </border>
    <border>
      <left style="thin">
        <color theme="0" tint="-0.24994659260841701"/>
      </left>
      <right/>
      <top style="thin">
        <color theme="4" tint="0.39994506668294322"/>
      </top>
      <bottom style="medium">
        <color indexed="64"/>
      </bottom>
      <diagonal/>
    </border>
    <border>
      <left style="medium">
        <color auto="1"/>
      </left>
      <right/>
      <top style="thin">
        <color theme="3" tint="0.39994506668294322"/>
      </top>
      <bottom style="thin">
        <color indexed="64"/>
      </bottom>
      <diagonal/>
    </border>
    <border>
      <left/>
      <right/>
      <top style="thin">
        <color theme="3" tint="0.39994506668294322"/>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style="thin">
        <color auto="1"/>
      </left>
      <right style="medium">
        <color indexed="64"/>
      </right>
      <top style="medium">
        <color indexed="64"/>
      </top>
      <bottom style="thin">
        <color theme="0" tint="-0.24994659260841701"/>
      </bottom>
      <diagonal/>
    </border>
    <border>
      <left style="thin">
        <color indexed="64"/>
      </left>
      <right style="medium">
        <color indexed="64"/>
      </right>
      <top/>
      <bottom style="thin">
        <color theme="0" tint="-0.1499679555650502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theme="4" tint="0.39994506668294322"/>
      </right>
      <top style="medium">
        <color indexed="64"/>
      </top>
      <bottom style="thin">
        <color theme="4" tint="0.39994506668294322"/>
      </bottom>
      <diagonal/>
    </border>
    <border>
      <left style="thin">
        <color theme="4" tint="0.39994506668294322"/>
      </left>
      <right style="thin">
        <color theme="4" tint="0.39994506668294322"/>
      </right>
      <top style="medium">
        <color indexed="64"/>
      </top>
      <bottom style="thin">
        <color theme="4" tint="0.39994506668294322"/>
      </bottom>
      <diagonal/>
    </border>
    <border>
      <left/>
      <right/>
      <top style="medium">
        <color indexed="64"/>
      </top>
      <bottom style="thin">
        <color theme="4" tint="0.39994506668294322"/>
      </bottom>
      <diagonal/>
    </border>
    <border>
      <left style="medium">
        <color indexed="64"/>
      </left>
      <right style="thin">
        <color indexed="64"/>
      </right>
      <top style="thin">
        <color theme="3" tint="0.39994506668294322"/>
      </top>
      <bottom/>
      <diagonal/>
    </border>
    <border>
      <left/>
      <right/>
      <top style="thin">
        <color theme="3" tint="0.39994506668294322"/>
      </top>
      <bottom/>
      <diagonal/>
    </border>
    <border>
      <left style="medium">
        <color indexed="64"/>
      </left>
      <right/>
      <top style="thin">
        <color theme="3" tint="0.39994506668294322"/>
      </top>
      <bottom/>
      <diagonal/>
    </border>
    <border>
      <left style="thin">
        <color theme="0" tint="-0.24994659260841701"/>
      </left>
      <right/>
      <top style="thin">
        <color theme="3" tint="0.39994506668294322"/>
      </top>
      <bottom/>
      <diagonal/>
    </border>
    <border>
      <left style="medium">
        <color indexed="64"/>
      </left>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3743705557422"/>
      </left>
      <right/>
      <top/>
      <bottom style="thin">
        <color theme="3" tint="0.39994506668294322"/>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ck">
        <color rgb="FF000000"/>
      </left>
      <right style="thick">
        <color rgb="FF000000"/>
      </right>
      <top style="thick">
        <color rgb="FF000000"/>
      </top>
      <bottom style="thick">
        <color rgb="FF000000"/>
      </bottom>
      <diagonal/>
    </border>
    <border>
      <left style="thin">
        <color theme="0" tint="-0.24994659260841701"/>
      </left>
      <right/>
      <top/>
      <bottom style="thin">
        <color indexed="64"/>
      </bottom>
      <diagonal/>
    </border>
    <border>
      <left style="thin">
        <color theme="0" tint="-0.14996795556505021"/>
      </left>
      <right style="thick">
        <color rgb="FF000000"/>
      </right>
      <top style="medium">
        <color indexed="64"/>
      </top>
      <bottom style="thin">
        <color theme="3" tint="0.39994506668294322"/>
      </bottom>
      <diagonal/>
    </border>
    <border>
      <left style="thin">
        <color theme="0" tint="-0.14996795556505021"/>
      </left>
      <right style="thick">
        <color rgb="FF000000"/>
      </right>
      <top style="thin">
        <color theme="3" tint="0.39994506668294322"/>
      </top>
      <bottom style="thin">
        <color theme="3" tint="0.39994506668294322"/>
      </bottom>
      <diagonal/>
    </border>
    <border>
      <left style="thin">
        <color theme="0" tint="-0.14996795556505021"/>
      </left>
      <right style="thick">
        <color rgb="FF000000"/>
      </right>
      <top style="thin">
        <color theme="3" tint="0.39994506668294322"/>
      </top>
      <bottom style="thin">
        <color indexed="64"/>
      </bottom>
      <diagonal/>
    </border>
    <border>
      <left style="thin">
        <color theme="0" tint="-0.14996795556505021"/>
      </left>
      <right style="thick">
        <color rgb="FF000000"/>
      </right>
      <top style="thin">
        <color indexed="64"/>
      </top>
      <bottom style="medium">
        <color indexed="64"/>
      </bottom>
      <diagonal/>
    </border>
    <border>
      <left/>
      <right style="thick">
        <color rgb="FF000000"/>
      </right>
      <top/>
      <bottom/>
      <diagonal/>
    </border>
    <border>
      <left style="thin">
        <color theme="0" tint="-0.24994659260841701"/>
      </left>
      <right style="thick">
        <color rgb="FF000000"/>
      </right>
      <top style="medium">
        <color indexed="64"/>
      </top>
      <bottom style="thin">
        <color theme="3" tint="0.39994506668294322"/>
      </bottom>
      <diagonal/>
    </border>
    <border>
      <left style="thin">
        <color theme="0" tint="-0.24994659260841701"/>
      </left>
      <right style="thick">
        <color rgb="FF000000"/>
      </right>
      <top style="thin">
        <color theme="3" tint="0.39994506668294322"/>
      </top>
      <bottom style="thin">
        <color theme="3" tint="0.39994506668294322"/>
      </bottom>
      <diagonal/>
    </border>
    <border>
      <left style="thin">
        <color theme="0" tint="-0.24994659260841701"/>
      </left>
      <right style="thick">
        <color rgb="FF000000"/>
      </right>
      <top style="thin">
        <color theme="3" tint="0.39994506668294322"/>
      </top>
      <bottom style="thin">
        <color indexed="64"/>
      </bottom>
      <diagonal/>
    </border>
    <border>
      <left/>
      <right style="thick">
        <color rgb="FF000000"/>
      </right>
      <top style="medium">
        <color indexed="64"/>
      </top>
      <bottom/>
      <diagonal/>
    </border>
    <border>
      <left style="thin">
        <color theme="0" tint="-0.24994659260841701"/>
      </left>
      <right style="thick">
        <color rgb="FF000000"/>
      </right>
      <top style="thin">
        <color theme="3" tint="0.39994506668294322"/>
      </top>
      <bottom/>
      <diagonal/>
    </border>
    <border>
      <left/>
      <right style="thick">
        <color rgb="FF000000"/>
      </right>
      <top style="medium">
        <color indexed="64"/>
      </top>
      <bottom style="medium">
        <color indexed="64"/>
      </bottom>
      <diagonal/>
    </border>
    <border>
      <left/>
      <right style="thick">
        <color rgb="FF000000"/>
      </right>
      <top/>
      <bottom style="medium">
        <color theme="3" tint="-0.499984740745262"/>
      </bottom>
      <diagonal/>
    </border>
    <border>
      <left style="thin">
        <color indexed="64"/>
      </left>
      <right style="thick">
        <color rgb="FF000000"/>
      </right>
      <top style="thin">
        <color indexed="64"/>
      </top>
      <bottom style="thin">
        <color indexed="64"/>
      </bottom>
      <diagonal/>
    </border>
    <border>
      <left style="thin">
        <color indexed="64"/>
      </left>
      <right style="thick">
        <color rgb="FF000000"/>
      </right>
      <top style="thin">
        <color indexed="64"/>
      </top>
      <bottom/>
      <diagonal/>
    </border>
    <border>
      <left style="thin">
        <color indexed="64"/>
      </left>
      <right style="thick">
        <color rgb="FF000000"/>
      </right>
      <top/>
      <bottom style="medium">
        <color indexed="64"/>
      </bottom>
      <diagonal/>
    </border>
  </borders>
  <cellStyleXfs count="11">
    <xf numFmtId="0" fontId="0"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12">
    <xf numFmtId="0" fontId="0" fillId="0" borderId="0" xfId="0"/>
    <xf numFmtId="0" fontId="5" fillId="2" borderId="0" xfId="1" applyFont="1" applyFill="1" applyProtection="1">
      <protection locked="0"/>
    </xf>
    <xf numFmtId="0" fontId="5" fillId="2" borderId="0" xfId="1" applyFont="1" applyFill="1"/>
    <xf numFmtId="0" fontId="8" fillId="0" borderId="0" xfId="1" applyFont="1" applyAlignment="1">
      <alignment horizontal="right" wrapText="1"/>
    </xf>
    <xf numFmtId="0" fontId="5" fillId="0" borderId="5" xfId="1" applyFont="1" applyBorder="1"/>
    <xf numFmtId="0" fontId="9" fillId="0" borderId="0" xfId="1" applyFont="1" applyAlignment="1">
      <alignment horizontal="center" wrapText="1"/>
    </xf>
    <xf numFmtId="0" fontId="10" fillId="0" borderId="0" xfId="1" applyFont="1"/>
    <xf numFmtId="0" fontId="10" fillId="2" borderId="0" xfId="1" applyFont="1" applyFill="1"/>
    <xf numFmtId="0" fontId="8" fillId="0" borderId="0" xfId="1" applyFont="1" applyAlignment="1">
      <alignment horizontal="right"/>
    </xf>
    <xf numFmtId="0" fontId="8" fillId="4" borderId="7" xfId="1" applyFont="1" applyFill="1" applyBorder="1" applyAlignment="1">
      <alignment horizontal="center" wrapText="1"/>
    </xf>
    <xf numFmtId="0" fontId="8" fillId="4" borderId="8" xfId="1" applyFont="1" applyFill="1" applyBorder="1" applyAlignment="1">
      <alignment horizontal="center" wrapText="1"/>
    </xf>
    <xf numFmtId="0" fontId="8" fillId="4" borderId="9" xfId="1" applyFont="1" applyFill="1" applyBorder="1" applyAlignment="1">
      <alignment horizontal="center" wrapText="1"/>
    </xf>
    <xf numFmtId="0" fontId="8" fillId="4" borderId="10" xfId="1" applyFont="1" applyFill="1" applyBorder="1" applyAlignment="1">
      <alignment horizontal="center" wrapText="1"/>
    </xf>
    <xf numFmtId="0" fontId="8" fillId="4" borderId="11" xfId="1" applyFont="1" applyFill="1" applyBorder="1" applyAlignment="1">
      <alignment horizontal="center" wrapText="1"/>
    </xf>
    <xf numFmtId="0" fontId="8" fillId="4" borderId="13" xfId="1" applyFont="1" applyFill="1" applyBorder="1" applyAlignment="1">
      <alignment horizontal="left"/>
    </xf>
    <xf numFmtId="0" fontId="5" fillId="2" borderId="14" xfId="1" applyFont="1" applyFill="1" applyBorder="1" applyProtection="1">
      <protection locked="0"/>
    </xf>
    <xf numFmtId="0" fontId="5" fillId="2" borderId="15" xfId="1" applyFont="1" applyFill="1" applyBorder="1" applyProtection="1">
      <protection locked="0"/>
    </xf>
    <xf numFmtId="0" fontId="5" fillId="2" borderId="16" xfId="1" applyFont="1" applyFill="1" applyBorder="1" applyProtection="1">
      <protection locked="0"/>
    </xf>
    <xf numFmtId="0" fontId="5" fillId="2" borderId="17" xfId="1" applyFont="1" applyFill="1" applyBorder="1" applyProtection="1">
      <protection locked="0"/>
    </xf>
    <xf numFmtId="0" fontId="5" fillId="2" borderId="19" xfId="1" applyFont="1" applyFill="1" applyBorder="1" applyAlignment="1">
      <alignment vertical="center"/>
    </xf>
    <xf numFmtId="0" fontId="5" fillId="2" borderId="20" xfId="1" applyFont="1" applyFill="1" applyBorder="1" applyAlignment="1">
      <alignment vertical="center"/>
    </xf>
    <xf numFmtId="44" fontId="5" fillId="2" borderId="21" xfId="2" applyFont="1" applyFill="1" applyBorder="1" applyAlignment="1" applyProtection="1">
      <alignment horizontal="right" vertical="center"/>
      <protection locked="0"/>
    </xf>
    <xf numFmtId="44" fontId="5" fillId="2" borderId="22" xfId="2" applyFont="1" applyFill="1" applyBorder="1" applyAlignment="1" applyProtection="1">
      <alignment horizontal="right" vertical="center"/>
      <protection locked="0"/>
    </xf>
    <xf numFmtId="44" fontId="5" fillId="2" borderId="23" xfId="2" applyFont="1" applyFill="1" applyBorder="1" applyAlignment="1" applyProtection="1">
      <alignment horizontal="right"/>
      <protection locked="0"/>
    </xf>
    <xf numFmtId="44" fontId="5" fillId="5" borderId="24" xfId="2" applyFont="1" applyFill="1" applyBorder="1" applyAlignment="1" applyProtection="1">
      <alignment horizontal="right"/>
    </xf>
    <xf numFmtId="44" fontId="5" fillId="2" borderId="26" xfId="2" applyFont="1" applyFill="1" applyBorder="1" applyAlignment="1" applyProtection="1">
      <alignment horizontal="right" vertical="center"/>
      <protection locked="0"/>
    </xf>
    <xf numFmtId="44" fontId="5" fillId="2" borderId="27" xfId="2" applyFont="1" applyFill="1" applyBorder="1" applyAlignment="1" applyProtection="1">
      <alignment horizontal="right" vertical="center"/>
      <protection locked="0"/>
    </xf>
    <xf numFmtId="44" fontId="5" fillId="2" borderId="28" xfId="2" applyFont="1" applyFill="1" applyBorder="1" applyAlignment="1" applyProtection="1">
      <alignment horizontal="right"/>
      <protection locked="0"/>
    </xf>
    <xf numFmtId="44" fontId="5" fillId="5" borderId="18" xfId="2" applyFont="1" applyFill="1" applyBorder="1" applyAlignment="1" applyProtection="1">
      <alignment horizontal="right"/>
    </xf>
    <xf numFmtId="164" fontId="5" fillId="2" borderId="0" xfId="1" applyNumberFormat="1" applyFont="1" applyFill="1" applyAlignment="1">
      <alignment horizontal="right" vertical="center"/>
    </xf>
    <xf numFmtId="164" fontId="5" fillId="2" borderId="0" xfId="1" applyNumberFormat="1" applyFont="1" applyFill="1" applyAlignment="1">
      <alignment horizontal="right"/>
    </xf>
    <xf numFmtId="0" fontId="5" fillId="2" borderId="0" xfId="1" applyFont="1" applyFill="1" applyAlignment="1">
      <alignment horizontal="center"/>
    </xf>
    <xf numFmtId="0" fontId="9" fillId="2" borderId="29" xfId="1" applyFont="1" applyFill="1" applyBorder="1" applyAlignment="1">
      <alignment horizontal="center"/>
    </xf>
    <xf numFmtId="1" fontId="5" fillId="0" borderId="30" xfId="3" applyNumberFormat="1" applyFont="1" applyFill="1" applyBorder="1" applyAlignment="1" applyProtection="1">
      <alignment horizontal="left"/>
      <protection locked="0"/>
    </xf>
    <xf numFmtId="1" fontId="5" fillId="0" borderId="31" xfId="1" applyNumberFormat="1" applyFont="1" applyBorder="1" applyAlignment="1" applyProtection="1">
      <alignment horizontal="left"/>
      <protection locked="0"/>
    </xf>
    <xf numFmtId="1" fontId="5" fillId="0" borderId="32" xfId="1" applyNumberFormat="1" applyFont="1" applyBorder="1" applyAlignment="1" applyProtection="1">
      <alignment horizontal="left"/>
      <protection locked="0"/>
    </xf>
    <xf numFmtId="1" fontId="5" fillId="5" borderId="33" xfId="4" applyNumberFormat="1" applyFont="1" applyFill="1" applyBorder="1" applyAlignment="1" applyProtection="1">
      <alignment horizontal="left"/>
    </xf>
    <xf numFmtId="0" fontId="6" fillId="2" borderId="0" xfId="1" applyFont="1" applyFill="1"/>
    <xf numFmtId="44" fontId="5" fillId="6" borderId="0" xfId="1" applyNumberFormat="1" applyFont="1" applyFill="1" applyAlignment="1">
      <alignment horizontal="left"/>
    </xf>
    <xf numFmtId="44" fontId="5" fillId="6" borderId="34" xfId="1" applyNumberFormat="1" applyFont="1" applyFill="1" applyBorder="1" applyAlignment="1">
      <alignment horizontal="left"/>
    </xf>
    <xf numFmtId="164" fontId="5" fillId="2" borderId="0" xfId="1" applyNumberFormat="1" applyFont="1" applyFill="1"/>
    <xf numFmtId="0" fontId="5" fillId="2" borderId="34" xfId="1" applyFont="1" applyFill="1" applyBorder="1"/>
    <xf numFmtId="0" fontId="9" fillId="2" borderId="0" xfId="1" applyFont="1" applyFill="1" applyAlignment="1">
      <alignment horizontal="right"/>
    </xf>
    <xf numFmtId="1" fontId="5" fillId="0" borderId="30" xfId="1" applyNumberFormat="1" applyFont="1" applyBorder="1" applyAlignment="1" applyProtection="1">
      <alignment horizontal="left"/>
      <protection locked="0"/>
    </xf>
    <xf numFmtId="0" fontId="0" fillId="0" borderId="0" xfId="0" applyProtection="1">
      <protection locked="0"/>
    </xf>
    <xf numFmtId="0" fontId="11" fillId="0" borderId="46" xfId="0" applyFont="1" applyBorder="1"/>
    <xf numFmtId="0" fontId="11" fillId="0" borderId="47" xfId="0" applyFont="1" applyBorder="1"/>
    <xf numFmtId="42" fontId="12" fillId="0" borderId="0" xfId="0" applyNumberFormat="1" applyFont="1" applyAlignment="1">
      <alignment vertical="center"/>
    </xf>
    <xf numFmtId="0" fontId="14" fillId="0" borderId="0" xfId="0" applyFont="1"/>
    <xf numFmtId="0" fontId="11" fillId="0" borderId="49" xfId="0" applyFont="1" applyBorder="1"/>
    <xf numFmtId="42" fontId="12" fillId="5" borderId="52" xfId="0" applyNumberFormat="1" applyFont="1" applyFill="1" applyBorder="1" applyAlignment="1">
      <alignment vertical="center"/>
    </xf>
    <xf numFmtId="0" fontId="14" fillId="8" borderId="29" xfId="0" applyFont="1" applyFill="1" applyBorder="1"/>
    <xf numFmtId="42" fontId="12" fillId="9" borderId="55" xfId="0" applyNumberFormat="1" applyFont="1" applyFill="1" applyBorder="1" applyAlignment="1">
      <alignment vertical="center"/>
    </xf>
    <xf numFmtId="42" fontId="12" fillId="7" borderId="57" xfId="0" applyNumberFormat="1" applyFont="1" applyFill="1" applyBorder="1" applyAlignment="1">
      <alignment vertical="center"/>
    </xf>
    <xf numFmtId="5" fontId="14" fillId="8" borderId="34" xfId="0" applyNumberFormat="1" applyFont="1" applyFill="1" applyBorder="1" applyAlignment="1">
      <alignment vertical="center"/>
    </xf>
    <xf numFmtId="0" fontId="11" fillId="0" borderId="0" xfId="0" applyFont="1"/>
    <xf numFmtId="5" fontId="11" fillId="0" borderId="0" xfId="0" applyNumberFormat="1" applyFont="1" applyAlignment="1">
      <alignment vertical="center"/>
    </xf>
    <xf numFmtId="0" fontId="11" fillId="0" borderId="0" xfId="0" applyFont="1" applyAlignment="1">
      <alignment vertical="center"/>
    </xf>
    <xf numFmtId="42" fontId="12" fillId="7" borderId="58" xfId="0" applyNumberFormat="1" applyFont="1" applyFill="1" applyBorder="1" applyAlignment="1">
      <alignment vertical="center"/>
    </xf>
    <xf numFmtId="42" fontId="12" fillId="7" borderId="16" xfId="0" applyNumberFormat="1" applyFont="1" applyFill="1" applyBorder="1" applyAlignment="1">
      <alignment vertical="center"/>
    </xf>
    <xf numFmtId="5" fontId="15" fillId="0" borderId="0" xfId="0" applyNumberFormat="1" applyFont="1" applyAlignment="1">
      <alignment vertical="center"/>
    </xf>
    <xf numFmtId="42" fontId="12" fillId="0" borderId="59" xfId="0" applyNumberFormat="1" applyFont="1" applyBorder="1" applyAlignment="1" applyProtection="1">
      <alignment vertical="center"/>
      <protection locked="0"/>
    </xf>
    <xf numFmtId="42" fontId="12" fillId="0" borderId="60" xfId="0" applyNumberFormat="1" applyFont="1" applyBorder="1" applyAlignment="1" applyProtection="1">
      <alignment vertical="center"/>
      <protection locked="0"/>
    </xf>
    <xf numFmtId="42" fontId="12" fillId="0" borderId="63" xfId="0" applyNumberFormat="1" applyFont="1" applyBorder="1" applyAlignment="1" applyProtection="1">
      <alignment vertical="center"/>
      <protection locked="0"/>
    </xf>
    <xf numFmtId="42" fontId="12" fillId="0" borderId="65" xfId="0" applyNumberFormat="1" applyFont="1" applyBorder="1" applyAlignment="1" applyProtection="1">
      <alignment vertical="center"/>
      <protection locked="0"/>
    </xf>
    <xf numFmtId="42" fontId="12" fillId="0" borderId="67" xfId="0" applyNumberFormat="1" applyFont="1" applyBorder="1" applyAlignment="1" applyProtection="1">
      <alignment vertical="center"/>
      <protection locked="0"/>
    </xf>
    <xf numFmtId="42" fontId="12" fillId="0" borderId="68" xfId="0" applyNumberFormat="1" applyFont="1" applyBorder="1" applyAlignment="1" applyProtection="1">
      <alignment vertical="center"/>
      <protection locked="0"/>
    </xf>
    <xf numFmtId="5" fontId="11" fillId="0" borderId="34" xfId="0" applyNumberFormat="1" applyFont="1" applyBorder="1" applyAlignment="1">
      <alignment vertical="center"/>
    </xf>
    <xf numFmtId="5" fontId="14" fillId="0" borderId="0" xfId="0" applyNumberFormat="1" applyFont="1" applyAlignment="1">
      <alignment vertical="center"/>
    </xf>
    <xf numFmtId="0" fontId="4" fillId="0" borderId="0" xfId="0" applyFont="1"/>
    <xf numFmtId="0" fontId="13" fillId="0" borderId="0" xfId="0" applyFont="1" applyAlignment="1">
      <alignment horizontal="right" vertical="center"/>
    </xf>
    <xf numFmtId="0" fontId="11" fillId="0" borderId="34" xfId="0" applyFont="1" applyBorder="1" applyAlignment="1">
      <alignment vertical="center"/>
    </xf>
    <xf numFmtId="42" fontId="5" fillId="0" borderId="0" xfId="0" applyNumberFormat="1" applyFont="1"/>
    <xf numFmtId="5" fontId="15" fillId="0" borderId="0" xfId="0" applyNumberFormat="1" applyFont="1" applyAlignment="1">
      <alignment horizontal="center" vertical="center" wrapText="1"/>
    </xf>
    <xf numFmtId="0" fontId="15" fillId="0" borderId="0" xfId="0" applyFont="1" applyAlignment="1">
      <alignment horizontal="center" vertical="center" wrapText="1"/>
    </xf>
    <xf numFmtId="42" fontId="12" fillId="0" borderId="34" xfId="0" applyNumberFormat="1" applyFont="1" applyBorder="1" applyAlignment="1">
      <alignment vertical="center"/>
    </xf>
    <xf numFmtId="42" fontId="16" fillId="0" borderId="34" xfId="0" applyNumberFormat="1" applyFont="1" applyBorder="1" applyAlignment="1">
      <alignment horizontal="center" vertical="center"/>
    </xf>
    <xf numFmtId="0" fontId="11" fillId="0" borderId="34" xfId="0" applyFont="1" applyBorder="1"/>
    <xf numFmtId="42" fontId="12" fillId="0" borderId="59" xfId="0" applyNumberFormat="1" applyFont="1" applyBorder="1" applyAlignment="1" applyProtection="1">
      <alignment vertical="center" wrapText="1"/>
      <protection locked="0"/>
    </xf>
    <xf numFmtId="42" fontId="12" fillId="0" borderId="60" xfId="0" applyNumberFormat="1" applyFont="1" applyBorder="1" applyAlignment="1" applyProtection="1">
      <alignment vertical="center" wrapText="1"/>
      <protection locked="0"/>
    </xf>
    <xf numFmtId="42" fontId="12" fillId="0" borderId="65" xfId="0" applyNumberFormat="1" applyFont="1" applyBorder="1" applyAlignment="1" applyProtection="1">
      <alignment vertical="center" wrapText="1"/>
      <protection locked="0"/>
    </xf>
    <xf numFmtId="0" fontId="11" fillId="0" borderId="0" xfId="0" applyFont="1" applyAlignment="1">
      <alignment horizontal="left" vertical="center"/>
    </xf>
    <xf numFmtId="9" fontId="11" fillId="0" borderId="0" xfId="0" applyNumberFormat="1" applyFont="1" applyAlignment="1">
      <alignment vertical="center"/>
    </xf>
    <xf numFmtId="42" fontId="12" fillId="0" borderId="72" xfId="0" applyNumberFormat="1" applyFont="1" applyBorder="1" applyAlignment="1" applyProtection="1">
      <alignment vertical="center" wrapText="1"/>
      <protection locked="0"/>
    </xf>
    <xf numFmtId="0" fontId="17" fillId="0" borderId="0" xfId="0" applyFont="1" applyAlignment="1">
      <alignment vertical="center"/>
    </xf>
    <xf numFmtId="42" fontId="12" fillId="0" borderId="73" xfId="0" applyNumberFormat="1" applyFont="1" applyBorder="1" applyAlignment="1" applyProtection="1">
      <alignment vertical="center"/>
      <protection locked="0"/>
    </xf>
    <xf numFmtId="42" fontId="12" fillId="0" borderId="75" xfId="0" applyNumberFormat="1" applyFont="1" applyBorder="1" applyAlignment="1" applyProtection="1">
      <alignment vertical="center"/>
      <protection locked="0"/>
    </xf>
    <xf numFmtId="5" fontId="11" fillId="0" borderId="0" xfId="0" applyNumberFormat="1" applyFont="1"/>
    <xf numFmtId="5" fontId="15" fillId="11" borderId="71" xfId="0" applyNumberFormat="1" applyFont="1" applyFill="1" applyBorder="1" applyAlignment="1">
      <alignment vertical="center" wrapText="1"/>
    </xf>
    <xf numFmtId="0" fontId="8" fillId="0" borderId="0" xfId="0" applyFont="1"/>
    <xf numFmtId="0" fontId="10" fillId="0" borderId="0" xfId="0" applyFont="1"/>
    <xf numFmtId="0" fontId="20" fillId="0" borderId="0" xfId="0" applyFont="1"/>
    <xf numFmtId="0" fontId="20" fillId="0" borderId="87" xfId="0" applyFont="1" applyBorder="1"/>
    <xf numFmtId="0" fontId="11" fillId="0" borderId="87" xfId="0" applyFont="1" applyBorder="1"/>
    <xf numFmtId="0" fontId="4" fillId="0" borderId="87" xfId="0" applyFont="1" applyBorder="1"/>
    <xf numFmtId="0" fontId="11" fillId="0" borderId="88" xfId="0" applyFont="1" applyBorder="1"/>
    <xf numFmtId="44" fontId="0" fillId="0" borderId="0" xfId="0" applyNumberFormat="1" applyProtection="1">
      <protection locked="0"/>
    </xf>
    <xf numFmtId="0" fontId="22" fillId="0" borderId="44" xfId="0" applyFont="1" applyBorder="1"/>
    <xf numFmtId="0" fontId="22" fillId="0" borderId="43" xfId="0" applyFont="1" applyBorder="1"/>
    <xf numFmtId="5" fontId="23" fillId="0" borderId="43" xfId="0" applyNumberFormat="1" applyFont="1" applyBorder="1" applyAlignment="1">
      <alignment vertical="center"/>
    </xf>
    <xf numFmtId="5" fontId="22" fillId="0" borderId="43" xfId="0" applyNumberFormat="1" applyFont="1" applyBorder="1" applyAlignment="1">
      <alignment vertical="center"/>
    </xf>
    <xf numFmtId="5" fontId="24" fillId="0" borderId="43" xfId="0" applyNumberFormat="1" applyFont="1" applyBorder="1" applyAlignment="1">
      <alignment vertical="center"/>
    </xf>
    <xf numFmtId="0" fontId="22" fillId="0" borderId="42" xfId="0" applyFont="1" applyBorder="1"/>
    <xf numFmtId="0" fontId="22" fillId="0" borderId="6" xfId="0" applyFont="1" applyBorder="1"/>
    <xf numFmtId="44" fontId="12" fillId="5" borderId="90" xfId="0" applyNumberFormat="1" applyFont="1" applyFill="1" applyBorder="1" applyAlignment="1">
      <alignment vertical="center"/>
    </xf>
    <xf numFmtId="0" fontId="11" fillId="0" borderId="91" xfId="0" applyFont="1" applyBorder="1"/>
    <xf numFmtId="0" fontId="22" fillId="0" borderId="4" xfId="0" applyFont="1" applyBorder="1"/>
    <xf numFmtId="44" fontId="12" fillId="5" borderId="92" xfId="0" applyNumberFormat="1" applyFont="1" applyFill="1" applyBorder="1" applyAlignment="1">
      <alignment vertical="center"/>
    </xf>
    <xf numFmtId="0" fontId="22" fillId="0" borderId="0" xfId="0" applyFont="1"/>
    <xf numFmtId="44" fontId="12" fillId="0" borderId="0" xfId="0" applyNumberFormat="1" applyFont="1" applyAlignment="1">
      <alignment vertical="center"/>
    </xf>
    <xf numFmtId="44" fontId="5" fillId="0" borderId="0" xfId="0" applyNumberFormat="1" applyFont="1"/>
    <xf numFmtId="0" fontId="11" fillId="0" borderId="0" xfId="0" applyFont="1" applyAlignment="1">
      <alignment horizontal="left"/>
    </xf>
    <xf numFmtId="44" fontId="25" fillId="0" borderId="0" xfId="0" applyNumberFormat="1" applyFont="1" applyAlignment="1">
      <alignment vertical="center"/>
    </xf>
    <xf numFmtId="0" fontId="22" fillId="6" borderId="0" xfId="0" applyFont="1" applyFill="1" applyAlignment="1">
      <alignment horizontal="center" wrapText="1"/>
    </xf>
    <xf numFmtId="3" fontId="11" fillId="0" borderId="0" xfId="0" applyNumberFormat="1" applyFont="1"/>
    <xf numFmtId="5" fontId="26" fillId="0" borderId="0" xfId="0" applyNumberFormat="1" applyFont="1" applyAlignment="1">
      <alignment vertical="center"/>
    </xf>
    <xf numFmtId="0" fontId="22" fillId="0" borderId="3" xfId="0" applyFont="1" applyBorder="1"/>
    <xf numFmtId="0" fontId="22" fillId="0" borderId="2" xfId="0" applyFont="1" applyBorder="1"/>
    <xf numFmtId="0" fontId="22" fillId="0" borderId="1" xfId="0" applyFont="1" applyBorder="1"/>
    <xf numFmtId="0" fontId="22" fillId="0" borderId="0" xfId="0" applyFont="1" applyAlignment="1">
      <alignment horizontal="center" wrapText="1"/>
    </xf>
    <xf numFmtId="44" fontId="12" fillId="0" borderId="76" xfId="0" applyNumberFormat="1" applyFont="1" applyBorder="1" applyAlignment="1" applyProtection="1">
      <alignment vertical="center"/>
      <protection locked="0"/>
    </xf>
    <xf numFmtId="44" fontId="12" fillId="0" borderId="93" xfId="0" applyNumberFormat="1" applyFont="1" applyBorder="1" applyAlignment="1" applyProtection="1">
      <alignment vertical="center"/>
      <protection locked="0"/>
    </xf>
    <xf numFmtId="44" fontId="12" fillId="0" borderId="74" xfId="0" applyNumberFormat="1" applyFont="1" applyBorder="1" applyAlignment="1" applyProtection="1">
      <alignment vertical="center"/>
      <protection locked="0"/>
    </xf>
    <xf numFmtId="44" fontId="12" fillId="0" borderId="94" xfId="0" applyNumberFormat="1" applyFont="1" applyBorder="1" applyAlignment="1" applyProtection="1">
      <alignment vertical="center"/>
      <protection locked="0"/>
    </xf>
    <xf numFmtId="44" fontId="12" fillId="0" borderId="95" xfId="0" applyNumberFormat="1" applyFont="1" applyBorder="1" applyAlignment="1" applyProtection="1">
      <alignment vertical="center"/>
      <protection locked="0"/>
    </xf>
    <xf numFmtId="44" fontId="12" fillId="0" borderId="96" xfId="0" applyNumberFormat="1" applyFont="1" applyBorder="1" applyAlignment="1" applyProtection="1">
      <alignment vertical="center"/>
      <protection locked="0"/>
    </xf>
    <xf numFmtId="44" fontId="12" fillId="0" borderId="97" xfId="0" applyNumberFormat="1" applyFont="1" applyBorder="1" applyAlignment="1" applyProtection="1">
      <alignment vertical="center"/>
      <protection locked="0"/>
    </xf>
    <xf numFmtId="44" fontId="12" fillId="0" borderId="98" xfId="0" applyNumberFormat="1" applyFont="1" applyBorder="1" applyAlignment="1" applyProtection="1">
      <alignment vertical="center"/>
      <protection locked="0"/>
    </xf>
    <xf numFmtId="0" fontId="5" fillId="0" borderId="0" xfId="1" applyFont="1" applyProtection="1">
      <protection locked="0"/>
    </xf>
    <xf numFmtId="0" fontId="5" fillId="0" borderId="0" xfId="1" applyFont="1" applyAlignment="1" applyProtection="1">
      <alignment vertical="center"/>
      <protection locked="0"/>
    </xf>
    <xf numFmtId="0" fontId="5" fillId="0" borderId="44" xfId="1" applyFont="1" applyBorder="1" applyAlignment="1">
      <alignment vertical="center"/>
    </xf>
    <xf numFmtId="0" fontId="5" fillId="0" borderId="43" xfId="1" applyFont="1" applyBorder="1" applyAlignment="1">
      <alignment vertical="center"/>
    </xf>
    <xf numFmtId="0" fontId="5" fillId="0" borderId="42" xfId="1" applyFont="1" applyBorder="1" applyAlignment="1">
      <alignment vertical="center"/>
    </xf>
    <xf numFmtId="0" fontId="5" fillId="0" borderId="6" xfId="1" applyFont="1" applyBorder="1" applyAlignment="1">
      <alignment vertical="center"/>
    </xf>
    <xf numFmtId="0" fontId="5" fillId="0" borderId="0" xfId="1" applyFont="1" applyAlignment="1">
      <alignment vertical="center"/>
    </xf>
    <xf numFmtId="0" fontId="5" fillId="0" borderId="4" xfId="1" applyFont="1" applyBorder="1" applyAlignment="1">
      <alignment vertical="center"/>
    </xf>
    <xf numFmtId="0" fontId="5" fillId="0" borderId="0" xfId="1" applyFont="1"/>
    <xf numFmtId="3" fontId="8" fillId="0" borderId="0" xfId="1" applyNumberFormat="1" applyFont="1" applyAlignment="1">
      <alignment vertical="center"/>
    </xf>
    <xf numFmtId="3" fontId="8" fillId="5" borderId="103" xfId="1" applyNumberFormat="1" applyFont="1" applyFill="1" applyBorder="1" applyAlignment="1">
      <alignment vertical="center"/>
    </xf>
    <xf numFmtId="3" fontId="5" fillId="0" borderId="0" xfId="1" applyNumberFormat="1" applyFont="1" applyAlignment="1">
      <alignment vertical="center"/>
    </xf>
    <xf numFmtId="3" fontId="5" fillId="5" borderId="105" xfId="1" applyNumberFormat="1" applyFont="1" applyFill="1" applyBorder="1" applyAlignment="1">
      <alignment vertical="center"/>
    </xf>
    <xf numFmtId="0" fontId="5" fillId="0" borderId="106" xfId="1" applyFont="1" applyBorder="1" applyAlignment="1" applyProtection="1">
      <alignment vertical="center"/>
      <protection locked="0"/>
    </xf>
    <xf numFmtId="3" fontId="5" fillId="5" borderId="107" xfId="1" applyNumberFormat="1" applyFont="1" applyFill="1" applyBorder="1" applyAlignment="1">
      <alignment vertical="center"/>
    </xf>
    <xf numFmtId="0" fontId="5" fillId="0" borderId="109" xfId="1" applyFont="1" applyBorder="1" applyAlignment="1" applyProtection="1">
      <alignment vertical="center"/>
      <protection locked="0"/>
    </xf>
    <xf numFmtId="0" fontId="7" fillId="11" borderId="108" xfId="1" applyFont="1" applyFill="1" applyBorder="1" applyAlignment="1">
      <alignment horizontal="center"/>
    </xf>
    <xf numFmtId="3" fontId="5" fillId="5" borderId="110" xfId="1" applyNumberFormat="1" applyFont="1" applyFill="1" applyBorder="1" applyAlignment="1">
      <alignment vertical="center"/>
    </xf>
    <xf numFmtId="0" fontId="5" fillId="0" borderId="111" xfId="1" applyFont="1" applyBorder="1" applyAlignment="1" applyProtection="1">
      <alignment vertical="center"/>
      <protection locked="0"/>
    </xf>
    <xf numFmtId="0" fontId="7" fillId="11" borderId="112" xfId="1" applyFont="1" applyFill="1" applyBorder="1" applyAlignment="1">
      <alignment horizontal="center"/>
    </xf>
    <xf numFmtId="9" fontId="28" fillId="0" borderId="0" xfId="5" applyNumberFormat="1" applyFont="1" applyAlignment="1">
      <alignment horizontal="center" vertical="center" wrapText="1"/>
    </xf>
    <xf numFmtId="0" fontId="2" fillId="0" borderId="91" xfId="5" applyFont="1" applyBorder="1"/>
    <xf numFmtId="0" fontId="8" fillId="0" borderId="0" xfId="1" applyFont="1"/>
    <xf numFmtId="0" fontId="7" fillId="0" borderId="0" xfId="1" applyFont="1"/>
    <xf numFmtId="0" fontId="5" fillId="0" borderId="0" xfId="1" applyFont="1" applyAlignment="1">
      <alignment vertical="top" wrapText="1"/>
    </xf>
    <xf numFmtId="0" fontId="5" fillId="0" borderId="43" xfId="1" applyFont="1" applyBorder="1"/>
    <xf numFmtId="0" fontId="5" fillId="0" borderId="43" xfId="1" applyFont="1" applyBorder="1" applyAlignment="1">
      <alignment vertical="top" wrapText="1"/>
    </xf>
    <xf numFmtId="0" fontId="7" fillId="0" borderId="43" xfId="1" applyFont="1" applyBorder="1"/>
    <xf numFmtId="0" fontId="7" fillId="0" borderId="43" xfId="1" applyFont="1" applyBorder="1" applyAlignment="1">
      <alignment vertical="center"/>
    </xf>
    <xf numFmtId="9" fontId="2" fillId="11" borderId="53" xfId="5" applyNumberFormat="1" applyFont="1" applyFill="1" applyBorder="1" applyAlignment="1">
      <alignment vertical="center"/>
    </xf>
    <xf numFmtId="9" fontId="2" fillId="11" borderId="117" xfId="5" applyNumberFormat="1" applyFont="1" applyFill="1" applyBorder="1" applyAlignment="1">
      <alignment vertical="center"/>
    </xf>
    <xf numFmtId="3" fontId="8" fillId="5" borderId="99" xfId="1" applyNumberFormat="1" applyFont="1" applyFill="1" applyBorder="1" applyAlignment="1">
      <alignment vertical="center"/>
    </xf>
    <xf numFmtId="0" fontId="1" fillId="0" borderId="118" xfId="5" applyBorder="1" applyAlignment="1" applyProtection="1">
      <alignment horizontal="center"/>
      <protection locked="0"/>
    </xf>
    <xf numFmtId="0" fontId="5" fillId="0" borderId="119" xfId="1" applyFont="1" applyBorder="1" applyAlignment="1" applyProtection="1">
      <alignment vertical="center"/>
      <protection locked="0"/>
    </xf>
    <xf numFmtId="0" fontId="5" fillId="0" borderId="120" xfId="1" applyFont="1" applyBorder="1" applyAlignment="1" applyProtection="1">
      <alignment vertical="center"/>
      <protection locked="0"/>
    </xf>
    <xf numFmtId="9" fontId="28" fillId="11" borderId="122" xfId="5" applyNumberFormat="1" applyFont="1" applyFill="1" applyBorder="1" applyAlignment="1">
      <alignment horizontal="center" vertical="center" wrapText="1"/>
    </xf>
    <xf numFmtId="0" fontId="7" fillId="11" borderId="123" xfId="1" applyFont="1" applyFill="1" applyBorder="1"/>
    <xf numFmtId="0" fontId="7" fillId="11" borderId="124" xfId="1" applyFont="1" applyFill="1" applyBorder="1"/>
    <xf numFmtId="0" fontId="2" fillId="0" borderId="0" xfId="5" applyFont="1"/>
    <xf numFmtId="0" fontId="7" fillId="0" borderId="0" xfId="1" applyFont="1" applyAlignment="1">
      <alignment vertical="center"/>
    </xf>
    <xf numFmtId="5" fontId="6" fillId="0" borderId="44" xfId="0" applyNumberFormat="1" applyFont="1" applyBorder="1"/>
    <xf numFmtId="5" fontId="6" fillId="0" borderId="43" xfId="0" applyNumberFormat="1" applyFont="1" applyBorder="1"/>
    <xf numFmtId="0" fontId="5" fillId="0" borderId="43" xfId="0" applyFont="1" applyBorder="1"/>
    <xf numFmtId="165" fontId="5" fillId="0" borderId="43" xfId="0" applyNumberFormat="1" applyFont="1" applyBorder="1" applyAlignment="1">
      <alignment horizontal="left"/>
    </xf>
    <xf numFmtId="5" fontId="5" fillId="0" borderId="43" xfId="0" applyNumberFormat="1" applyFont="1" applyBorder="1" applyAlignment="1">
      <alignment horizontal="left"/>
    </xf>
    <xf numFmtId="5" fontId="5" fillId="0" borderId="43" xfId="0" applyNumberFormat="1" applyFont="1" applyBorder="1"/>
    <xf numFmtId="5" fontId="36" fillId="0" borderId="42" xfId="0" applyNumberFormat="1" applyFont="1" applyBorder="1"/>
    <xf numFmtId="0" fontId="5" fillId="0" borderId="6" xfId="0" applyFont="1" applyBorder="1"/>
    <xf numFmtId="0" fontId="9" fillId="0" borderId="0" xfId="0" applyFont="1"/>
    <xf numFmtId="44" fontId="8" fillId="5" borderId="126" xfId="0" applyNumberFormat="1" applyFont="1" applyFill="1" applyBorder="1"/>
    <xf numFmtId="0" fontId="5" fillId="0" borderId="4" xfId="0" applyFont="1" applyBorder="1"/>
    <xf numFmtId="44" fontId="5" fillId="0" borderId="0" xfId="0" applyNumberFormat="1" applyFont="1" applyAlignment="1">
      <alignment horizontal="left"/>
    </xf>
    <xf numFmtId="0" fontId="8" fillId="0" borderId="13" xfId="0" applyFont="1" applyBorder="1"/>
    <xf numFmtId="0" fontId="5" fillId="12" borderId="127" xfId="0" applyFont="1" applyFill="1" applyBorder="1"/>
    <xf numFmtId="44" fontId="5" fillId="12" borderId="29" xfId="0" applyNumberFormat="1" applyFont="1" applyFill="1" applyBorder="1"/>
    <xf numFmtId="0" fontId="5" fillId="12" borderId="90" xfId="0" applyFont="1" applyFill="1" applyBorder="1"/>
    <xf numFmtId="164" fontId="5" fillId="0" borderId="128" xfId="0" applyNumberFormat="1" applyFont="1" applyBorder="1" applyAlignment="1" applyProtection="1">
      <alignment wrapText="1"/>
      <protection locked="0"/>
    </xf>
    <xf numFmtId="0" fontId="5" fillId="0" borderId="129" xfId="0" applyFont="1" applyBorder="1" applyProtection="1">
      <protection locked="0"/>
    </xf>
    <xf numFmtId="44" fontId="5" fillId="0" borderId="92" xfId="0" applyNumberFormat="1" applyFont="1" applyBorder="1" applyProtection="1">
      <protection locked="0"/>
    </xf>
    <xf numFmtId="0" fontId="5" fillId="0" borderId="92" xfId="0" applyFont="1" applyBorder="1" applyProtection="1">
      <protection locked="0"/>
    </xf>
    <xf numFmtId="44" fontId="5" fillId="0" borderId="134" xfId="0" applyNumberFormat="1" applyFont="1" applyBorder="1" applyProtection="1">
      <protection locked="0"/>
    </xf>
    <xf numFmtId="0" fontId="5" fillId="0" borderId="134" xfId="0" applyFont="1" applyBorder="1" applyProtection="1">
      <protection locked="0"/>
    </xf>
    <xf numFmtId="0" fontId="9" fillId="11" borderId="100" xfId="0" applyFont="1" applyFill="1" applyBorder="1" applyAlignment="1">
      <alignment horizontal="center" wrapText="1"/>
    </xf>
    <xf numFmtId="0" fontId="8" fillId="11" borderId="100" xfId="0" applyFont="1" applyFill="1" applyBorder="1" applyAlignment="1">
      <alignment horizontal="center" wrapText="1"/>
    </xf>
    <xf numFmtId="0" fontId="5" fillId="0" borderId="0" xfId="0" applyFont="1" applyAlignment="1">
      <alignment horizontal="left"/>
    </xf>
    <xf numFmtId="164" fontId="5" fillId="0" borderId="0" xfId="0" applyNumberFormat="1" applyFont="1"/>
    <xf numFmtId="0" fontId="9" fillId="0" borderId="6" xfId="0" applyFont="1" applyBorder="1"/>
    <xf numFmtId="0" fontId="6" fillId="0" borderId="0" xfId="0" applyFont="1"/>
    <xf numFmtId="164" fontId="5" fillId="0" borderId="34" xfId="0" applyNumberFormat="1" applyFont="1" applyBorder="1"/>
    <xf numFmtId="44" fontId="5" fillId="5" borderId="13" xfId="0" applyNumberFormat="1" applyFont="1" applyFill="1" applyBorder="1"/>
    <xf numFmtId="0" fontId="5" fillId="12" borderId="136" xfId="0" applyFont="1" applyFill="1" applyBorder="1"/>
    <xf numFmtId="0" fontId="5" fillId="0" borderId="138" xfId="0" applyFont="1" applyBorder="1" applyProtection="1">
      <protection locked="0"/>
    </xf>
    <xf numFmtId="0" fontId="3" fillId="0" borderId="0" xfId="0" applyFont="1" applyProtection="1">
      <protection locked="0"/>
    </xf>
    <xf numFmtId="0" fontId="5" fillId="0" borderId="140" xfId="0" applyFont="1" applyBorder="1" applyProtection="1">
      <protection locked="0"/>
    </xf>
    <xf numFmtId="0" fontId="7" fillId="0" borderId="0" xfId="0" applyFont="1" applyAlignment="1">
      <alignment horizontal="right"/>
    </xf>
    <xf numFmtId="0" fontId="5" fillId="0" borderId="45" xfId="0" applyFont="1" applyBorder="1"/>
    <xf numFmtId="0" fontId="5" fillId="0" borderId="46" xfId="0" applyFont="1" applyBorder="1"/>
    <xf numFmtId="9" fontId="5" fillId="0" borderId="46" xfId="0" applyNumberFormat="1" applyFont="1" applyBorder="1"/>
    <xf numFmtId="0" fontId="5" fillId="0" borderId="47" xfId="0" applyFont="1" applyBorder="1"/>
    <xf numFmtId="0" fontId="5" fillId="0" borderId="48" xfId="0" applyFont="1" applyBorder="1"/>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49" xfId="0" applyFont="1" applyBorder="1"/>
    <xf numFmtId="0" fontId="38" fillId="0" borderId="0" xfId="0" applyFont="1" applyAlignment="1">
      <alignment vertical="top" wrapText="1"/>
    </xf>
    <xf numFmtId="0" fontId="39" fillId="0" borderId="0" xfId="0" applyFont="1"/>
    <xf numFmtId="0" fontId="7" fillId="0" borderId="0" xfId="0" applyFont="1"/>
    <xf numFmtId="0" fontId="8" fillId="0" borderId="153" xfId="0" applyFont="1" applyBorder="1"/>
    <xf numFmtId="0" fontId="7" fillId="0" borderId="153" xfId="0" applyFont="1" applyBorder="1"/>
    <xf numFmtId="0" fontId="8" fillId="0" borderId="0" xfId="0" applyFont="1" applyAlignment="1">
      <alignment horizontal="left" indent="1"/>
    </xf>
    <xf numFmtId="0" fontId="5" fillId="0" borderId="0" xfId="0" applyFont="1" applyAlignment="1">
      <alignment horizontal="right"/>
    </xf>
    <xf numFmtId="0" fontId="5" fillId="0" borderId="0" xfId="0" applyFont="1" applyAlignment="1">
      <alignment horizontal="left" indent="1"/>
    </xf>
    <xf numFmtId="0" fontId="5" fillId="0" borderId="36" xfId="0" applyFont="1" applyBorder="1" applyAlignment="1">
      <alignment horizontal="left"/>
    </xf>
    <xf numFmtId="0" fontId="5" fillId="0" borderId="86" xfId="0" applyFont="1" applyBorder="1"/>
    <xf numFmtId="0" fontId="5" fillId="0" borderId="87" xfId="0" applyFont="1" applyBorder="1"/>
    <xf numFmtId="0" fontId="5" fillId="0" borderId="88" xfId="0" applyFont="1" applyBorder="1"/>
    <xf numFmtId="0" fontId="5" fillId="0" borderId="155" xfId="0" applyFont="1" applyBorder="1"/>
    <xf numFmtId="0" fontId="5" fillId="0" borderId="155" xfId="0" applyFont="1" applyBorder="1" applyAlignment="1">
      <alignment horizontal="left"/>
    </xf>
    <xf numFmtId="0" fontId="8" fillId="0" borderId="13" xfId="0" applyFont="1" applyBorder="1" applyAlignment="1">
      <alignment horizontal="center" vertical="center" wrapText="1"/>
    </xf>
    <xf numFmtId="0" fontId="8" fillId="0" borderId="50" xfId="0" applyFont="1" applyBorder="1" applyAlignment="1">
      <alignment vertical="center"/>
    </xf>
    <xf numFmtId="0" fontId="8" fillId="0" borderId="55" xfId="0" applyFont="1" applyBorder="1" applyAlignment="1">
      <alignment vertical="center"/>
    </xf>
    <xf numFmtId="0" fontId="8" fillId="0" borderId="55" xfId="0" applyFont="1" applyBorder="1" applyAlignment="1">
      <alignment horizontal="left" vertical="center"/>
    </xf>
    <xf numFmtId="0" fontId="8" fillId="0" borderId="50" xfId="0" applyFont="1" applyBorder="1" applyAlignment="1">
      <alignment horizontal="left" vertical="center"/>
    </xf>
    <xf numFmtId="0" fontId="0" fillId="0" borderId="55" xfId="0" applyBorder="1" applyAlignment="1" applyProtection="1">
      <alignment vertical="center"/>
      <protection locked="0"/>
    </xf>
    <xf numFmtId="0" fontId="8" fillId="0" borderId="33" xfId="0" applyFont="1" applyBorder="1" applyAlignment="1">
      <alignment horizontal="center" vertical="center" wrapText="1"/>
    </xf>
    <xf numFmtId="0" fontId="5" fillId="0" borderId="1" xfId="1" applyFont="1" applyBorder="1" applyAlignment="1" applyProtection="1">
      <alignment vertical="center"/>
      <protection locked="0"/>
    </xf>
    <xf numFmtId="0" fontId="5" fillId="0" borderId="2" xfId="1" applyFont="1" applyBorder="1" applyAlignment="1" applyProtection="1">
      <alignment vertical="center"/>
      <protection locked="0"/>
    </xf>
    <xf numFmtId="0" fontId="5" fillId="0" borderId="3" xfId="1" applyFont="1" applyBorder="1" applyAlignment="1" applyProtection="1">
      <alignment vertical="center"/>
      <protection locked="0"/>
    </xf>
    <xf numFmtId="0" fontId="0" fillId="0" borderId="4" xfId="0" applyBorder="1"/>
    <xf numFmtId="0" fontId="0" fillId="0" borderId="6" xfId="0" applyBorder="1"/>
    <xf numFmtId="0" fontId="0" fillId="0" borderId="81" xfId="0" applyBorder="1"/>
    <xf numFmtId="0" fontId="5" fillId="0" borderId="89" xfId="0" applyFont="1" applyBorder="1" applyAlignment="1">
      <alignment vertical="center"/>
    </xf>
    <xf numFmtId="0" fontId="5" fillId="0" borderId="168" xfId="0" applyFont="1" applyBorder="1" applyAlignment="1">
      <alignment vertical="center"/>
    </xf>
    <xf numFmtId="0" fontId="5" fillId="0" borderId="0" xfId="0" applyFont="1" applyAlignment="1">
      <alignment horizontal="center"/>
    </xf>
    <xf numFmtId="0" fontId="0" fillId="0" borderId="43" xfId="0" applyBorder="1"/>
    <xf numFmtId="0" fontId="5" fillId="13" borderId="13" xfId="0" applyFont="1" applyFill="1" applyBorder="1"/>
    <xf numFmtId="0" fontId="5" fillId="13" borderId="54" xfId="0" applyFont="1" applyFill="1" applyBorder="1"/>
    <xf numFmtId="0" fontId="4" fillId="0" borderId="44" xfId="0" applyFont="1" applyBorder="1" applyAlignment="1">
      <alignment vertical="center"/>
    </xf>
    <xf numFmtId="0" fontId="4" fillId="0" borderId="43" xfId="0" applyFont="1" applyBorder="1" applyAlignment="1">
      <alignment vertical="center"/>
    </xf>
    <xf numFmtId="0" fontId="4" fillId="0" borderId="42" xfId="0" applyFont="1" applyBorder="1" applyAlignment="1">
      <alignment vertical="center"/>
    </xf>
    <xf numFmtId="0" fontId="4" fillId="0" borderId="6" xfId="0" applyFont="1" applyBorder="1" applyAlignment="1">
      <alignment vertical="center"/>
    </xf>
    <xf numFmtId="0" fontId="4" fillId="14" borderId="171" xfId="0" applyFont="1" applyFill="1" applyBorder="1" applyAlignment="1" applyProtection="1">
      <alignment vertical="center" wrapText="1"/>
      <protection locked="0"/>
    </xf>
    <xf numFmtId="14" fontId="4" fillId="14" borderId="172" xfId="0" applyNumberFormat="1" applyFont="1" applyFill="1" applyBorder="1" applyAlignment="1" applyProtection="1">
      <alignment vertical="center"/>
      <protection locked="0"/>
    </xf>
    <xf numFmtId="0" fontId="4" fillId="14" borderId="172" xfId="0" applyFont="1" applyFill="1" applyBorder="1" applyAlignment="1" applyProtection="1">
      <alignment vertical="center"/>
      <protection locked="0"/>
    </xf>
    <xf numFmtId="0" fontId="4" fillId="14" borderId="173" xfId="0" applyFont="1" applyFill="1" applyBorder="1" applyAlignment="1" applyProtection="1">
      <alignment vertical="center" wrapText="1"/>
      <protection locked="0"/>
    </xf>
    <xf numFmtId="0" fontId="4" fillId="0" borderId="4" xfId="0" applyFont="1" applyBorder="1" applyAlignment="1">
      <alignment vertical="center"/>
    </xf>
    <xf numFmtId="0" fontId="4" fillId="0" borderId="62" xfId="0" applyFont="1" applyBorder="1" applyAlignment="1" applyProtection="1">
      <alignment vertical="center"/>
      <protection locked="0"/>
    </xf>
    <xf numFmtId="14" fontId="4" fillId="0" borderId="174" xfId="0" applyNumberFormat="1" applyFont="1" applyBorder="1" applyAlignment="1" applyProtection="1">
      <alignment vertical="center"/>
      <protection locked="0"/>
    </xf>
    <xf numFmtId="0" fontId="4" fillId="0" borderId="174" xfId="0" applyFont="1" applyBorder="1" applyAlignment="1" applyProtection="1">
      <alignment vertical="center"/>
      <protection locked="0"/>
    </xf>
    <xf numFmtId="0" fontId="4" fillId="0" borderId="92" xfId="0" applyFont="1" applyBorder="1" applyAlignment="1" applyProtection="1">
      <alignment vertical="center" wrapText="1"/>
      <protection locked="0"/>
    </xf>
    <xf numFmtId="0" fontId="4" fillId="0" borderId="175" xfId="0" applyFont="1" applyBorder="1" applyAlignment="1">
      <alignment vertical="center"/>
    </xf>
    <xf numFmtId="0" fontId="4" fillId="0" borderId="176" xfId="0" applyFont="1" applyBorder="1" applyAlignment="1">
      <alignment vertical="center"/>
    </xf>
    <xf numFmtId="0" fontId="41" fillId="0" borderId="62" xfId="0" applyFont="1" applyBorder="1" applyAlignment="1" applyProtection="1">
      <alignment vertical="center" wrapText="1"/>
      <protection locked="0"/>
    </xf>
    <xf numFmtId="0" fontId="4" fillId="0" borderId="62" xfId="0" applyFont="1" applyBorder="1" applyAlignment="1" applyProtection="1">
      <alignment vertical="center" wrapText="1"/>
      <protection locked="0"/>
    </xf>
    <xf numFmtId="0" fontId="4" fillId="0" borderId="92" xfId="0" applyFont="1" applyBorder="1" applyAlignment="1" applyProtection="1">
      <alignment vertical="center"/>
      <protection locked="0"/>
    </xf>
    <xf numFmtId="0" fontId="41" fillId="0" borderId="130" xfId="0" applyFont="1" applyBorder="1" applyAlignment="1" applyProtection="1">
      <alignment vertical="center" wrapText="1"/>
      <protection locked="0"/>
    </xf>
    <xf numFmtId="14" fontId="4" fillId="0" borderId="177" xfId="0" applyNumberFormat="1" applyFont="1" applyBorder="1" applyAlignment="1" applyProtection="1">
      <alignment vertical="center"/>
      <protection locked="0"/>
    </xf>
    <xf numFmtId="0" fontId="4" fillId="0" borderId="177" xfId="0" applyFont="1" applyBorder="1" applyAlignment="1" applyProtection="1">
      <alignment vertical="center"/>
      <protection locked="0"/>
    </xf>
    <xf numFmtId="0" fontId="4" fillId="0" borderId="134" xfId="0" applyFont="1" applyBorder="1" applyAlignment="1" applyProtection="1">
      <alignment vertical="center" wrapText="1"/>
      <protection locked="0"/>
    </xf>
    <xf numFmtId="0" fontId="42" fillId="11" borderId="33" xfId="0" applyFont="1" applyFill="1" applyBorder="1" applyAlignment="1">
      <alignment vertical="center" wrapText="1"/>
    </xf>
    <xf numFmtId="0" fontId="27" fillId="11" borderId="100" xfId="0" applyFont="1" applyFill="1" applyBorder="1" applyAlignment="1">
      <alignment vertical="center" wrapText="1"/>
    </xf>
    <xf numFmtId="0" fontId="42" fillId="11" borderId="100" xfId="0" applyFont="1" applyFill="1" applyBorder="1" applyAlignment="1">
      <alignment vertical="center" wrapText="1"/>
    </xf>
    <xf numFmtId="0" fontId="27" fillId="11" borderId="13" xfId="0" applyFont="1" applyFill="1" applyBorder="1" applyAlignment="1">
      <alignment vertical="center" wrapText="1"/>
    </xf>
    <xf numFmtId="0" fontId="43" fillId="0" borderId="0" xfId="0" applyFont="1" applyAlignment="1">
      <alignment horizontal="left" vertical="center"/>
    </xf>
    <xf numFmtId="0" fontId="4" fillId="0" borderId="178" xfId="0" applyFont="1" applyBorder="1" applyAlignment="1">
      <alignment vertical="center"/>
    </xf>
    <xf numFmtId="0" fontId="4" fillId="0" borderId="179" xfId="0" applyFont="1" applyBorder="1" applyAlignment="1">
      <alignment vertical="center"/>
    </xf>
    <xf numFmtId="0" fontId="4" fillId="0" borderId="180" xfId="0" applyFont="1" applyBorder="1" applyAlignment="1">
      <alignment vertical="center"/>
    </xf>
    <xf numFmtId="0" fontId="4" fillId="0" borderId="181" xfId="0" applyFont="1" applyBorder="1" applyAlignment="1">
      <alignment vertical="center"/>
    </xf>
    <xf numFmtId="0" fontId="4" fillId="0" borderId="182" xfId="0" applyFont="1" applyBorder="1" applyAlignment="1">
      <alignment vertical="center"/>
    </xf>
    <xf numFmtId="0" fontId="0" fillId="0" borderId="44" xfId="0" applyBorder="1"/>
    <xf numFmtId="0" fontId="0" fillId="0" borderId="42" xfId="0" applyBorder="1"/>
    <xf numFmtId="0" fontId="0" fillId="12" borderId="183" xfId="0" applyFill="1" applyBorder="1"/>
    <xf numFmtId="44" fontId="0" fillId="5" borderId="55" xfId="0" applyNumberFormat="1" applyFill="1" applyBorder="1"/>
    <xf numFmtId="0" fontId="0" fillId="0" borderId="91" xfId="0" applyBorder="1"/>
    <xf numFmtId="0" fontId="0" fillId="0" borderId="55" xfId="0" applyBorder="1"/>
    <xf numFmtId="44" fontId="1" fillId="5" borderId="53" xfId="9" applyFont="1" applyFill="1" applyBorder="1"/>
    <xf numFmtId="0" fontId="2" fillId="0" borderId="0" xfId="0" applyFont="1"/>
    <xf numFmtId="0" fontId="0" fillId="0" borderId="184" xfId="0" applyBorder="1" applyProtection="1">
      <protection locked="0"/>
    </xf>
    <xf numFmtId="0" fontId="0" fillId="0" borderId="185" xfId="0" applyBorder="1" applyProtection="1">
      <protection locked="0"/>
    </xf>
    <xf numFmtId="0" fontId="19" fillId="0" borderId="0" xfId="0" applyFont="1"/>
    <xf numFmtId="0" fontId="0" fillId="0" borderId="187" xfId="0" applyBorder="1" applyProtection="1">
      <protection locked="0"/>
    </xf>
    <xf numFmtId="0" fontId="0" fillId="0" borderId="188" xfId="0" applyBorder="1" applyProtection="1">
      <protection locked="0"/>
    </xf>
    <xf numFmtId="0" fontId="0" fillId="0" borderId="155" xfId="0" applyBorder="1" applyProtection="1">
      <protection locked="0"/>
    </xf>
    <xf numFmtId="0" fontId="44" fillId="0" borderId="155" xfId="0" applyFont="1" applyBorder="1"/>
    <xf numFmtId="0" fontId="2" fillId="11" borderId="54" xfId="0" applyFont="1" applyFill="1" applyBorder="1"/>
    <xf numFmtId="0" fontId="2" fillId="10" borderId="13" xfId="0" applyFont="1" applyFill="1" applyBorder="1"/>
    <xf numFmtId="0" fontId="45" fillId="0" borderId="0" xfId="0" applyFont="1"/>
    <xf numFmtId="0" fontId="0" fillId="0" borderId="34" xfId="0" applyBorder="1"/>
    <xf numFmtId="44" fontId="0" fillId="0" borderId="185" xfId="0" applyNumberFormat="1" applyBorder="1" applyProtection="1">
      <protection locked="0"/>
    </xf>
    <xf numFmtId="9" fontId="0" fillId="0" borderId="0" xfId="10" applyFont="1" applyFill="1" applyBorder="1"/>
    <xf numFmtId="9" fontId="0" fillId="5" borderId="186" xfId="10" applyFont="1" applyFill="1" applyBorder="1"/>
    <xf numFmtId="44" fontId="0" fillId="0" borderId="188" xfId="9" applyFont="1" applyBorder="1" applyProtection="1">
      <protection locked="0"/>
    </xf>
    <xf numFmtId="0" fontId="12" fillId="0" borderId="6" xfId="0" applyFont="1" applyBorder="1"/>
    <xf numFmtId="0" fontId="12" fillId="0" borderId="0" xfId="0" applyFont="1"/>
    <xf numFmtId="0" fontId="12" fillId="0" borderId="4" xfId="0" applyFont="1" applyBorder="1"/>
    <xf numFmtId="0" fontId="12" fillId="0" borderId="3" xfId="0" applyFont="1" applyBorder="1"/>
    <xf numFmtId="0" fontId="12" fillId="0" borderId="2" xfId="0" applyFont="1" applyBorder="1"/>
    <xf numFmtId="0" fontId="12" fillId="0" borderId="1" xfId="0" applyFont="1" applyBorder="1"/>
    <xf numFmtId="0" fontId="13" fillId="0" borderId="0" xfId="0" applyFont="1" applyAlignment="1">
      <alignment horizontal="right"/>
    </xf>
    <xf numFmtId="0" fontId="0" fillId="0" borderId="189" xfId="0" applyBorder="1" applyProtection="1">
      <protection locked="0"/>
    </xf>
    <xf numFmtId="44" fontId="0" fillId="0" borderId="190" xfId="9" applyFont="1" applyFill="1" applyBorder="1" applyProtection="1">
      <protection locked="0"/>
    </xf>
    <xf numFmtId="0" fontId="0" fillId="0" borderId="192" xfId="0" applyBorder="1" applyProtection="1">
      <protection locked="0"/>
    </xf>
    <xf numFmtId="44" fontId="0" fillId="0" borderId="193" xfId="9" applyFont="1" applyFill="1" applyBorder="1" applyProtection="1">
      <protection locked="0"/>
    </xf>
    <xf numFmtId="0" fontId="0" fillId="0" borderId="195" xfId="0" applyBorder="1" applyProtection="1">
      <protection locked="0"/>
    </xf>
    <xf numFmtId="44" fontId="0" fillId="0" borderId="196" xfId="9" applyFont="1" applyFill="1" applyBorder="1" applyProtection="1">
      <protection locked="0"/>
    </xf>
    <xf numFmtId="44" fontId="0" fillId="5" borderId="202" xfId="9" applyFont="1" applyFill="1" applyBorder="1" applyProtection="1"/>
    <xf numFmtId="44" fontId="0" fillId="5" borderId="125" xfId="9" applyFont="1" applyFill="1" applyBorder="1" applyProtection="1"/>
    <xf numFmtId="44" fontId="0" fillId="5" borderId="210" xfId="9" applyFont="1" applyFill="1" applyBorder="1" applyProtection="1"/>
    <xf numFmtId="44" fontId="0" fillId="5" borderId="206" xfId="9" applyFont="1" applyFill="1" applyBorder="1" applyProtection="1"/>
    <xf numFmtId="166" fontId="0" fillId="0" borderId="202" xfId="8" applyNumberFormat="1" applyFont="1" applyBorder="1" applyProtection="1">
      <protection locked="0"/>
    </xf>
    <xf numFmtId="0" fontId="5" fillId="0" borderId="156" xfId="0" applyFont="1" applyBorder="1"/>
    <xf numFmtId="0" fontId="5" fillId="0" borderId="29" xfId="0" applyFont="1" applyBorder="1"/>
    <xf numFmtId="0" fontId="5" fillId="0" borderId="152" xfId="0" applyFont="1" applyBorder="1"/>
    <xf numFmtId="5" fontId="12" fillId="0" borderId="48" xfId="0" applyNumberFormat="1" applyFont="1" applyBorder="1"/>
    <xf numFmtId="0" fontId="5" fillId="10" borderId="0" xfId="0" applyFont="1" applyFill="1"/>
    <xf numFmtId="0" fontId="47" fillId="0" borderId="34" xfId="0" applyFont="1" applyBorder="1"/>
    <xf numFmtId="0" fontId="5" fillId="0" borderId="211" xfId="0" applyFont="1" applyBorder="1" applyAlignment="1" applyProtection="1">
      <alignment horizontal="left"/>
      <protection locked="0"/>
    </xf>
    <xf numFmtId="0" fontId="5" fillId="0" borderId="152" xfId="0" applyFont="1" applyBorder="1" applyAlignment="1">
      <alignment wrapText="1"/>
    </xf>
    <xf numFmtId="0" fontId="5" fillId="2" borderId="48" xfId="0" applyFont="1" applyFill="1" applyBorder="1"/>
    <xf numFmtId="0" fontId="5" fillId="15" borderId="91" xfId="0" applyFont="1" applyFill="1" applyBorder="1"/>
    <xf numFmtId="0" fontId="5" fillId="15" borderId="0" xfId="0" applyFont="1" applyFill="1"/>
    <xf numFmtId="0" fontId="6" fillId="15" borderId="152" xfId="0" applyFont="1" applyFill="1" applyBorder="1"/>
    <xf numFmtId="0" fontId="5" fillId="2" borderId="49" xfId="0" applyFont="1" applyFill="1" applyBorder="1"/>
    <xf numFmtId="0" fontId="6" fillId="0" borderId="152" xfId="0" applyFont="1" applyBorder="1"/>
    <xf numFmtId="0" fontId="8" fillId="11" borderId="101" xfId="0" applyFont="1" applyFill="1" applyBorder="1"/>
    <xf numFmtId="44" fontId="5" fillId="0" borderId="75" xfId="0" applyNumberFormat="1" applyFont="1" applyBorder="1" applyProtection="1">
      <protection locked="0"/>
    </xf>
    <xf numFmtId="44" fontId="5" fillId="0" borderId="73" xfId="0" applyNumberFormat="1" applyFont="1" applyBorder="1" applyProtection="1">
      <protection locked="0"/>
    </xf>
    <xf numFmtId="44" fontId="5" fillId="12" borderId="215" xfId="0" applyNumberFormat="1" applyFont="1" applyFill="1" applyBorder="1"/>
    <xf numFmtId="164" fontId="5" fillId="0" borderId="0" xfId="0" applyNumberFormat="1" applyFont="1" applyAlignment="1">
      <alignment horizontal="left"/>
    </xf>
    <xf numFmtId="164" fontId="5" fillId="0" borderId="216" xfId="0" applyNumberFormat="1" applyFont="1" applyBorder="1" applyAlignment="1" applyProtection="1">
      <alignment wrapText="1"/>
      <protection locked="0"/>
    </xf>
    <xf numFmtId="167" fontId="5" fillId="0" borderId="217" xfId="0" applyNumberFormat="1" applyFont="1" applyBorder="1" applyProtection="1">
      <protection locked="0"/>
    </xf>
    <xf numFmtId="0" fontId="5" fillId="0" borderId="62" xfId="0" applyFont="1" applyBorder="1" applyProtection="1">
      <protection locked="0"/>
    </xf>
    <xf numFmtId="164" fontId="5" fillId="0" borderId="92" xfId="0" applyNumberFormat="1" applyFont="1" applyBorder="1" applyProtection="1">
      <protection locked="0"/>
    </xf>
    <xf numFmtId="164" fontId="5" fillId="0" borderId="218" xfId="0" applyNumberFormat="1" applyFont="1" applyBorder="1" applyAlignment="1" applyProtection="1">
      <alignment wrapText="1"/>
      <protection locked="0"/>
    </xf>
    <xf numFmtId="167" fontId="5" fillId="0" borderId="219" xfId="0" applyNumberFormat="1" applyFont="1" applyBorder="1" applyProtection="1">
      <protection locked="0"/>
    </xf>
    <xf numFmtId="14" fontId="5" fillId="0" borderId="139" xfId="0" applyNumberFormat="1" applyFont="1" applyBorder="1" applyProtection="1">
      <protection locked="0"/>
    </xf>
    <xf numFmtId="14" fontId="5" fillId="0" borderId="129" xfId="0" applyNumberFormat="1" applyFont="1" applyBorder="1" applyProtection="1">
      <protection locked="0"/>
    </xf>
    <xf numFmtId="0" fontId="5" fillId="12" borderId="214" xfId="0" applyFont="1" applyFill="1" applyBorder="1"/>
    <xf numFmtId="164" fontId="5" fillId="12" borderId="29" xfId="0" applyNumberFormat="1" applyFont="1" applyFill="1" applyBorder="1"/>
    <xf numFmtId="164" fontId="5" fillId="12" borderId="155" xfId="0" applyNumberFormat="1" applyFont="1" applyFill="1" applyBorder="1" applyAlignment="1">
      <alignment wrapText="1"/>
    </xf>
    <xf numFmtId="9" fontId="5" fillId="12" borderId="220" xfId="0" applyNumberFormat="1" applyFont="1" applyFill="1" applyBorder="1"/>
    <xf numFmtId="44" fontId="5" fillId="5" borderId="221" xfId="0" applyNumberFormat="1" applyFont="1" applyFill="1" applyBorder="1"/>
    <xf numFmtId="164" fontId="5" fillId="0" borderId="135" xfId="0" applyNumberFormat="1" applyFont="1" applyBorder="1" applyAlignment="1">
      <alignment horizontal="left"/>
    </xf>
    <xf numFmtId="5" fontId="5" fillId="0" borderId="0" xfId="0" applyNumberFormat="1" applyFont="1" applyAlignment="1">
      <alignment horizontal="left"/>
    </xf>
    <xf numFmtId="0" fontId="2" fillId="0" borderId="0" xfId="0" applyFont="1" applyAlignment="1">
      <alignment horizontal="right"/>
    </xf>
    <xf numFmtId="0" fontId="0" fillId="0" borderId="89" xfId="0" applyBorder="1"/>
    <xf numFmtId="0" fontId="0" fillId="0" borderId="168" xfId="0" applyBorder="1"/>
    <xf numFmtId="9" fontId="0" fillId="0" borderId="89" xfId="0" applyNumberFormat="1" applyBorder="1"/>
    <xf numFmtId="9" fontId="0" fillId="0" borderId="168" xfId="0" applyNumberFormat="1" applyBorder="1"/>
    <xf numFmtId="0" fontId="48" fillId="0" borderId="186" xfId="0" applyFont="1" applyBorder="1" applyAlignment="1">
      <alignment horizontal="center"/>
    </xf>
    <xf numFmtId="0" fontId="0" fillId="0" borderId="36" xfId="0" applyBorder="1"/>
    <xf numFmtId="0" fontId="49" fillId="0" borderId="89" xfId="0" applyFont="1" applyBorder="1" applyAlignment="1">
      <alignment vertical="center"/>
    </xf>
    <xf numFmtId="0" fontId="0" fillId="0" borderId="89" xfId="0" quotePrefix="1" applyBorder="1"/>
    <xf numFmtId="0" fontId="49" fillId="0" borderId="168" xfId="0" applyFont="1" applyBorder="1" applyAlignment="1">
      <alignment vertical="center"/>
    </xf>
    <xf numFmtId="0" fontId="4" fillId="0" borderId="186" xfId="0" applyFont="1" applyBorder="1" applyProtection="1">
      <protection locked="0"/>
    </xf>
    <xf numFmtId="5" fontId="14" fillId="0" borderId="155" xfId="0" applyNumberFormat="1" applyFont="1" applyBorder="1" applyAlignment="1">
      <alignment vertical="center"/>
    </xf>
    <xf numFmtId="9" fontId="11" fillId="5" borderId="186" xfId="0" applyNumberFormat="1" applyFont="1" applyFill="1" applyBorder="1" applyAlignment="1">
      <alignment vertical="center"/>
    </xf>
    <xf numFmtId="5" fontId="11" fillId="0" borderId="155" xfId="0" applyNumberFormat="1" applyFont="1" applyBorder="1" applyAlignment="1">
      <alignment vertical="center"/>
    </xf>
    <xf numFmtId="5" fontId="15" fillId="0" borderId="155" xfId="0" applyNumberFormat="1" applyFont="1" applyBorder="1" applyAlignment="1">
      <alignment vertical="center"/>
    </xf>
    <xf numFmtId="5" fontId="14" fillId="0" borderId="155" xfId="0" applyNumberFormat="1" applyFont="1" applyBorder="1"/>
    <xf numFmtId="5" fontId="15" fillId="0" borderId="155" xfId="0" applyNumberFormat="1" applyFont="1" applyBorder="1"/>
    <xf numFmtId="0" fontId="15" fillId="0" borderId="155" xfId="0" applyFont="1" applyBorder="1"/>
    <xf numFmtId="0" fontId="22" fillId="0" borderId="222" xfId="0" applyFont="1" applyBorder="1"/>
    <xf numFmtId="44" fontId="12" fillId="0" borderId="155" xfId="0" applyNumberFormat="1" applyFont="1" applyBorder="1" applyAlignment="1">
      <alignment vertical="center"/>
    </xf>
    <xf numFmtId="0" fontId="22" fillId="0" borderId="155" xfId="0" applyFont="1" applyBorder="1"/>
    <xf numFmtId="0" fontId="22" fillId="0" borderId="223" xfId="0" applyFont="1" applyBorder="1"/>
    <xf numFmtId="0" fontId="2" fillId="10" borderId="16" xfId="0" applyFont="1" applyFill="1" applyBorder="1" applyAlignment="1">
      <alignment horizontal="center"/>
    </xf>
    <xf numFmtId="0" fontId="2" fillId="10" borderId="51" xfId="0" applyFont="1" applyFill="1" applyBorder="1"/>
    <xf numFmtId="0" fontId="2" fillId="10" borderId="224" xfId="0" applyFont="1" applyFill="1" applyBorder="1"/>
    <xf numFmtId="14" fontId="0" fillId="0" borderId="229" xfId="0" applyNumberFormat="1" applyBorder="1"/>
    <xf numFmtId="0" fontId="0" fillId="0" borderId="231" xfId="0" applyBorder="1"/>
    <xf numFmtId="14" fontId="0" fillId="0" borderId="229" xfId="0" applyNumberFormat="1" applyBorder="1" applyAlignment="1">
      <alignment vertical="top"/>
    </xf>
    <xf numFmtId="0" fontId="0" fillId="0" borderId="231" xfId="0" applyBorder="1" applyAlignment="1">
      <alignment vertical="top" wrapText="1"/>
    </xf>
    <xf numFmtId="0" fontId="0" fillId="0" borderId="232" xfId="0" applyBorder="1"/>
    <xf numFmtId="0" fontId="0" fillId="0" borderId="234" xfId="0" applyBorder="1"/>
    <xf numFmtId="0" fontId="0" fillId="0" borderId="227" xfId="0" applyBorder="1" applyAlignment="1">
      <alignment horizontal="center" vertical="center"/>
    </xf>
    <xf numFmtId="0" fontId="0" fillId="0" borderId="230" xfId="0" applyBorder="1" applyAlignment="1">
      <alignment horizontal="center" vertical="center"/>
    </xf>
    <xf numFmtId="0" fontId="0" fillId="0" borderId="233" xfId="0" applyBorder="1" applyAlignment="1">
      <alignment horizontal="center" vertical="center"/>
    </xf>
    <xf numFmtId="0" fontId="0" fillId="0" borderId="225" xfId="0" applyBorder="1" applyAlignment="1">
      <alignment vertical="center"/>
    </xf>
    <xf numFmtId="14" fontId="0" fillId="0" borderId="226" xfId="0" applyNumberFormat="1" applyBorder="1" applyAlignment="1">
      <alignment vertical="center"/>
    </xf>
    <xf numFmtId="0" fontId="0" fillId="0" borderId="228" xfId="0" applyBorder="1" applyAlignment="1">
      <alignment vertical="center" wrapText="1"/>
    </xf>
    <xf numFmtId="0" fontId="0" fillId="0" borderId="0" xfId="0" applyAlignment="1">
      <alignment vertical="center"/>
    </xf>
    <xf numFmtId="14" fontId="0" fillId="0" borderId="235" xfId="0" applyNumberFormat="1" applyBorder="1" applyAlignment="1">
      <alignment vertical="top"/>
    </xf>
    <xf numFmtId="0" fontId="0" fillId="0" borderId="236" xfId="0" applyBorder="1" applyAlignment="1">
      <alignment horizontal="center" vertical="center"/>
    </xf>
    <xf numFmtId="0" fontId="0" fillId="0" borderId="237" xfId="0" applyBorder="1" applyAlignment="1">
      <alignment vertical="top" wrapText="1"/>
    </xf>
    <xf numFmtId="0" fontId="0" fillId="0" borderId="238" xfId="0" applyBorder="1" applyAlignment="1">
      <alignment vertical="center"/>
    </xf>
    <xf numFmtId="14" fontId="0" fillId="0" borderId="239" xfId="0" applyNumberFormat="1" applyBorder="1" applyAlignment="1">
      <alignment vertical="center"/>
    </xf>
    <xf numFmtId="0" fontId="0" fillId="0" borderId="240" xfId="0" applyBorder="1" applyAlignment="1">
      <alignment horizontal="center" vertical="center"/>
    </xf>
    <xf numFmtId="0" fontId="0" fillId="0" borderId="241" xfId="0" applyBorder="1" applyAlignment="1">
      <alignment vertical="center" wrapText="1"/>
    </xf>
    <xf numFmtId="0" fontId="5" fillId="0" borderId="160" xfId="0" applyFont="1" applyBorder="1" applyProtection="1">
      <protection locked="0"/>
    </xf>
    <xf numFmtId="0" fontId="5" fillId="0" borderId="157" xfId="0" applyFont="1" applyBorder="1" applyAlignment="1" applyProtection="1">
      <alignment horizontal="left"/>
      <protection locked="0"/>
    </xf>
    <xf numFmtId="0" fontId="5" fillId="0" borderId="161" xfId="0" applyFont="1" applyBorder="1" applyProtection="1">
      <protection locked="0"/>
    </xf>
    <xf numFmtId="0" fontId="5" fillId="0" borderId="158" xfId="0" applyFont="1" applyBorder="1" applyAlignment="1" applyProtection="1">
      <alignment horizontal="left"/>
      <protection locked="0"/>
    </xf>
    <xf numFmtId="0" fontId="5" fillId="0" borderId="162" xfId="0" applyFont="1" applyBorder="1" applyProtection="1">
      <protection locked="0"/>
    </xf>
    <xf numFmtId="0" fontId="5" fillId="0" borderId="159" xfId="0" applyFont="1" applyBorder="1" applyAlignment="1" applyProtection="1">
      <alignment horizontal="left"/>
      <protection locked="0"/>
    </xf>
    <xf numFmtId="0" fontId="5" fillId="0" borderId="121" xfId="1" applyFont="1" applyBorder="1" applyProtection="1">
      <protection locked="0"/>
    </xf>
    <xf numFmtId="0" fontId="5" fillId="0" borderId="116" xfId="1" applyFont="1" applyBorder="1" applyProtection="1">
      <protection locked="0"/>
    </xf>
    <xf numFmtId="3" fontId="8" fillId="0" borderId="115" xfId="1" applyNumberFormat="1" applyFont="1" applyBorder="1" applyAlignment="1" applyProtection="1">
      <alignment vertical="center"/>
      <protection locked="0"/>
    </xf>
    <xf numFmtId="0" fontId="2" fillId="0" borderId="108" xfId="5" applyFont="1" applyBorder="1" applyAlignment="1" applyProtection="1">
      <alignment horizontal="left"/>
      <protection locked="0"/>
    </xf>
    <xf numFmtId="0" fontId="7" fillId="0" borderId="108" xfId="1" applyFont="1" applyBorder="1" applyAlignment="1" applyProtection="1">
      <alignment horizontal="left"/>
      <protection locked="0"/>
    </xf>
    <xf numFmtId="0" fontId="7" fillId="0" borderId="104" xfId="1" applyFont="1" applyBorder="1" applyAlignment="1" applyProtection="1">
      <alignment horizontal="left"/>
      <protection locked="0"/>
    </xf>
    <xf numFmtId="0" fontId="8" fillId="11" borderId="100" xfId="0" applyFont="1" applyFill="1" applyBorder="1" applyAlignment="1">
      <alignment wrapText="1"/>
    </xf>
    <xf numFmtId="0" fontId="8" fillId="11" borderId="33" xfId="0" applyFont="1" applyFill="1" applyBorder="1" applyAlignment="1">
      <alignment wrapText="1"/>
    </xf>
    <xf numFmtId="0" fontId="5" fillId="0" borderId="141" xfId="0" applyFont="1" applyBorder="1" applyProtection="1">
      <protection locked="0"/>
    </xf>
    <xf numFmtId="0" fontId="5" fillId="0" borderId="139" xfId="0" applyFont="1" applyBorder="1" applyProtection="1">
      <protection locked="0"/>
    </xf>
    <xf numFmtId="0" fontId="5" fillId="12" borderId="137" xfId="0" applyFont="1" applyFill="1" applyBorder="1"/>
    <xf numFmtId="0" fontId="5" fillId="12" borderId="156" xfId="0" applyFont="1" applyFill="1" applyBorder="1"/>
    <xf numFmtId="44" fontId="5" fillId="5" borderId="29" xfId="0" applyNumberFormat="1" applyFont="1" applyFill="1" applyBorder="1"/>
    <xf numFmtId="0" fontId="8" fillId="0" borderId="29" xfId="0" applyFont="1" applyBorder="1"/>
    <xf numFmtId="44" fontId="5" fillId="5" borderId="215" xfId="0" applyNumberFormat="1" applyFont="1" applyFill="1" applyBorder="1"/>
    <xf numFmtId="164" fontId="5" fillId="0" borderId="152" xfId="0" applyNumberFormat="1" applyFont="1" applyBorder="1" applyAlignment="1">
      <alignment horizontal="left"/>
    </xf>
    <xf numFmtId="0" fontId="49" fillId="0" borderId="0" xfId="0" applyFont="1" applyAlignment="1">
      <alignment vertical="center"/>
    </xf>
    <xf numFmtId="0" fontId="0" fillId="0" borderId="0" xfId="0" quotePrefix="1"/>
    <xf numFmtId="0" fontId="5" fillId="12" borderId="29" xfId="0" applyFont="1" applyFill="1" applyBorder="1"/>
    <xf numFmtId="164" fontId="10" fillId="0" borderId="0" xfId="0" applyNumberFormat="1" applyFont="1"/>
    <xf numFmtId="0" fontId="5" fillId="0" borderId="1" xfId="0" applyFont="1" applyBorder="1" applyProtection="1">
      <protection locked="0"/>
    </xf>
    <xf numFmtId="0" fontId="5" fillId="0" borderId="2" xfId="0" applyFont="1" applyBorder="1" applyProtection="1">
      <protection locked="0"/>
    </xf>
    <xf numFmtId="0" fontId="5" fillId="0" borderId="2" xfId="0" applyFont="1" applyBorder="1" applyAlignment="1" applyProtection="1">
      <alignment horizontal="left"/>
      <protection locked="0"/>
    </xf>
    <xf numFmtId="0" fontId="5" fillId="0" borderId="3" xfId="0" applyFont="1" applyBorder="1" applyProtection="1">
      <protection locked="0"/>
    </xf>
    <xf numFmtId="0" fontId="5" fillId="0" borderId="4" xfId="0" applyFont="1" applyBorder="1" applyProtection="1">
      <protection locked="0"/>
    </xf>
    <xf numFmtId="0" fontId="5" fillId="0" borderId="6" xfId="0" applyFont="1" applyBorder="1" applyProtection="1">
      <protection locked="0"/>
    </xf>
    <xf numFmtId="0" fontId="10" fillId="0" borderId="6" xfId="0" applyFont="1" applyBorder="1" applyProtection="1">
      <protection locked="0"/>
    </xf>
    <xf numFmtId="0" fontId="8" fillId="0" borderId="4"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6" xfId="0" applyFont="1" applyBorder="1" applyProtection="1">
      <protection locked="0"/>
    </xf>
    <xf numFmtId="0" fontId="28" fillId="5" borderId="13" xfId="5" applyFont="1" applyFill="1" applyBorder="1" applyAlignment="1">
      <alignment vertical="center"/>
    </xf>
    <xf numFmtId="0" fontId="28" fillId="5" borderId="54" xfId="5" applyFont="1" applyFill="1" applyBorder="1" applyAlignment="1">
      <alignment vertical="center"/>
    </xf>
    <xf numFmtId="0" fontId="5" fillId="5" borderId="103" xfId="1" applyFont="1" applyFill="1" applyBorder="1" applyAlignment="1">
      <alignment horizontal="center"/>
    </xf>
    <xf numFmtId="0" fontId="10" fillId="0" borderId="12" xfId="1" applyFont="1" applyBorder="1" applyAlignment="1" applyProtection="1">
      <alignment horizontal="center"/>
      <protection locked="0"/>
    </xf>
    <xf numFmtId="0" fontId="10" fillId="0" borderId="24" xfId="1" applyFont="1" applyBorder="1" applyAlignment="1" applyProtection="1">
      <alignment horizontal="center"/>
      <protection locked="0"/>
    </xf>
    <xf numFmtId="0" fontId="10" fillId="5" borderId="24" xfId="1" applyFont="1" applyFill="1" applyBorder="1" applyAlignment="1">
      <alignment horizontal="center"/>
    </xf>
    <xf numFmtId="0" fontId="1" fillId="0" borderId="18" xfId="5" applyBorder="1" applyAlignment="1" applyProtection="1">
      <alignment horizontal="center"/>
      <protection locked="0"/>
    </xf>
    <xf numFmtId="42" fontId="12" fillId="0" borderId="69" xfId="0" applyNumberFormat="1" applyFont="1" applyBorder="1" applyAlignment="1" applyProtection="1">
      <alignment vertical="center"/>
      <protection locked="0"/>
    </xf>
    <xf numFmtId="42" fontId="12" fillId="0" borderId="66" xfId="0" applyNumberFormat="1" applyFont="1" applyBorder="1" applyAlignment="1" applyProtection="1">
      <alignment vertical="center"/>
      <protection locked="0"/>
    </xf>
    <xf numFmtId="42" fontId="12" fillId="0" borderId="61" xfId="0" applyNumberFormat="1" applyFont="1" applyBorder="1" applyAlignment="1" applyProtection="1">
      <alignment vertical="center"/>
      <protection locked="0"/>
    </xf>
    <xf numFmtId="42" fontId="12" fillId="5" borderId="14" xfId="0" applyNumberFormat="1" applyFont="1" applyFill="1" applyBorder="1" applyAlignment="1">
      <alignment vertical="center"/>
    </xf>
    <xf numFmtId="42" fontId="12" fillId="5" borderId="120" xfId="0" applyNumberFormat="1" applyFont="1" applyFill="1" applyBorder="1" applyAlignment="1">
      <alignment vertical="center"/>
    </xf>
    <xf numFmtId="0" fontId="0" fillId="0" borderId="156" xfId="0" applyBorder="1" applyProtection="1">
      <protection locked="0"/>
    </xf>
    <xf numFmtId="42" fontId="12" fillId="0" borderId="134" xfId="0" applyNumberFormat="1" applyFont="1" applyBorder="1" applyAlignment="1" applyProtection="1">
      <alignment vertical="center"/>
      <protection locked="0"/>
    </xf>
    <xf numFmtId="42" fontId="12" fillId="0" borderId="92" xfId="0" applyNumberFormat="1" applyFont="1" applyBorder="1" applyAlignment="1" applyProtection="1">
      <alignment vertical="center"/>
      <protection locked="0"/>
    </xf>
    <xf numFmtId="42" fontId="12" fillId="0" borderId="248" xfId="0" applyNumberFormat="1" applyFont="1" applyBorder="1" applyAlignment="1" applyProtection="1">
      <alignment vertical="center"/>
      <protection locked="0"/>
    </xf>
    <xf numFmtId="42" fontId="12" fillId="0" borderId="92" xfId="0" applyNumberFormat="1" applyFont="1" applyBorder="1" applyAlignment="1" applyProtection="1">
      <alignment vertical="center" wrapText="1"/>
      <protection locked="0"/>
    </xf>
    <xf numFmtId="42" fontId="12" fillId="0" borderId="248" xfId="0" applyNumberFormat="1" applyFont="1" applyBorder="1" applyAlignment="1" applyProtection="1">
      <alignment vertical="center" wrapText="1"/>
      <protection locked="0"/>
    </xf>
    <xf numFmtId="42" fontId="12" fillId="5" borderId="51" xfId="0" applyNumberFormat="1" applyFont="1" applyFill="1" applyBorder="1" applyAlignment="1">
      <alignment vertical="center"/>
    </xf>
    <xf numFmtId="42" fontId="12" fillId="5" borderId="16" xfId="0" applyNumberFormat="1" applyFont="1" applyFill="1" applyBorder="1" applyAlignment="1">
      <alignment vertical="center"/>
    </xf>
    <xf numFmtId="42" fontId="12" fillId="7" borderId="34" xfId="0" applyNumberFormat="1" applyFont="1" applyFill="1" applyBorder="1" applyAlignment="1">
      <alignment vertical="center"/>
    </xf>
    <xf numFmtId="42" fontId="12" fillId="9" borderId="13" xfId="0" applyNumberFormat="1" applyFont="1" applyFill="1" applyBorder="1" applyAlignment="1">
      <alignment vertical="center"/>
    </xf>
    <xf numFmtId="42" fontId="12" fillId="7" borderId="100" xfId="0" applyNumberFormat="1" applyFont="1" applyFill="1" applyBorder="1" applyAlignment="1">
      <alignment vertical="center"/>
    </xf>
    <xf numFmtId="42" fontId="12" fillId="5" borderId="131" xfId="0" applyNumberFormat="1" applyFont="1" applyFill="1" applyBorder="1" applyAlignment="1">
      <alignment vertical="center"/>
    </xf>
    <xf numFmtId="42" fontId="12" fillId="5" borderId="64" xfId="0" applyNumberFormat="1" applyFont="1" applyFill="1" applyBorder="1" applyAlignment="1">
      <alignment vertical="center"/>
    </xf>
    <xf numFmtId="42" fontId="12" fillId="5" borderId="249" xfId="0" applyNumberFormat="1" applyFont="1" applyFill="1" applyBorder="1" applyAlignment="1">
      <alignment vertical="center"/>
    </xf>
    <xf numFmtId="8" fontId="0" fillId="0" borderId="0" xfId="0" applyNumberFormat="1" applyProtection="1">
      <protection locked="0"/>
    </xf>
    <xf numFmtId="9" fontId="0" fillId="0" borderId="0" xfId="10" applyFont="1" applyFill="1" applyProtection="1">
      <protection locked="0"/>
    </xf>
    <xf numFmtId="44" fontId="0" fillId="0" borderId="0" xfId="9" applyFont="1" applyFill="1" applyProtection="1">
      <protection locked="0"/>
    </xf>
    <xf numFmtId="0" fontId="4" fillId="0" borderId="0" xfId="0" applyFont="1" applyAlignment="1" applyProtection="1">
      <alignment vertical="center"/>
      <protection locked="0"/>
    </xf>
    <xf numFmtId="8" fontId="13" fillId="0" borderId="0" xfId="0" applyNumberFormat="1" applyFont="1" applyAlignment="1" applyProtection="1">
      <alignment wrapText="1"/>
      <protection locked="0"/>
    </xf>
    <xf numFmtId="2" fontId="0" fillId="0" borderId="0" xfId="0" applyNumberFormat="1" applyProtection="1">
      <protection locked="0"/>
    </xf>
    <xf numFmtId="44" fontId="0" fillId="0" borderId="0" xfId="0" applyNumberFormat="1"/>
    <xf numFmtId="8" fontId="13" fillId="0" borderId="0" xfId="0" applyNumberFormat="1" applyFont="1" applyAlignment="1">
      <alignment wrapText="1"/>
    </xf>
    <xf numFmtId="44" fontId="0" fillId="10" borderId="125" xfId="9" applyFont="1" applyFill="1" applyBorder="1" applyProtection="1">
      <protection locked="0"/>
    </xf>
    <xf numFmtId="9" fontId="0" fillId="10" borderId="208" xfId="10" applyFont="1" applyFill="1" applyBorder="1" applyProtection="1">
      <protection locked="0"/>
    </xf>
    <xf numFmtId="9" fontId="0" fillId="10" borderId="125" xfId="10" applyFont="1" applyFill="1" applyBorder="1" applyProtection="1">
      <protection locked="0"/>
    </xf>
    <xf numFmtId="44" fontId="0" fillId="10" borderId="210" xfId="9" applyFont="1" applyFill="1" applyBorder="1" applyProtection="1">
      <protection locked="0"/>
    </xf>
    <xf numFmtId="44" fontId="0" fillId="10" borderId="208" xfId="9" applyFont="1" applyFill="1" applyBorder="1" applyProtection="1">
      <protection locked="0"/>
    </xf>
    <xf numFmtId="0" fontId="13" fillId="0" borderId="0" xfId="0" applyFont="1" applyAlignment="1">
      <alignment wrapText="1"/>
    </xf>
    <xf numFmtId="44" fontId="0" fillId="10" borderId="254" xfId="9" applyFont="1" applyFill="1" applyBorder="1" applyProtection="1">
      <protection locked="0"/>
    </xf>
    <xf numFmtId="44" fontId="0" fillId="5" borderId="254" xfId="9" applyFont="1" applyFill="1" applyBorder="1" applyProtection="1"/>
    <xf numFmtId="44" fontId="0" fillId="5" borderId="208" xfId="9" applyFont="1" applyFill="1" applyBorder="1" applyProtection="1"/>
    <xf numFmtId="10" fontId="0" fillId="0" borderId="195" xfId="10" applyNumberFormat="1" applyFont="1" applyFill="1" applyBorder="1" applyProtection="1">
      <protection locked="0"/>
    </xf>
    <xf numFmtId="10" fontId="0" fillId="0" borderId="192" xfId="10" applyNumberFormat="1" applyFont="1" applyFill="1" applyBorder="1" applyProtection="1">
      <protection locked="0"/>
    </xf>
    <xf numFmtId="8" fontId="0" fillId="0" borderId="191" xfId="9" applyNumberFormat="1" applyFont="1" applyFill="1" applyBorder="1" applyProtection="1">
      <protection locked="0"/>
    </xf>
    <xf numFmtId="8" fontId="0" fillId="0" borderId="171" xfId="9" applyNumberFormat="1" applyFont="1" applyFill="1" applyBorder="1" applyProtection="1">
      <protection locked="0"/>
    </xf>
    <xf numFmtId="9" fontId="0" fillId="0" borderId="206" xfId="10" applyFont="1" applyFill="1" applyBorder="1" applyProtection="1">
      <protection locked="0"/>
    </xf>
    <xf numFmtId="0" fontId="4" fillId="0" borderId="1" xfId="0" applyFont="1" applyBorder="1" applyAlignment="1">
      <alignment vertical="center"/>
    </xf>
    <xf numFmtId="0" fontId="4" fillId="0" borderId="2" xfId="0" applyFont="1" applyBorder="1" applyAlignment="1">
      <alignment vertical="center"/>
    </xf>
    <xf numFmtId="0" fontId="4" fillId="0" borderId="2" xfId="0" applyFont="1" applyBorder="1"/>
    <xf numFmtId="0" fontId="4" fillId="0" borderId="3" xfId="0" applyFont="1" applyBorder="1" applyAlignment="1">
      <alignment vertical="center"/>
    </xf>
    <xf numFmtId="0" fontId="0" fillId="11" borderId="169" xfId="0" applyFill="1" applyBorder="1"/>
    <xf numFmtId="0" fontId="0" fillId="11" borderId="56" xfId="0" applyFill="1" applyBorder="1"/>
    <xf numFmtId="0" fontId="0" fillId="11" borderId="170" xfId="0" applyFill="1" applyBorder="1"/>
    <xf numFmtId="166" fontId="2" fillId="0" borderId="91" xfId="8" applyNumberFormat="1" applyFont="1" applyBorder="1" applyProtection="1"/>
    <xf numFmtId="0" fontId="0" fillId="0" borderId="135" xfId="0" applyBorder="1"/>
    <xf numFmtId="0" fontId="0" fillId="0" borderId="209" xfId="0" applyBorder="1"/>
    <xf numFmtId="0" fontId="0" fillId="0" borderId="167" xfId="0" applyBorder="1"/>
    <xf numFmtId="0" fontId="0" fillId="11" borderId="198" xfId="0" applyFill="1" applyBorder="1"/>
    <xf numFmtId="0" fontId="0" fillId="11" borderId="11" xfId="0" applyFill="1" applyBorder="1"/>
    <xf numFmtId="0" fontId="0" fillId="11" borderId="197" xfId="0" applyFill="1" applyBorder="1" applyAlignment="1">
      <alignment wrapText="1"/>
    </xf>
    <xf numFmtId="0" fontId="0" fillId="0" borderId="194" xfId="0" applyBorder="1"/>
    <xf numFmtId="10" fontId="0" fillId="0" borderId="189" xfId="10" applyNumberFormat="1" applyFont="1" applyFill="1" applyBorder="1" applyProtection="1">
      <protection locked="0"/>
    </xf>
    <xf numFmtId="9" fontId="0" fillId="0" borderId="0" xfId="10" applyFont="1" applyFill="1" applyBorder="1" applyProtection="1">
      <protection locked="0"/>
    </xf>
    <xf numFmtId="0" fontId="2" fillId="0" borderId="13" xfId="0" applyFont="1" applyBorder="1"/>
    <xf numFmtId="8" fontId="7" fillId="0" borderId="0" xfId="0" applyNumberFormat="1" applyFont="1" applyAlignment="1">
      <alignment wrapText="1"/>
    </xf>
    <xf numFmtId="0" fontId="10" fillId="0" borderId="0" xfId="0" applyFont="1" applyProtection="1">
      <protection locked="0"/>
    </xf>
    <xf numFmtId="44" fontId="0" fillId="5" borderId="126" xfId="9" applyFont="1" applyFill="1" applyBorder="1" applyProtection="1"/>
    <xf numFmtId="0" fontId="8" fillId="0" borderId="130" xfId="0" applyFont="1" applyBorder="1" applyProtection="1">
      <protection locked="0"/>
    </xf>
    <xf numFmtId="164" fontId="8" fillId="0" borderId="134" xfId="0" applyNumberFormat="1" applyFont="1" applyBorder="1" applyProtection="1">
      <protection locked="0"/>
    </xf>
    <xf numFmtId="164" fontId="8" fillId="0" borderId="132" xfId="0" applyNumberFormat="1" applyFont="1" applyBorder="1" applyAlignment="1" applyProtection="1">
      <alignment wrapText="1"/>
      <protection locked="0"/>
    </xf>
    <xf numFmtId="14" fontId="8" fillId="0" borderId="141" xfId="0" applyNumberFormat="1" applyFont="1" applyBorder="1" applyProtection="1">
      <protection locked="0"/>
    </xf>
    <xf numFmtId="14" fontId="8" fillId="0" borderId="133" xfId="0" applyNumberFormat="1" applyFont="1" applyBorder="1" applyProtection="1">
      <protection locked="0"/>
    </xf>
    <xf numFmtId="0" fontId="8" fillId="0" borderId="141" xfId="0" applyFont="1" applyBorder="1" applyProtection="1">
      <protection locked="0"/>
    </xf>
    <xf numFmtId="0" fontId="2" fillId="11" borderId="169" xfId="0" applyFont="1" applyFill="1" applyBorder="1"/>
    <xf numFmtId="0" fontId="52" fillId="0" borderId="0" xfId="0" applyFont="1" applyProtection="1">
      <protection locked="0"/>
    </xf>
    <xf numFmtId="0" fontId="51" fillId="0" borderId="0" xfId="0" applyFont="1"/>
    <xf numFmtId="0" fontId="52" fillId="0" borderId="0" xfId="0" applyFont="1"/>
    <xf numFmtId="0" fontId="53" fillId="0" borderId="0" xfId="0" applyFont="1"/>
    <xf numFmtId="0" fontId="0" fillId="11" borderId="135" xfId="0" applyFill="1" applyBorder="1"/>
    <xf numFmtId="0" fontId="0" fillId="11" borderId="34" xfId="0" applyFill="1" applyBorder="1"/>
    <xf numFmtId="0" fontId="0" fillId="11" borderId="154" xfId="0" applyFill="1" applyBorder="1"/>
    <xf numFmtId="44" fontId="0" fillId="10" borderId="255" xfId="9" applyFont="1" applyFill="1" applyBorder="1" applyProtection="1">
      <protection locked="0"/>
    </xf>
    <xf numFmtId="44" fontId="0" fillId="10" borderId="77" xfId="9" applyFont="1" applyFill="1" applyBorder="1" applyProtection="1">
      <protection locked="0"/>
    </xf>
    <xf numFmtId="0" fontId="0" fillId="0" borderId="256" xfId="0" applyBorder="1"/>
    <xf numFmtId="0" fontId="0" fillId="0" borderId="257" xfId="0" applyBorder="1"/>
    <xf numFmtId="0" fontId="0" fillId="0" borderId="154" xfId="0" applyBorder="1"/>
    <xf numFmtId="0" fontId="0" fillId="0" borderId="152" xfId="0" applyBorder="1"/>
    <xf numFmtId="0" fontId="21" fillId="0" borderId="91" xfId="0" applyFont="1" applyBorder="1" applyAlignment="1">
      <alignment vertical="center"/>
    </xf>
    <xf numFmtId="0" fontId="21" fillId="0" borderId="0" xfId="0" applyFont="1" applyAlignment="1">
      <alignment vertical="center"/>
    </xf>
    <xf numFmtId="0" fontId="2" fillId="17" borderId="55" xfId="0" applyFont="1" applyFill="1" applyBorder="1"/>
    <xf numFmtId="0" fontId="2" fillId="17" borderId="54" xfId="0" applyFont="1" applyFill="1" applyBorder="1"/>
    <xf numFmtId="0" fontId="0" fillId="0" borderId="156" xfId="0" applyBorder="1"/>
    <xf numFmtId="6" fontId="0" fillId="0" borderId="186" xfId="0" applyNumberFormat="1" applyBorder="1"/>
    <xf numFmtId="0" fontId="0" fillId="0" borderId="186" xfId="0" applyBorder="1"/>
    <xf numFmtId="6" fontId="0" fillId="0" borderId="11" xfId="0" applyNumberFormat="1" applyBorder="1"/>
    <xf numFmtId="6" fontId="0" fillId="0" borderId="197" xfId="0" applyNumberFormat="1" applyBorder="1"/>
    <xf numFmtId="0" fontId="0" fillId="0" borderId="84" xfId="0" applyBorder="1"/>
    <xf numFmtId="6" fontId="0" fillId="0" borderId="84" xfId="0" applyNumberFormat="1" applyBorder="1"/>
    <xf numFmtId="6" fontId="0" fillId="0" borderId="15" xfId="0" applyNumberFormat="1" applyBorder="1"/>
    <xf numFmtId="6" fontId="0" fillId="0" borderId="183" xfId="0" applyNumberFormat="1" applyBorder="1"/>
    <xf numFmtId="0" fontId="0" fillId="0" borderId="15" xfId="0" applyBorder="1"/>
    <xf numFmtId="0" fontId="0" fillId="0" borderId="183" xfId="0" applyBorder="1"/>
    <xf numFmtId="8" fontId="0" fillId="0" borderId="100" xfId="0" applyNumberFormat="1" applyBorder="1"/>
    <xf numFmtId="6" fontId="0" fillId="0" borderId="100" xfId="0" applyNumberFormat="1" applyBorder="1"/>
    <xf numFmtId="6" fontId="0" fillId="0" borderId="33" xfId="0" applyNumberFormat="1" applyBorder="1"/>
    <xf numFmtId="9" fontId="0" fillId="0" borderId="186" xfId="0" applyNumberFormat="1" applyBorder="1"/>
    <xf numFmtId="9" fontId="0" fillId="0" borderId="11" xfId="0" applyNumberFormat="1" applyBorder="1"/>
    <xf numFmtId="8" fontId="0" fillId="0" borderId="15" xfId="0" applyNumberFormat="1" applyBorder="1"/>
    <xf numFmtId="8" fontId="0" fillId="0" borderId="183" xfId="0" applyNumberFormat="1" applyBorder="1"/>
    <xf numFmtId="0" fontId="2" fillId="0" borderId="198" xfId="0" applyFont="1" applyBorder="1"/>
    <xf numFmtId="0" fontId="2" fillId="0" borderId="11" xfId="0" applyFont="1" applyBorder="1"/>
    <xf numFmtId="0" fontId="2" fillId="0" borderId="197" xfId="0" applyFont="1" applyBorder="1"/>
    <xf numFmtId="0" fontId="0" fillId="0" borderId="258" xfId="0" applyBorder="1" applyAlignment="1">
      <alignment horizontal="center"/>
    </xf>
    <xf numFmtId="9" fontId="0" fillId="0" borderId="84" xfId="0" applyNumberFormat="1" applyBorder="1"/>
    <xf numFmtId="0" fontId="0" fillId="0" borderId="14" xfId="0" applyBorder="1" applyAlignment="1">
      <alignment horizontal="center"/>
    </xf>
    <xf numFmtId="9" fontId="0" fillId="0" borderId="15" xfId="0" applyNumberFormat="1" applyBorder="1"/>
    <xf numFmtId="9" fontId="0" fillId="0" borderId="183" xfId="0" applyNumberFormat="1" applyBorder="1"/>
    <xf numFmtId="0" fontId="5" fillId="0" borderId="212" xfId="0" applyFont="1" applyBorder="1" applyAlignment="1">
      <alignment horizontal="left"/>
    </xf>
    <xf numFmtId="0" fontId="54" fillId="0" borderId="0" xfId="0" applyFont="1"/>
    <xf numFmtId="0" fontId="55" fillId="0" borderId="0" xfId="0" applyFont="1"/>
    <xf numFmtId="44" fontId="5" fillId="2" borderId="259" xfId="2" applyFont="1" applyFill="1" applyBorder="1" applyAlignment="1" applyProtection="1">
      <alignment horizontal="right" vertical="center"/>
      <protection locked="0"/>
    </xf>
    <xf numFmtId="44" fontId="5" fillId="2" borderId="260" xfId="2" applyFont="1" applyFill="1" applyBorder="1" applyAlignment="1" applyProtection="1">
      <alignment horizontal="right" vertical="center"/>
      <protection locked="0"/>
    </xf>
    <xf numFmtId="44" fontId="5" fillId="2" borderId="261" xfId="2" applyFont="1" applyFill="1" applyBorder="1" applyAlignment="1" applyProtection="1">
      <alignment horizontal="right"/>
      <protection locked="0"/>
    </xf>
    <xf numFmtId="44" fontId="5" fillId="5" borderId="12" xfId="2" applyFont="1" applyFill="1" applyBorder="1" applyAlignment="1" applyProtection="1">
      <alignment horizontal="right"/>
    </xf>
    <xf numFmtId="0" fontId="5" fillId="2" borderId="25" xfId="1" applyFont="1" applyFill="1" applyBorder="1" applyAlignment="1">
      <alignment vertical="center"/>
    </xf>
    <xf numFmtId="0" fontId="10" fillId="0" borderId="186" xfId="1" applyFont="1" applyBorder="1" applyProtection="1">
      <protection locked="0"/>
    </xf>
    <xf numFmtId="0" fontId="5" fillId="0" borderId="135" xfId="1" applyFont="1" applyBorder="1" applyAlignment="1" applyProtection="1">
      <alignment vertical="center"/>
      <protection locked="0"/>
    </xf>
    <xf numFmtId="0" fontId="5" fillId="0" borderId="34" xfId="1" applyFont="1" applyBorder="1" applyAlignment="1" applyProtection="1">
      <alignment vertical="center"/>
      <protection locked="0"/>
    </xf>
    <xf numFmtId="0" fontId="5" fillId="0" borderId="154" xfId="1" applyFont="1" applyBorder="1" applyAlignment="1" applyProtection="1">
      <alignment vertical="center"/>
      <protection locked="0"/>
    </xf>
    <xf numFmtId="0" fontId="7" fillId="2" borderId="152" xfId="1" applyFont="1" applyFill="1" applyBorder="1"/>
    <xf numFmtId="0" fontId="5" fillId="2" borderId="91" xfId="1" applyFont="1" applyFill="1" applyBorder="1"/>
    <xf numFmtId="0" fontId="5" fillId="2" borderId="152" xfId="1" applyFont="1" applyFill="1" applyBorder="1"/>
    <xf numFmtId="0" fontId="5" fillId="2" borderId="155" xfId="1" applyFont="1" applyFill="1" applyBorder="1"/>
    <xf numFmtId="0" fontId="8" fillId="2" borderId="152" xfId="1" applyFont="1" applyFill="1" applyBorder="1" applyAlignment="1">
      <alignment horizontal="center"/>
    </xf>
    <xf numFmtId="0" fontId="5" fillId="2" borderId="155" xfId="1" applyFont="1" applyFill="1" applyBorder="1" applyAlignment="1">
      <alignment vertical="center"/>
    </xf>
    <xf numFmtId="0" fontId="5" fillId="2" borderId="152" xfId="1" applyFont="1" applyFill="1" applyBorder="1" applyProtection="1">
      <protection locked="0"/>
    </xf>
    <xf numFmtId="0" fontId="5" fillId="2" borderId="91" xfId="1" applyFont="1" applyFill="1" applyBorder="1" applyProtection="1">
      <protection locked="0"/>
    </xf>
    <xf numFmtId="0" fontId="5" fillId="2" borderId="29" xfId="1" applyFont="1" applyFill="1" applyBorder="1" applyProtection="1">
      <protection locked="0"/>
    </xf>
    <xf numFmtId="0" fontId="5" fillId="2" borderId="155" xfId="1" applyFont="1" applyFill="1" applyBorder="1" applyProtection="1">
      <protection locked="0"/>
    </xf>
    <xf numFmtId="0" fontId="5" fillId="2" borderId="156" xfId="1" applyFont="1" applyFill="1" applyBorder="1" applyProtection="1">
      <protection locked="0"/>
    </xf>
    <xf numFmtId="42" fontId="12" fillId="0" borderId="262" xfId="0" applyNumberFormat="1" applyFont="1" applyBorder="1" applyAlignment="1" applyProtection="1">
      <alignment vertical="center"/>
      <protection locked="0"/>
    </xf>
    <xf numFmtId="42" fontId="12" fillId="5" borderId="263" xfId="0" applyNumberFormat="1" applyFont="1" applyFill="1" applyBorder="1" applyAlignment="1">
      <alignment vertical="center"/>
    </xf>
    <xf numFmtId="42" fontId="12" fillId="0" borderId="264" xfId="0" applyNumberFormat="1" applyFont="1" applyBorder="1" applyAlignment="1" applyProtection="1">
      <alignment vertical="center" wrapText="1"/>
      <protection locked="0"/>
    </xf>
    <xf numFmtId="42" fontId="12" fillId="0" borderId="265" xfId="0" applyNumberFormat="1" applyFont="1" applyBorder="1" applyAlignment="1" applyProtection="1">
      <alignment vertical="center" wrapText="1"/>
      <protection locked="0"/>
    </xf>
    <xf numFmtId="0" fontId="5" fillId="0" borderId="266" xfId="0" applyFont="1" applyBorder="1" applyProtection="1">
      <protection locked="0"/>
    </xf>
    <xf numFmtId="0" fontId="8" fillId="0" borderId="267" xfId="0" applyFont="1" applyBorder="1" applyProtection="1">
      <protection locked="0"/>
    </xf>
    <xf numFmtId="44" fontId="5" fillId="0" borderId="266" xfId="0" applyNumberFormat="1" applyFont="1" applyBorder="1" applyProtection="1">
      <protection locked="0"/>
    </xf>
    <xf numFmtId="44" fontId="5" fillId="0" borderId="268" xfId="0" applyNumberFormat="1" applyFont="1" applyBorder="1" applyProtection="1">
      <protection locked="0"/>
    </xf>
    <xf numFmtId="164" fontId="8" fillId="0" borderId="266" xfId="0" applyNumberFormat="1" applyFont="1" applyBorder="1" applyProtection="1">
      <protection locked="0"/>
    </xf>
    <xf numFmtId="14" fontId="8" fillId="0" borderId="269" xfId="0" applyNumberFormat="1" applyFont="1" applyBorder="1" applyProtection="1">
      <protection locked="0"/>
    </xf>
    <xf numFmtId="14" fontId="8" fillId="0" borderId="270" xfId="0" applyNumberFormat="1" applyFont="1" applyBorder="1" applyProtection="1">
      <protection locked="0"/>
    </xf>
    <xf numFmtId="164" fontId="8" fillId="0" borderId="271" xfId="0" applyNumberFormat="1" applyFont="1" applyBorder="1" applyAlignment="1" applyProtection="1">
      <alignment wrapText="1"/>
      <protection locked="0"/>
    </xf>
    <xf numFmtId="164" fontId="5" fillId="0" borderId="272" xfId="0" applyNumberFormat="1" applyFont="1" applyBorder="1" applyAlignment="1" applyProtection="1">
      <alignment wrapText="1"/>
      <protection locked="0"/>
    </xf>
    <xf numFmtId="167" fontId="5" fillId="0" borderId="273" xfId="0" applyNumberFormat="1" applyFont="1" applyBorder="1" applyProtection="1">
      <protection locked="0"/>
    </xf>
    <xf numFmtId="0" fontId="8" fillId="0" borderId="269" xfId="0" applyFont="1" applyBorder="1" applyProtection="1">
      <protection locked="0"/>
    </xf>
    <xf numFmtId="0" fontId="5" fillId="0" borderId="269" xfId="0" applyFont="1" applyBorder="1" applyProtection="1">
      <protection locked="0"/>
    </xf>
    <xf numFmtId="0" fontId="5" fillId="0" borderId="274" xfId="0" applyFont="1" applyBorder="1" applyProtection="1">
      <protection locked="0"/>
    </xf>
    <xf numFmtId="0" fontId="5" fillId="0" borderId="186" xfId="0" applyFont="1" applyBorder="1" applyProtection="1">
      <protection locked="0"/>
    </xf>
    <xf numFmtId="9" fontId="2" fillId="11" borderId="169" xfId="5" applyNumberFormat="1" applyFont="1" applyFill="1" applyBorder="1" applyAlignment="1">
      <alignment vertical="center"/>
    </xf>
    <xf numFmtId="0" fontId="11" fillId="0" borderId="154" xfId="0" applyFont="1" applyBorder="1"/>
    <xf numFmtId="44" fontId="12" fillId="5" borderId="134" xfId="0" applyNumberFormat="1" applyFont="1" applyFill="1" applyBorder="1" applyAlignment="1">
      <alignment vertical="center"/>
    </xf>
    <xf numFmtId="44" fontId="12" fillId="0" borderId="142" xfId="0" applyNumberFormat="1" applyFont="1" applyBorder="1" applyAlignment="1" applyProtection="1">
      <alignment vertical="center"/>
      <protection locked="0"/>
    </xf>
    <xf numFmtId="5" fontId="14" fillId="8" borderId="135" xfId="0" applyNumberFormat="1" applyFont="1" applyFill="1" applyBorder="1" applyAlignment="1">
      <alignment vertical="center"/>
    </xf>
    <xf numFmtId="0" fontId="14" fillId="8" borderId="155" xfId="0" applyFont="1" applyFill="1" applyBorder="1"/>
    <xf numFmtId="0" fontId="21" fillId="11" borderId="0" xfId="0" applyFont="1" applyFill="1"/>
    <xf numFmtId="0" fontId="5" fillId="0" borderId="5" xfId="0" applyFont="1" applyBorder="1" applyAlignment="1" applyProtection="1">
      <alignment horizontal="left"/>
      <protection locked="0"/>
    </xf>
    <xf numFmtId="0" fontId="5" fillId="0" borderId="5" xfId="0" applyFont="1" applyBorder="1" applyProtection="1">
      <protection locked="0"/>
    </xf>
    <xf numFmtId="0" fontId="5" fillId="0" borderId="0" xfId="0" applyFont="1"/>
    <xf numFmtId="0" fontId="5" fillId="0" borderId="212" xfId="0" applyFont="1" applyBorder="1" applyProtection="1">
      <protection locked="0"/>
    </xf>
    <xf numFmtId="0" fontId="5" fillId="0" borderId="211" xfId="0" applyFont="1" applyBorder="1" applyProtection="1">
      <protection locked="0"/>
    </xf>
    <xf numFmtId="0" fontId="0" fillId="0" borderId="55" xfId="0" applyBorder="1" applyProtection="1">
      <protection locked="0"/>
    </xf>
    <xf numFmtId="0" fontId="0" fillId="0" borderId="205" xfId="0" applyBorder="1"/>
    <xf numFmtId="0" fontId="0" fillId="0" borderId="29" xfId="0" applyBorder="1"/>
    <xf numFmtId="0" fontId="0" fillId="0" borderId="155" xfId="0" applyBorder="1"/>
    <xf numFmtId="0" fontId="21" fillId="10" borderId="0" xfId="0" applyFont="1" applyFill="1"/>
    <xf numFmtId="0" fontId="5" fillId="0" borderId="5" xfId="0" applyFont="1" applyBorder="1" applyAlignment="1" applyProtection="1">
      <alignment horizontal="left"/>
      <protection locked="0"/>
    </xf>
    <xf numFmtId="0" fontId="5" fillId="0" borderId="5" xfId="0" quotePrefix="1" applyFont="1" applyBorder="1" applyAlignment="1" applyProtection="1">
      <alignment horizontal="left"/>
      <protection locked="0"/>
    </xf>
    <xf numFmtId="0" fontId="38" fillId="0" borderId="0" xfId="0" applyFont="1" applyAlignment="1">
      <alignment horizontal="left" vertical="top" wrapText="1"/>
    </xf>
    <xf numFmtId="0" fontId="5" fillId="0" borderId="165" xfId="0" applyFont="1" applyBorder="1" applyAlignment="1" applyProtection="1">
      <alignment horizontal="left"/>
      <protection locked="0"/>
    </xf>
    <xf numFmtId="0" fontId="5" fillId="0" borderId="143" xfId="0" applyFont="1" applyBorder="1" applyAlignment="1" applyProtection="1">
      <alignment horizontal="left"/>
      <protection locked="0"/>
    </xf>
    <xf numFmtId="0" fontId="5" fillId="0" borderId="163" xfId="0" applyFont="1" applyBorder="1" applyAlignment="1" applyProtection="1">
      <alignment horizontal="left"/>
      <protection locked="0"/>
    </xf>
    <xf numFmtId="0" fontId="5" fillId="0" borderId="150" xfId="0" applyFont="1" applyBorder="1" applyAlignment="1" applyProtection="1">
      <alignment horizontal="left"/>
      <protection locked="0"/>
    </xf>
    <xf numFmtId="0" fontId="5" fillId="0" borderId="149" xfId="0" applyFont="1" applyBorder="1" applyAlignment="1" applyProtection="1">
      <alignment horizontal="left"/>
      <protection locked="0"/>
    </xf>
    <xf numFmtId="0" fontId="5" fillId="0" borderId="164" xfId="0" applyFont="1" applyBorder="1" applyAlignment="1" applyProtection="1">
      <alignment horizontal="left"/>
      <protection locked="0"/>
    </xf>
    <xf numFmtId="0" fontId="5" fillId="0" borderId="147" xfId="0" applyFont="1" applyBorder="1" applyAlignment="1" applyProtection="1">
      <alignment horizontal="left"/>
      <protection locked="0"/>
    </xf>
    <xf numFmtId="0" fontId="5" fillId="0" borderId="146" xfId="0" applyFont="1" applyBorder="1" applyAlignment="1" applyProtection="1">
      <alignment horizontal="left"/>
      <protection locked="0"/>
    </xf>
    <xf numFmtId="0" fontId="8" fillId="0" borderId="5" xfId="0" applyFont="1" applyBorder="1" applyAlignment="1" applyProtection="1">
      <alignment horizontal="left"/>
      <protection locked="0"/>
    </xf>
    <xf numFmtId="0" fontId="40" fillId="0" borderId="5" xfId="0" applyFont="1" applyBorder="1" applyAlignment="1" applyProtection="1">
      <alignment horizontal="left"/>
      <protection locked="0"/>
    </xf>
    <xf numFmtId="0" fontId="5" fillId="0" borderId="144" xfId="0" applyFont="1" applyBorder="1" applyAlignment="1" applyProtection="1">
      <alignment horizontal="left"/>
      <protection locked="0"/>
    </xf>
    <xf numFmtId="9" fontId="28" fillId="11" borderId="135" xfId="5" applyNumberFormat="1" applyFont="1" applyFill="1" applyBorder="1" applyAlignment="1">
      <alignment horizontal="center" vertical="center" wrapText="1"/>
    </xf>
    <xf numFmtId="9" fontId="28" fillId="11" borderId="29" xfId="5" applyNumberFormat="1" applyFont="1" applyFill="1" applyBorder="1" applyAlignment="1">
      <alignment horizontal="center" vertical="center" wrapText="1"/>
    </xf>
    <xf numFmtId="9" fontId="28" fillId="11" borderId="102" xfId="5" applyNumberFormat="1" applyFont="1" applyFill="1" applyBorder="1" applyAlignment="1">
      <alignment horizontal="center" vertical="center" wrapText="1"/>
    </xf>
    <xf numFmtId="9" fontId="28" fillId="11" borderId="77" xfId="5" applyNumberFormat="1" applyFont="1" applyFill="1" applyBorder="1" applyAlignment="1">
      <alignment horizontal="center" vertical="center" wrapText="1"/>
    </xf>
    <xf numFmtId="9" fontId="28" fillId="11" borderId="85" xfId="5" applyNumberFormat="1" applyFont="1" applyFill="1" applyBorder="1" applyAlignment="1">
      <alignment horizontal="center" vertical="center" wrapText="1"/>
    </xf>
    <xf numFmtId="9" fontId="28" fillId="11" borderId="83" xfId="5" applyNumberFormat="1" applyFont="1" applyFill="1" applyBorder="1" applyAlignment="1">
      <alignment horizontal="center" vertical="center" wrapText="1"/>
    </xf>
    <xf numFmtId="9" fontId="28" fillId="11" borderId="242" xfId="5" applyNumberFormat="1" applyFont="1" applyFill="1" applyBorder="1" applyAlignment="1">
      <alignment horizontal="center" vertical="center" wrapText="1"/>
    </xf>
    <xf numFmtId="9" fontId="28" fillId="11" borderId="245" xfId="5" applyNumberFormat="1" applyFont="1" applyFill="1" applyBorder="1" applyAlignment="1">
      <alignment horizontal="center" vertical="center" wrapText="1"/>
    </xf>
    <xf numFmtId="0" fontId="7" fillId="0" borderId="0" xfId="1" applyFont="1" applyAlignment="1">
      <alignment vertical="top"/>
    </xf>
    <xf numFmtId="0" fontId="2" fillId="0" borderId="0" xfId="5" applyFont="1" applyAlignment="1">
      <alignment horizontal="left"/>
    </xf>
    <xf numFmtId="9" fontId="28" fillId="11" borderId="244" xfId="5" applyNumberFormat="1" applyFont="1" applyFill="1" applyBorder="1" applyAlignment="1">
      <alignment horizontal="center" vertical="center" wrapText="1"/>
    </xf>
    <xf numFmtId="9" fontId="28" fillId="11" borderId="247" xfId="5" applyNumberFormat="1" applyFont="1" applyFill="1" applyBorder="1" applyAlignment="1">
      <alignment horizontal="center" vertical="center" wrapText="1"/>
    </xf>
    <xf numFmtId="9" fontId="28" fillId="5" borderId="13" xfId="5" applyNumberFormat="1" applyFont="1" applyFill="1" applyBorder="1" applyAlignment="1">
      <alignment horizontal="center" vertical="center" wrapText="1"/>
    </xf>
    <xf numFmtId="9" fontId="28" fillId="5" borderId="54" xfId="5" applyNumberFormat="1" applyFont="1" applyFill="1" applyBorder="1" applyAlignment="1">
      <alignment horizontal="center" vertical="center" wrapText="1"/>
    </xf>
    <xf numFmtId="9" fontId="28" fillId="11" borderId="243" xfId="5" applyNumberFormat="1" applyFont="1" applyFill="1" applyBorder="1" applyAlignment="1">
      <alignment horizontal="center" vertical="center" wrapText="1"/>
    </xf>
    <xf numFmtId="9" fontId="28" fillId="11" borderId="246" xfId="5" applyNumberFormat="1" applyFont="1" applyFill="1" applyBorder="1" applyAlignment="1">
      <alignment horizontal="center" vertical="center" wrapText="1"/>
    </xf>
    <xf numFmtId="9" fontId="28" fillId="5" borderId="243" xfId="5" applyNumberFormat="1" applyFont="1" applyFill="1" applyBorder="1" applyAlignment="1">
      <alignment horizontal="center" vertical="center" wrapText="1"/>
    </xf>
    <xf numFmtId="9" fontId="28" fillId="5" borderId="246" xfId="5" applyNumberFormat="1" applyFont="1" applyFill="1" applyBorder="1" applyAlignment="1">
      <alignment horizontal="center" vertical="center" wrapText="1"/>
    </xf>
    <xf numFmtId="0" fontId="10" fillId="2" borderId="35" xfId="1" applyFont="1" applyFill="1" applyBorder="1" applyAlignment="1" applyProtection="1">
      <alignment horizontal="left" vertical="top" wrapText="1"/>
      <protection locked="0"/>
    </xf>
    <xf numFmtId="0" fontId="10" fillId="2" borderId="36" xfId="1" applyFont="1" applyFill="1" applyBorder="1" applyAlignment="1" applyProtection="1">
      <alignment horizontal="left" vertical="top" wrapText="1"/>
      <protection locked="0"/>
    </xf>
    <xf numFmtId="0" fontId="10" fillId="2" borderId="37" xfId="1" applyFont="1" applyFill="1" applyBorder="1" applyAlignment="1" applyProtection="1">
      <alignment horizontal="left" vertical="top" wrapText="1"/>
      <protection locked="0"/>
    </xf>
    <xf numFmtId="0" fontId="10" fillId="2" borderId="38" xfId="1" applyFont="1" applyFill="1" applyBorder="1" applyAlignment="1" applyProtection="1">
      <alignment horizontal="left" vertical="top" wrapText="1"/>
      <protection locked="0"/>
    </xf>
    <xf numFmtId="0" fontId="10" fillId="2" borderId="0" xfId="1" applyFont="1" applyFill="1" applyAlignment="1" applyProtection="1">
      <alignment horizontal="left" vertical="top" wrapText="1"/>
      <protection locked="0"/>
    </xf>
    <xf numFmtId="0" fontId="10" fillId="2" borderId="39" xfId="1" applyFont="1" applyFill="1" applyBorder="1" applyAlignment="1" applyProtection="1">
      <alignment horizontal="left" vertical="top" wrapText="1"/>
      <protection locked="0"/>
    </xf>
    <xf numFmtId="0" fontId="10" fillId="2" borderId="40" xfId="1" applyFont="1" applyFill="1" applyBorder="1" applyAlignment="1" applyProtection="1">
      <alignment horizontal="left" vertical="top" wrapText="1"/>
      <protection locked="0"/>
    </xf>
    <xf numFmtId="0" fontId="10" fillId="2" borderId="5" xfId="1" applyFont="1" applyFill="1" applyBorder="1" applyAlignment="1" applyProtection="1">
      <alignment horizontal="left" vertical="top" wrapText="1"/>
      <protection locked="0"/>
    </xf>
    <xf numFmtId="0" fontId="10" fillId="2" borderId="41" xfId="1" applyFont="1" applyFill="1" applyBorder="1" applyAlignment="1" applyProtection="1">
      <alignment horizontal="left" vertical="top" wrapText="1"/>
      <protection locked="0"/>
    </xf>
    <xf numFmtId="0" fontId="8" fillId="4" borderId="12" xfId="1" applyFont="1" applyFill="1" applyBorder="1" applyAlignment="1">
      <alignment horizontal="center" wrapText="1"/>
    </xf>
    <xf numFmtId="0" fontId="8" fillId="4" borderId="18" xfId="1" applyFont="1" applyFill="1" applyBorder="1" applyAlignment="1">
      <alignment horizontal="center" wrapText="1"/>
    </xf>
    <xf numFmtId="164" fontId="10" fillId="0" borderId="0" xfId="0" applyNumberFormat="1" applyFont="1" applyAlignment="1">
      <alignment horizontal="center" wrapText="1"/>
    </xf>
    <xf numFmtId="0" fontId="0" fillId="0" borderId="3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27" fillId="10" borderId="135" xfId="0" applyFont="1" applyFill="1" applyBorder="1" applyAlignment="1">
      <alignment horizontal="center"/>
    </xf>
    <xf numFmtId="0" fontId="27" fillId="10" borderId="56" xfId="0" applyFont="1" applyFill="1" applyBorder="1" applyAlignment="1">
      <alignment horizontal="center"/>
    </xf>
    <xf numFmtId="0" fontId="27" fillId="10" borderId="170" xfId="0" applyFont="1" applyFill="1" applyBorder="1" applyAlignment="1">
      <alignment horizontal="center"/>
    </xf>
    <xf numFmtId="5" fontId="24" fillId="11" borderId="35" xfId="0" applyNumberFormat="1" applyFont="1" applyFill="1" applyBorder="1" applyAlignment="1">
      <alignment horizontal="center" vertical="center" wrapText="1"/>
    </xf>
    <xf numFmtId="5" fontId="24" fillId="11" borderId="36" xfId="0" applyNumberFormat="1" applyFont="1" applyFill="1" applyBorder="1" applyAlignment="1">
      <alignment horizontal="center" vertical="center" wrapText="1"/>
    </xf>
    <xf numFmtId="5" fontId="24" fillId="11" borderId="250" xfId="0" applyNumberFormat="1" applyFont="1" applyFill="1" applyBorder="1" applyAlignment="1">
      <alignment horizontal="center" vertical="center" wrapText="1"/>
    </xf>
    <xf numFmtId="5" fontId="24" fillId="11" borderId="17" xfId="0" applyNumberFormat="1" applyFont="1" applyFill="1" applyBorder="1" applyAlignment="1">
      <alignment horizontal="center" vertical="center" wrapText="1"/>
    </xf>
    <xf numFmtId="5" fontId="24" fillId="11" borderId="155" xfId="0" applyNumberFormat="1" applyFont="1" applyFill="1" applyBorder="1" applyAlignment="1">
      <alignment horizontal="center" vertical="center" wrapText="1"/>
    </xf>
    <xf numFmtId="5" fontId="24" fillId="11" borderId="156" xfId="0" applyNumberFormat="1" applyFont="1" applyFill="1" applyBorder="1" applyAlignment="1">
      <alignment horizontal="center" vertical="center" wrapText="1"/>
    </xf>
    <xf numFmtId="5" fontId="24" fillId="10" borderId="152" xfId="0" applyNumberFormat="1" applyFont="1" applyFill="1" applyBorder="1" applyAlignment="1">
      <alignment horizontal="center" vertical="center" wrapText="1"/>
    </xf>
    <xf numFmtId="5" fontId="24" fillId="10" borderId="29" xfId="0" applyNumberFormat="1" applyFont="1" applyFill="1" applyBorder="1" applyAlignment="1">
      <alignment horizontal="center" vertical="center" wrapText="1"/>
    </xf>
    <xf numFmtId="0" fontId="5" fillId="0" borderId="212" xfId="0" applyFont="1" applyBorder="1" applyAlignment="1" applyProtection="1">
      <alignment horizontal="left"/>
      <protection locked="0"/>
    </xf>
    <xf numFmtId="0" fontId="5" fillId="0" borderId="213" xfId="0" applyFont="1" applyBorder="1" applyAlignment="1" applyProtection="1">
      <alignment horizontal="left"/>
      <protection locked="0"/>
    </xf>
    <xf numFmtId="0" fontId="53" fillId="0" borderId="0" xfId="0" applyFont="1" applyAlignment="1" applyProtection="1">
      <alignment horizontal="center" wrapText="1"/>
      <protection locked="0"/>
    </xf>
    <xf numFmtId="0" fontId="2" fillId="0" borderId="13" xfId="0" applyFont="1" applyBorder="1" applyAlignment="1">
      <alignment horizontal="center"/>
    </xf>
    <xf numFmtId="0" fontId="2" fillId="0" borderId="54" xfId="0" applyFont="1" applyBorder="1" applyAlignment="1">
      <alignment horizontal="center"/>
    </xf>
    <xf numFmtId="0" fontId="10" fillId="0" borderId="0" xfId="0" applyFont="1" applyAlignment="1">
      <alignment horizontal="center" wrapText="1"/>
    </xf>
    <xf numFmtId="0" fontId="0" fillId="0" borderId="135"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54" xfId="0" applyBorder="1" applyAlignment="1" applyProtection="1">
      <alignment horizontal="left" vertical="top" wrapText="1"/>
      <protection locked="0"/>
    </xf>
    <xf numFmtId="0" fontId="0" fillId="0" borderId="152" xfId="0" applyBorder="1" applyAlignment="1" applyProtection="1">
      <alignment horizontal="left" vertical="top" wrapText="1"/>
      <protection locked="0"/>
    </xf>
    <xf numFmtId="0" fontId="0" fillId="0" borderId="91"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155" xfId="0" applyBorder="1" applyAlignment="1" applyProtection="1">
      <alignment horizontal="left" vertical="top" wrapText="1"/>
      <protection locked="0"/>
    </xf>
    <xf numFmtId="0" fontId="0" fillId="0" borderId="156" xfId="0" applyBorder="1" applyAlignment="1" applyProtection="1">
      <alignment horizontal="left" vertical="top" wrapText="1"/>
      <protection locked="0"/>
    </xf>
    <xf numFmtId="0" fontId="52" fillId="0" borderId="0" xfId="0" applyFont="1" applyAlignment="1">
      <alignment wrapText="1"/>
    </xf>
    <xf numFmtId="8" fontId="10" fillId="0" borderId="0" xfId="0" applyNumberFormat="1" applyFont="1" applyAlignment="1">
      <alignment horizontal="center" wrapText="1"/>
    </xf>
    <xf numFmtId="0" fontId="21" fillId="10" borderId="0" xfId="0" applyFont="1" applyFill="1" applyAlignment="1">
      <alignment vertical="center"/>
    </xf>
    <xf numFmtId="0" fontId="7" fillId="0" borderId="0" xfId="0" applyFont="1" applyAlignment="1">
      <alignment horizontal="left" wrapText="1"/>
    </xf>
    <xf numFmtId="0" fontId="2" fillId="0" borderId="258" xfId="0" applyFont="1" applyBorder="1" applyAlignment="1">
      <alignment horizontal="center"/>
    </xf>
    <xf numFmtId="0" fontId="2" fillId="0" borderId="186" xfId="0" applyFont="1" applyBorder="1" applyAlignment="1">
      <alignment horizontal="center"/>
    </xf>
    <xf numFmtId="0" fontId="2" fillId="0" borderId="14" xfId="0" applyFont="1" applyBorder="1" applyAlignment="1">
      <alignment horizontal="left"/>
    </xf>
    <xf numFmtId="0" fontId="2" fillId="0" borderId="15" xfId="0" applyFont="1" applyBorder="1" applyAlignment="1">
      <alignment horizontal="left"/>
    </xf>
    <xf numFmtId="0" fontId="2" fillId="0" borderId="101" xfId="0" applyFont="1" applyBorder="1" applyAlignment="1">
      <alignment horizontal="left"/>
    </xf>
    <xf numFmtId="0" fontId="2" fillId="0" borderId="100" xfId="0" applyFont="1" applyBorder="1" applyAlignment="1">
      <alignment horizontal="left"/>
    </xf>
    <xf numFmtId="0" fontId="2" fillId="0" borderId="198" xfId="0" applyFont="1" applyBorder="1" applyAlignment="1">
      <alignment horizontal="left"/>
    </xf>
    <xf numFmtId="0" fontId="2" fillId="0" borderId="11" xfId="0" applyFont="1" applyBorder="1" applyAlignment="1">
      <alignment horizontal="left"/>
    </xf>
    <xf numFmtId="0" fontId="2" fillId="0" borderId="14" xfId="0" applyFont="1" applyBorder="1" applyAlignment="1">
      <alignment horizontal="center"/>
    </xf>
    <xf numFmtId="0" fontId="2" fillId="0" borderId="15" xfId="0" applyFont="1" applyBorder="1" applyAlignment="1">
      <alignment horizontal="center"/>
    </xf>
    <xf numFmtId="0" fontId="2" fillId="0" borderId="258" xfId="0" applyFont="1" applyBorder="1" applyAlignment="1">
      <alignment horizontal="left"/>
    </xf>
    <xf numFmtId="0" fontId="2" fillId="0" borderId="186" xfId="0" applyFont="1" applyBorder="1" applyAlignment="1">
      <alignment horizontal="left"/>
    </xf>
    <xf numFmtId="0" fontId="21" fillId="10" borderId="13" xfId="0" applyFont="1" applyFill="1" applyBorder="1" applyAlignment="1">
      <alignment horizontal="center" vertical="center"/>
    </xf>
    <xf numFmtId="0" fontId="21" fillId="10" borderId="55" xfId="0" applyFont="1" applyFill="1" applyBorder="1" applyAlignment="1">
      <alignment horizontal="center" vertical="center"/>
    </xf>
    <xf numFmtId="0" fontId="21" fillId="10" borderId="54" xfId="0" applyFont="1" applyFill="1" applyBorder="1" applyAlignment="1">
      <alignment horizontal="center" vertical="center"/>
    </xf>
    <xf numFmtId="0" fontId="2" fillId="17" borderId="13" xfId="0" applyFont="1" applyFill="1" applyBorder="1" applyAlignment="1">
      <alignment horizontal="center"/>
    </xf>
    <xf numFmtId="0" fontId="2" fillId="17" borderId="55" xfId="0" applyFont="1" applyFill="1" applyBorder="1" applyAlignment="1">
      <alignment horizontal="center"/>
    </xf>
    <xf numFmtId="5" fontId="5" fillId="6" borderId="81" xfId="0" applyNumberFormat="1" applyFont="1" applyFill="1" applyBorder="1" applyAlignment="1" applyProtection="1">
      <alignment horizontal="center" vertical="center" wrapText="1"/>
      <protection locked="0"/>
    </xf>
    <xf numFmtId="5" fontId="5" fillId="6" borderId="78" xfId="0" applyNumberFormat="1" applyFont="1" applyFill="1" applyBorder="1" applyAlignment="1" applyProtection="1">
      <alignment horizontal="center" vertical="center" wrapText="1"/>
      <protection locked="0"/>
    </xf>
    <xf numFmtId="0" fontId="11" fillId="0" borderId="71" xfId="0" applyFont="1" applyBorder="1" applyAlignment="1" applyProtection="1">
      <alignment vertical="center"/>
      <protection locked="0"/>
    </xf>
    <xf numFmtId="0" fontId="11" fillId="0" borderId="212" xfId="0" applyFont="1" applyBorder="1" applyAlignment="1" applyProtection="1">
      <alignment vertical="center"/>
      <protection locked="0"/>
    </xf>
    <xf numFmtId="0" fontId="11" fillId="0" borderId="70" xfId="0" applyFont="1" applyBorder="1" applyAlignment="1" applyProtection="1">
      <alignment vertical="center"/>
      <protection locked="0"/>
    </xf>
    <xf numFmtId="5" fontId="15" fillId="16" borderId="82" xfId="0" applyNumberFormat="1" applyFont="1" applyFill="1" applyBorder="1" applyAlignment="1">
      <alignment horizontal="center" vertical="center" wrapText="1"/>
    </xf>
    <xf numFmtId="5" fontId="15" fillId="16" borderId="80" xfId="0" applyNumberFormat="1" applyFont="1" applyFill="1" applyBorder="1" applyAlignment="1">
      <alignment horizontal="center" vertical="center" wrapText="1"/>
    </xf>
    <xf numFmtId="0" fontId="18" fillId="10" borderId="169" xfId="0" applyFont="1" applyFill="1" applyBorder="1" applyAlignment="1">
      <alignment horizontal="center"/>
    </xf>
    <xf numFmtId="0" fontId="18" fillId="10" borderId="56" xfId="0" applyFont="1" applyFill="1" applyBorder="1" applyAlignment="1">
      <alignment horizontal="center"/>
    </xf>
    <xf numFmtId="0" fontId="18" fillId="10" borderId="170" xfId="0" applyFont="1" applyFill="1" applyBorder="1" applyAlignment="1">
      <alignment horizontal="center"/>
    </xf>
    <xf numFmtId="5" fontId="15" fillId="10" borderId="81" xfId="0" applyNumberFormat="1" applyFont="1" applyFill="1" applyBorder="1" applyAlignment="1">
      <alignment horizontal="center" vertical="center" wrapText="1"/>
    </xf>
    <xf numFmtId="5" fontId="15" fillId="10" borderId="89" xfId="0" applyNumberFormat="1" applyFont="1" applyFill="1" applyBorder="1" applyAlignment="1">
      <alignment horizontal="center" vertical="center" wrapText="1"/>
    </xf>
    <xf numFmtId="5" fontId="15" fillId="10" borderId="78" xfId="0" applyNumberFormat="1" applyFont="1" applyFill="1" applyBorder="1" applyAlignment="1">
      <alignment horizontal="center" vertical="center" wrapText="1"/>
    </xf>
    <xf numFmtId="0" fontId="0" fillId="16" borderId="135" xfId="0" applyFill="1" applyBorder="1" applyAlignment="1">
      <alignment horizontal="center" wrapText="1"/>
    </xf>
    <xf numFmtId="0" fontId="0" fillId="16" borderId="34" xfId="0" applyFill="1" applyBorder="1" applyAlignment="1">
      <alignment horizontal="center" wrapText="1"/>
    </xf>
    <xf numFmtId="0" fontId="0" fillId="16" borderId="154" xfId="0" applyFill="1" applyBorder="1" applyAlignment="1">
      <alignment horizontal="center" wrapText="1"/>
    </xf>
    <xf numFmtId="0" fontId="0" fillId="16" borderId="152" xfId="0" applyFill="1" applyBorder="1" applyAlignment="1">
      <alignment horizontal="center" wrapText="1"/>
    </xf>
    <xf numFmtId="0" fontId="0" fillId="16" borderId="0" xfId="0" applyFill="1" applyAlignment="1">
      <alignment horizontal="center" wrapText="1"/>
    </xf>
    <xf numFmtId="0" fontId="0" fillId="16" borderId="91" xfId="0" applyFill="1" applyBorder="1" applyAlignment="1">
      <alignment horizontal="center" wrapText="1"/>
    </xf>
    <xf numFmtId="0" fontId="0" fillId="16" borderId="29" xfId="0" applyFill="1" applyBorder="1" applyAlignment="1">
      <alignment horizontal="center" wrapText="1"/>
    </xf>
    <xf numFmtId="0" fontId="0" fillId="16" borderId="155" xfId="0" applyFill="1" applyBorder="1" applyAlignment="1">
      <alignment horizontal="center" wrapText="1"/>
    </xf>
    <xf numFmtId="0" fontId="0" fillId="16" borderId="156" xfId="0" applyFill="1" applyBorder="1" applyAlignment="1">
      <alignment horizontal="center" wrapText="1"/>
    </xf>
    <xf numFmtId="42" fontId="12" fillId="0" borderId="275" xfId="0" applyNumberFormat="1" applyFont="1" applyBorder="1" applyAlignment="1" applyProtection="1">
      <alignment vertical="center"/>
      <protection locked="0"/>
    </xf>
    <xf numFmtId="42" fontId="12" fillId="0" borderId="64" xfId="0" applyNumberFormat="1" applyFont="1" applyBorder="1" applyAlignment="1" applyProtection="1">
      <alignment vertical="center"/>
      <protection locked="0"/>
    </xf>
    <xf numFmtId="42" fontId="12" fillId="0" borderId="265" xfId="0" applyNumberFormat="1" applyFont="1" applyBorder="1" applyAlignment="1" applyProtection="1">
      <alignment vertical="center"/>
      <protection locked="0"/>
    </xf>
    <xf numFmtId="42" fontId="12" fillId="0" borderId="276" xfId="0" applyNumberFormat="1" applyFont="1" applyBorder="1" applyAlignment="1" applyProtection="1">
      <alignment vertical="center"/>
      <protection locked="0"/>
    </xf>
    <xf numFmtId="42" fontId="12" fillId="0" borderId="277" xfId="0" applyNumberFormat="1" applyFont="1" applyBorder="1" applyAlignment="1" applyProtection="1">
      <alignment vertical="center"/>
      <protection locked="0"/>
    </xf>
    <xf numFmtId="42" fontId="12" fillId="0" borderId="278" xfId="0" applyNumberFormat="1" applyFont="1" applyBorder="1" applyAlignment="1" applyProtection="1">
      <alignment vertical="center"/>
      <protection locked="0"/>
    </xf>
    <xf numFmtId="42" fontId="12" fillId="0" borderId="279" xfId="0" applyNumberFormat="1" applyFont="1" applyBorder="1" applyAlignment="1" applyProtection="1">
      <alignment vertical="center" wrapText="1"/>
      <protection locked="0"/>
    </xf>
    <xf numFmtId="42" fontId="12" fillId="7" borderId="280" xfId="0" applyNumberFormat="1" applyFont="1" applyFill="1" applyBorder="1" applyAlignment="1">
      <alignment vertical="center"/>
    </xf>
    <xf numFmtId="0" fontId="11" fillId="0" borderId="281" xfId="0" applyFont="1" applyBorder="1"/>
    <xf numFmtId="5" fontId="15" fillId="0" borderId="281" xfId="0" applyNumberFormat="1" applyFont="1" applyBorder="1" applyAlignment="1">
      <alignment horizontal="center" vertical="center" wrapText="1"/>
    </xf>
    <xf numFmtId="42" fontId="12" fillId="0" borderId="282" xfId="0" applyNumberFormat="1" applyFont="1" applyBorder="1" applyAlignment="1" applyProtection="1">
      <alignment vertical="center"/>
      <protection locked="0"/>
    </xf>
    <xf numFmtId="42" fontId="12" fillId="0" borderId="283" xfId="0" applyNumberFormat="1" applyFont="1" applyBorder="1" applyAlignment="1" applyProtection="1">
      <alignment vertical="center"/>
      <protection locked="0"/>
    </xf>
    <xf numFmtId="42" fontId="12" fillId="0" borderId="284" xfId="0" applyNumberFormat="1" applyFont="1" applyBorder="1" applyAlignment="1" applyProtection="1">
      <alignment vertical="center"/>
      <protection locked="0"/>
    </xf>
    <xf numFmtId="0" fontId="11" fillId="0" borderId="285" xfId="0" applyFont="1" applyBorder="1"/>
    <xf numFmtId="42" fontId="12" fillId="0" borderId="283" xfId="0" applyNumberFormat="1" applyFont="1" applyBorder="1" applyAlignment="1" applyProtection="1">
      <alignment vertical="center" wrapText="1"/>
      <protection locked="0"/>
    </xf>
    <xf numFmtId="42" fontId="12" fillId="0" borderId="286" xfId="0" applyNumberFormat="1" applyFont="1" applyBorder="1" applyAlignment="1" applyProtection="1">
      <alignment vertical="center" wrapText="1"/>
      <protection locked="0"/>
    </xf>
    <xf numFmtId="42" fontId="12" fillId="0" borderId="284" xfId="0" applyNumberFormat="1" applyFont="1" applyBorder="1" applyAlignment="1" applyProtection="1">
      <alignment vertical="center" wrapText="1"/>
      <protection locked="0"/>
    </xf>
    <xf numFmtId="42" fontId="12" fillId="7" borderId="285" xfId="0" applyNumberFormat="1" applyFont="1" applyFill="1" applyBorder="1" applyAlignment="1">
      <alignment vertical="center"/>
    </xf>
    <xf numFmtId="42" fontId="12" fillId="9" borderId="287" xfId="0" applyNumberFormat="1" applyFont="1" applyFill="1" applyBorder="1" applyAlignment="1">
      <alignment vertical="center"/>
    </xf>
    <xf numFmtId="0" fontId="20" fillId="0" borderId="281" xfId="0" applyFont="1" applyBorder="1"/>
    <xf numFmtId="0" fontId="4" fillId="0" borderId="281" xfId="0" applyFont="1" applyBorder="1"/>
    <xf numFmtId="42" fontId="12" fillId="0" borderId="281" xfId="0" applyNumberFormat="1" applyFont="1" applyBorder="1" applyAlignment="1">
      <alignment vertical="center"/>
    </xf>
    <xf numFmtId="0" fontId="11" fillId="0" borderId="288" xfId="0" applyFont="1" applyBorder="1"/>
    <xf numFmtId="5" fontId="15" fillId="11" borderId="289" xfId="0" applyNumberFormat="1" applyFont="1" applyFill="1" applyBorder="1" applyAlignment="1">
      <alignment vertical="center" wrapText="1"/>
    </xf>
    <xf numFmtId="5" fontId="5" fillId="6" borderId="290" xfId="0" applyNumberFormat="1" applyFont="1" applyFill="1" applyBorder="1" applyAlignment="1" applyProtection="1">
      <alignment horizontal="center" vertical="center" wrapText="1"/>
      <protection locked="0"/>
    </xf>
    <xf numFmtId="5" fontId="5" fillId="6" borderId="291" xfId="0" applyNumberFormat="1" applyFont="1" applyFill="1" applyBorder="1" applyAlignment="1" applyProtection="1">
      <alignment horizontal="center" vertical="center" wrapText="1"/>
      <protection locked="0"/>
    </xf>
    <xf numFmtId="0" fontId="21" fillId="11" borderId="0" xfId="0" applyFont="1" applyFill="1" applyAlignment="1"/>
    <xf numFmtId="0" fontId="5" fillId="0" borderId="5" xfId="0" applyFont="1" applyBorder="1" applyAlignment="1" applyProtection="1">
      <protection locked="0"/>
    </xf>
    <xf numFmtId="0" fontId="5" fillId="0" borderId="0" xfId="0" applyFont="1" applyAlignment="1"/>
    <xf numFmtId="0" fontId="5" fillId="0" borderId="151" xfId="0" applyFont="1" applyBorder="1" applyAlignment="1" applyProtection="1">
      <protection locked="0"/>
    </xf>
    <xf numFmtId="0" fontId="5" fillId="0" borderId="150" xfId="0" applyFont="1" applyBorder="1" applyAlignment="1" applyProtection="1">
      <protection locked="0"/>
    </xf>
    <xf numFmtId="0" fontId="5" fillId="0" borderId="149" xfId="0" applyFont="1" applyBorder="1" applyAlignment="1" applyProtection="1">
      <protection locked="0"/>
    </xf>
    <xf numFmtId="0" fontId="5" fillId="0" borderId="148" xfId="0" applyFont="1" applyBorder="1" applyAlignment="1" applyProtection="1">
      <protection locked="0"/>
    </xf>
    <xf numFmtId="0" fontId="5" fillId="0" borderId="147" xfId="0" applyFont="1" applyBorder="1" applyAlignment="1" applyProtection="1">
      <protection locked="0"/>
    </xf>
    <xf numFmtId="0" fontId="5" fillId="0" borderId="146" xfId="0" applyFont="1" applyBorder="1" applyAlignment="1" applyProtection="1">
      <protection locked="0"/>
    </xf>
    <xf numFmtId="0" fontId="5" fillId="0" borderId="145" xfId="0" applyFont="1" applyBorder="1" applyAlignment="1" applyProtection="1">
      <protection locked="0"/>
    </xf>
    <xf numFmtId="0" fontId="5" fillId="0" borderId="144" xfId="0" applyFont="1" applyBorder="1" applyAlignment="1" applyProtection="1">
      <protection locked="0"/>
    </xf>
    <xf numFmtId="0" fontId="5" fillId="0" borderId="143" xfId="0" applyFont="1" applyBorder="1" applyAlignment="1" applyProtection="1">
      <protection locked="0"/>
    </xf>
    <xf numFmtId="0" fontId="29" fillId="3" borderId="114" xfId="1" applyFont="1" applyFill="1" applyBorder="1" applyAlignment="1"/>
    <xf numFmtId="0" fontId="29" fillId="3" borderId="113" xfId="1" applyFont="1" applyFill="1" applyBorder="1" applyAlignment="1"/>
    <xf numFmtId="0" fontId="7" fillId="0" borderId="0" xfId="1" applyFont="1" applyAlignment="1" applyProtection="1">
      <protection locked="0"/>
    </xf>
    <xf numFmtId="0" fontId="7" fillId="0" borderId="155" xfId="0" applyFont="1" applyBorder="1" applyAlignment="1"/>
    <xf numFmtId="0" fontId="46" fillId="0" borderId="135" xfId="0" applyFont="1" applyBorder="1" applyAlignment="1"/>
    <xf numFmtId="0" fontId="46" fillId="0" borderId="34" xfId="0" applyFont="1" applyBorder="1" applyAlignment="1"/>
    <xf numFmtId="0" fontId="46" fillId="0" borderId="154" xfId="0" applyFont="1" applyBorder="1" applyAlignment="1"/>
    <xf numFmtId="0" fontId="10" fillId="0" borderId="5" xfId="0" applyFont="1" applyBorder="1" applyAlignment="1" applyProtection="1">
      <protection locked="0"/>
    </xf>
    <xf numFmtId="0" fontId="10" fillId="0" borderId="211" xfId="0" applyFont="1" applyBorder="1" applyAlignment="1" applyProtection="1">
      <protection locked="0"/>
    </xf>
    <xf numFmtId="0" fontId="5" fillId="0" borderId="212" xfId="0" applyFont="1" applyBorder="1" applyAlignment="1" applyProtection="1">
      <protection locked="0"/>
    </xf>
    <xf numFmtId="0" fontId="5" fillId="0" borderId="213" xfId="0" applyFont="1" applyBorder="1" applyAlignment="1" applyProtection="1">
      <protection locked="0"/>
    </xf>
    <xf numFmtId="0" fontId="5" fillId="0" borderId="211" xfId="0" applyFont="1" applyBorder="1" applyAlignment="1" applyProtection="1">
      <protection locked="0"/>
    </xf>
    <xf numFmtId="0" fontId="46" fillId="0" borderId="152" xfId="0" applyFont="1" applyBorder="1" applyAlignment="1"/>
    <xf numFmtId="0" fontId="46" fillId="0" borderId="0" xfId="0" applyFont="1" applyAlignment="1"/>
    <xf numFmtId="0" fontId="46" fillId="0" borderId="91" xfId="0" applyFont="1" applyBorder="1" applyAlignment="1"/>
    <xf numFmtId="0" fontId="0" fillId="0" borderId="13" xfId="0" applyBorder="1" applyAlignment="1" applyProtection="1">
      <protection locked="0"/>
    </xf>
    <xf numFmtId="0" fontId="0" fillId="0" borderId="55" xfId="0" applyBorder="1" applyAlignment="1" applyProtection="1">
      <protection locked="0"/>
    </xf>
    <xf numFmtId="0" fontId="0" fillId="0" borderId="54" xfId="0" applyBorder="1" applyAlignment="1" applyProtection="1">
      <protection locked="0"/>
    </xf>
    <xf numFmtId="0" fontId="2" fillId="0" borderId="201" xfId="0" applyFont="1" applyBorder="1" applyAlignment="1"/>
    <xf numFmtId="0" fontId="2" fillId="0" borderId="200" xfId="0" applyFont="1" applyBorder="1" applyAlignment="1"/>
    <xf numFmtId="0" fontId="2" fillId="0" borderId="207" xfId="0" applyFont="1" applyBorder="1" applyAlignment="1"/>
    <xf numFmtId="0" fontId="2" fillId="0" borderId="173" xfId="0" applyFont="1" applyBorder="1" applyAlignment="1"/>
    <xf numFmtId="0" fontId="2" fillId="0" borderId="199" xfId="0" applyFont="1" applyBorder="1" applyAlignment="1"/>
    <xf numFmtId="0" fontId="2" fillId="0" borderId="203" xfId="0" applyFont="1" applyBorder="1" applyAlignment="1"/>
    <xf numFmtId="0" fontId="0" fillId="0" borderId="251" xfId="0" applyBorder="1" applyAlignment="1"/>
    <xf numFmtId="0" fontId="0" fillId="0" borderId="252" xfId="0" applyBorder="1" applyAlignment="1"/>
    <xf numFmtId="0" fontId="0" fillId="0" borderId="253" xfId="0" applyBorder="1" applyAlignment="1"/>
    <xf numFmtId="0" fontId="0" fillId="0" borderId="205" xfId="0" applyBorder="1" applyAlignment="1"/>
    <xf numFmtId="0" fontId="0" fillId="0" borderId="166" xfId="0" applyBorder="1" applyAlignment="1"/>
    <xf numFmtId="0" fontId="0" fillId="0" borderId="204" xfId="0" applyBorder="1" applyAlignment="1"/>
    <xf numFmtId="0" fontId="19" fillId="0" borderId="173" xfId="0" applyFont="1" applyBorder="1" applyAlignment="1"/>
    <xf numFmtId="0" fontId="19" fillId="0" borderId="199" xfId="0" applyFont="1" applyBorder="1" applyAlignment="1"/>
    <xf numFmtId="0" fontId="19" fillId="0" borderId="203" xfId="0" applyFont="1" applyBorder="1" applyAlignment="1"/>
    <xf numFmtId="0" fontId="0" fillId="0" borderId="201" xfId="0" applyBorder="1" applyAlignment="1"/>
    <xf numFmtId="0" fontId="0" fillId="0" borderId="200" xfId="0" applyBorder="1" applyAlignment="1"/>
    <xf numFmtId="0" fontId="0" fillId="0" borderId="29" xfId="0" applyBorder="1" applyAlignment="1"/>
    <xf numFmtId="0" fontId="0" fillId="0" borderId="155" xfId="0" applyBorder="1" applyAlignment="1"/>
    <xf numFmtId="0" fontId="0" fillId="0" borderId="79" xfId="0" applyBorder="1" applyAlignment="1"/>
    <xf numFmtId="0" fontId="0" fillId="0" borderId="173" xfId="0" applyBorder="1" applyAlignment="1"/>
    <xf numFmtId="0" fontId="0" fillId="0" borderId="199" xfId="0" applyBorder="1" applyAlignment="1"/>
    <xf numFmtId="0" fontId="21" fillId="0" borderId="0" xfId="0" applyFont="1" applyFill="1" applyAlignment="1"/>
    <xf numFmtId="0" fontId="21" fillId="10" borderId="0" xfId="0" applyFont="1" applyFill="1" applyAlignment="1"/>
    <xf numFmtId="0" fontId="19" fillId="0" borderId="186" xfId="0" applyFont="1" applyBorder="1" applyAlignment="1" applyProtection="1">
      <protection locked="0"/>
    </xf>
  </cellXfs>
  <cellStyles count="11">
    <cellStyle name="Comma" xfId="8" builtinId="3"/>
    <cellStyle name="Comma 2 6" xfId="4" xr:uid="{00000000-0005-0000-0000-000001000000}"/>
    <cellStyle name="Comma 3" xfId="3" xr:uid="{00000000-0005-0000-0000-000002000000}"/>
    <cellStyle name="Currency" xfId="9" builtinId="4"/>
    <cellStyle name="Currency 2" xfId="2" xr:uid="{00000000-0005-0000-0000-000004000000}"/>
    <cellStyle name="Normal" xfId="0" builtinId="0"/>
    <cellStyle name="Normal 11 2 5" xfId="6" xr:uid="{00000000-0005-0000-0000-000006000000}"/>
    <cellStyle name="Normal 2 2" xfId="1" xr:uid="{00000000-0005-0000-0000-000007000000}"/>
    <cellStyle name="Normal 5" xfId="7" xr:uid="{00000000-0005-0000-0000-000008000000}"/>
    <cellStyle name="Normal 8 2 2 3 3" xfId="5" xr:uid="{00000000-0005-0000-0000-000009000000}"/>
    <cellStyle name="Percent" xfId="10" builtinId="5"/>
  </cellStyles>
  <dxfs count="7">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theme="0" tint="-0.34998626667073579"/>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CC"/>
      <color rgb="FFCC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476250</xdr:colOff>
      <xdr:row>5</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2400" y="0"/>
          <a:ext cx="8724900" cy="8953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a:t>
          </a:r>
          <a:r>
            <a:rPr lang="en-US" sz="1400" b="1" i="0" u="none" strike="noStrike" baseline="0">
              <a:solidFill>
                <a:schemeClr val="dk1"/>
              </a:solidFill>
              <a:effectLst/>
              <a:latin typeface="+mn-lt"/>
              <a:ea typeface="+mn-ea"/>
              <a:cs typeface="+mn-cs"/>
            </a:rPr>
            <a:t> 3</a:t>
          </a:r>
          <a:r>
            <a:rPr lang="en-US" sz="1400" b="1" i="0" u="none" strike="noStrike">
              <a:solidFill>
                <a:schemeClr val="dk1"/>
              </a:solidFill>
              <a:effectLst/>
              <a:latin typeface="+mn-lt"/>
              <a:ea typeface="+mn-ea"/>
              <a:cs typeface="+mn-cs"/>
            </a:rPr>
            <a:t>: Production Pipeline</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This is a summary of your projected homeownership activity. Please enter dollar amounts </a:t>
          </a:r>
          <a:r>
            <a:rPr lang="en-US" sz="1100" b="1" i="0" u="sng">
              <a:solidFill>
                <a:schemeClr val="dk1"/>
              </a:solidFill>
              <a:effectLst/>
              <a:latin typeface="+mn-lt"/>
              <a:ea typeface="+mn-ea"/>
              <a:cs typeface="+mn-cs"/>
            </a:rPr>
            <a:t>from this Funder</a:t>
          </a:r>
          <a:r>
            <a:rPr lang="en-US" sz="1100" b="1" i="0" u="none">
              <a:solidFill>
                <a:schemeClr val="dk1"/>
              </a:solidFill>
              <a:effectLst/>
              <a:latin typeface="+mn-lt"/>
              <a:ea typeface="+mn-ea"/>
              <a:cs typeface="+mn-cs"/>
            </a:rPr>
            <a:t> </a:t>
          </a:r>
          <a:r>
            <a:rPr lang="en-US" sz="1100" b="0" i="0">
              <a:solidFill>
                <a:schemeClr val="dk1"/>
              </a:solidFill>
              <a:effectLst/>
              <a:latin typeface="+mn-lt"/>
              <a:ea typeface="+mn-ea"/>
              <a:cs typeface="+mn-cs"/>
            </a:rPr>
            <a:t>for project activity for each month. </a:t>
          </a:r>
        </a:p>
        <a:p>
          <a:r>
            <a:rPr lang="en-US" sz="1100" b="0" i="0">
              <a:solidFill>
                <a:schemeClr val="dk1"/>
              </a:solidFill>
              <a:effectLst/>
              <a:latin typeface="+mn-lt"/>
              <a:ea typeface="+mn-ea"/>
              <a:cs typeface="+mn-cs"/>
            </a:rPr>
            <a:t>● </a:t>
          </a:r>
          <a:r>
            <a:rPr lang="en-US" sz="1100" b="0"/>
            <a:t>Indicate the number of units completed below each month and total for year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57151</xdr:rowOff>
    </xdr:from>
    <xdr:to>
      <xdr:col>15</xdr:col>
      <xdr:colOff>104775</xdr:colOff>
      <xdr:row>15</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85725" y="57151"/>
          <a:ext cx="11420475" cy="9524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 4: Financing Sources</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Please list cash equity contributions as a source of funding where appropriate.</a:t>
          </a:r>
          <a:endParaRPr lang="en-US"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a:ln>
                <a:noFill/>
              </a:ln>
              <a:solidFill>
                <a:sysClr val="windowText" lastClr="000000"/>
              </a:solidFill>
              <a:latin typeface="+mn-lt"/>
              <a:ea typeface="+mn-ea"/>
              <a:cs typeface="+mn-cs"/>
            </a:rPr>
            <a:t>● Please complete all information applicable to your project. Include all financing term assumptions </a:t>
          </a:r>
          <a:r>
            <a:rPr lang="en-US" sz="1100" b="0" i="1">
              <a:ln>
                <a:noFill/>
              </a:ln>
              <a:solidFill>
                <a:sysClr val="windowText" lastClr="000000"/>
              </a:solidFill>
              <a:latin typeface="+mn-lt"/>
              <a:ea typeface="+mn-ea"/>
              <a:cs typeface="+mn-cs"/>
            </a:rPr>
            <a:t>even if they</a:t>
          </a:r>
          <a:r>
            <a:rPr lang="en-US" sz="1100" b="0" i="1" baseline="0">
              <a:ln>
                <a:noFill/>
              </a:ln>
              <a:solidFill>
                <a:sysClr val="windowText" lastClr="000000"/>
              </a:solidFill>
              <a:latin typeface="+mn-lt"/>
              <a:ea typeface="+mn-ea"/>
              <a:cs typeface="+mn-cs"/>
            </a:rPr>
            <a:t> are the funder's standard terms</a:t>
          </a:r>
          <a:r>
            <a:rPr lang="en-US" sz="1100" b="0" i="0" baseline="0">
              <a:ln>
                <a:noFill/>
              </a:ln>
              <a:solidFill>
                <a:sysClr val="windowText" lastClr="000000"/>
              </a:solidFill>
              <a:latin typeface="+mn-lt"/>
              <a:ea typeface="+mn-ea"/>
              <a:cs typeface="+mn-cs"/>
            </a:rPr>
            <a:t>.</a:t>
          </a:r>
          <a:endParaRPr lang="en-US" sz="1100" b="0"/>
        </a:p>
        <a:p>
          <a:endParaRPr lang="en-US" sz="1100" b="0">
            <a:solidFill>
              <a:sysClr val="windowText" lastClr="000000"/>
            </a:solidFill>
          </a:endParaRPr>
        </a:p>
        <a:p>
          <a:r>
            <a:rPr lang="en-US" sz="1100" b="1">
              <a:solidFill>
                <a:sysClr val="windowText" lastClr="000000"/>
              </a:solidFill>
            </a:rPr>
            <a:t>Production</a:t>
          </a:r>
          <a:r>
            <a:rPr lang="en-US" sz="1100" b="1" baseline="0">
              <a:solidFill>
                <a:sysClr val="windowText" lastClr="000000"/>
              </a:solidFill>
            </a:rPr>
            <a:t> Funding</a:t>
          </a:r>
        </a:p>
        <a:p>
          <a:r>
            <a:rPr lang="en-US" sz="1100" b="0" baseline="0">
              <a:solidFill>
                <a:sysClr val="windowText" lastClr="000000"/>
              </a:solidFill>
            </a:rPr>
            <a:t>In Table A. Production Funding: list all sources required to actually create or otherwise fully secure the homes to be provided by this Project Application. If this project is for New Construction, include all Grants and Loans required to complete construction. If this project is for Acquisition only (including Downpayment Assistance), also include homebuyer finances (Mortgages, buyers' downpayment cash).</a:t>
          </a:r>
        </a:p>
        <a:p>
          <a:r>
            <a:rPr lang="en-US" sz="1100" b="0" baseline="0">
              <a:solidFill>
                <a:sysClr val="windowText" lastClr="000000"/>
              </a:solidFill>
            </a:rPr>
            <a:t>Funding amounts will match the total develpment costs listed on the Project Budget. Inconsistencies should be explained in full detail.</a:t>
          </a:r>
        </a:p>
        <a:p>
          <a:r>
            <a:rPr lang="en-US" sz="1100" b="1" baseline="0">
              <a:solidFill>
                <a:sysClr val="windowText" lastClr="000000"/>
              </a:solidFill>
            </a:rPr>
            <a:t>Homeowners' Financing</a:t>
          </a:r>
        </a:p>
        <a:p>
          <a:r>
            <a:rPr lang="en-US" sz="1100" b="0" baseline="0">
              <a:solidFill>
                <a:sysClr val="windowText" lastClr="000000"/>
              </a:solidFill>
            </a:rPr>
            <a:t>In Table B. Homeowners' Financing: list all sources that will be used to repay any production or acquisition loans listed in Table A. </a:t>
          </a:r>
        </a:p>
        <a:p>
          <a:endParaRPr lang="en-US" sz="1100" b="0">
            <a:solidFill>
              <a:sysClr val="windowText" lastClr="000000"/>
            </a:solidFill>
          </a:endParaRPr>
        </a:p>
        <a:p>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13</xdr:col>
      <xdr:colOff>19050</xdr:colOff>
      <xdr:row>4</xdr:row>
      <xdr:rowOff>114299</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85725" y="66675"/>
          <a:ext cx="7248525"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solidFill>
                <a:schemeClr val="dk1"/>
              </a:solidFill>
              <a:effectLst/>
              <a:latin typeface="+mn-lt"/>
              <a:ea typeface="+mn-ea"/>
              <a:cs typeface="+mn-cs"/>
            </a:rPr>
            <a:t>Form 6B: Affordable Units Budget Details</a:t>
          </a: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For each cost item, explain the basis for the cost, when the estimate was made and identify who made the estimates.</a:t>
          </a:r>
          <a:endParaRPr 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85726</xdr:rowOff>
    </xdr:from>
    <xdr:to>
      <xdr:col>6</xdr:col>
      <xdr:colOff>85725</xdr:colOff>
      <xdr:row>9</xdr:row>
      <xdr:rowOff>76200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4775" y="85726"/>
          <a:ext cx="3638550" cy="1704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Tab</a:t>
          </a:r>
          <a:r>
            <a:rPr lang="en-US" sz="1400" b="1" i="0" u="none" strike="noStrike" baseline="0">
              <a:solidFill>
                <a:schemeClr val="dk1"/>
              </a:solidFill>
              <a:effectLst/>
              <a:latin typeface="+mn-lt"/>
              <a:ea typeface="+mn-ea"/>
              <a:cs typeface="+mn-cs"/>
            </a:rPr>
            <a:t> 7</a:t>
          </a:r>
          <a:r>
            <a:rPr lang="en-US" sz="1400" b="1" i="0" u="none" strike="noStrike">
              <a:solidFill>
                <a:schemeClr val="dk1"/>
              </a:solidFill>
              <a:effectLst/>
              <a:latin typeface="+mn-lt"/>
              <a:ea typeface="+mn-ea"/>
              <a:cs typeface="+mn-cs"/>
            </a:rPr>
            <a:t>:</a:t>
          </a:r>
          <a:r>
            <a:rPr lang="en-US" sz="1400" b="1" i="0" u="none" strike="noStrike" baseline="0">
              <a:solidFill>
                <a:schemeClr val="dk1"/>
              </a:solidFill>
              <a:effectLst/>
              <a:latin typeface="+mn-lt"/>
              <a:ea typeface="+mn-ea"/>
              <a:cs typeface="+mn-cs"/>
            </a:rPr>
            <a:t> Project Schedule</a:t>
          </a:r>
          <a:endParaRPr lang="en-US" sz="14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a:t>Provide "Date Completed" and "Status" information for the following project tasks at a minimum. </a:t>
          </a: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 </a:t>
          </a:r>
          <a:r>
            <a:rPr lang="en-US" sz="1100" b="0"/>
            <a:t>If a task does not apply to your project, enter N/A.  </a:t>
          </a:r>
        </a:p>
        <a:p>
          <a:r>
            <a:rPr lang="en-US" sz="1100" b="0" i="0">
              <a:solidFill>
                <a:schemeClr val="dk1"/>
              </a:solidFill>
              <a:effectLst/>
              <a:latin typeface="+mn-lt"/>
              <a:ea typeface="+mn-ea"/>
              <a:cs typeface="+mn-cs"/>
            </a:rPr>
            <a:t>● </a:t>
          </a:r>
          <a:r>
            <a:rPr lang="en-US" sz="1100" b="0"/>
            <a:t>To add additional tasks, insert additional lines as needed.  </a:t>
          </a:r>
        </a:p>
        <a:p>
          <a:r>
            <a:rPr lang="en-US" sz="1100" b="0" i="0">
              <a:solidFill>
                <a:schemeClr val="dk1"/>
              </a:solidFill>
              <a:effectLst/>
              <a:latin typeface="+mn-lt"/>
              <a:ea typeface="+mn-ea"/>
              <a:cs typeface="+mn-cs"/>
            </a:rPr>
            <a:t>● </a:t>
          </a:r>
          <a:r>
            <a:rPr lang="en-US" sz="1100" b="0"/>
            <a:t>For each new task you enter in this form, also enter the appropriate category in the "Category" column.</a:t>
          </a: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 into the new cell.</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please enter the details only in the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Notes/Status column. </a:t>
          </a:r>
          <a:endParaRPr lang="en-US" b="1">
            <a:effectLst/>
          </a:endParaRPr>
        </a:p>
        <a:p>
          <a:endParaRPr lang="en-US"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95250</xdr:rowOff>
    </xdr:from>
    <xdr:to>
      <xdr:col>22</xdr:col>
      <xdr:colOff>104775</xdr:colOff>
      <xdr:row>7</xdr:row>
      <xdr:rowOff>0</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76199" y="95250"/>
          <a:ext cx="13052426" cy="12192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baseline="0">
              <a:solidFill>
                <a:schemeClr val="dk1"/>
              </a:solidFill>
              <a:effectLst/>
              <a:latin typeface="+mn-lt"/>
              <a:ea typeface="+mn-ea"/>
              <a:cs typeface="+mn-cs"/>
            </a:rPr>
            <a:t>Tab 8A: Project Budget Detail</a:t>
          </a:r>
        </a:p>
        <a:p>
          <a:r>
            <a:rPr lang="en-US" sz="1100" b="1"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Instructions:</a:t>
          </a:r>
        </a:p>
        <a:p>
          <a:r>
            <a:rPr lang="en-US" sz="1100" b="0" i="0">
              <a:solidFill>
                <a:schemeClr val="dk1"/>
              </a:solidFill>
              <a:effectLst/>
              <a:latin typeface="+mn-lt"/>
              <a:ea typeface="+mn-ea"/>
              <a:cs typeface="+mn-cs"/>
            </a:rPr>
            <a:t>• Do not combine funding sources in a column.</a:t>
          </a: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Do not add columns. I</a:t>
          </a:r>
          <a:r>
            <a:rPr lang="en-US" sz="1100" b="0" i="0" baseline="0">
              <a:solidFill>
                <a:schemeClr val="dk1"/>
              </a:solidFill>
              <a:effectLst/>
              <a:latin typeface="+mn-lt"/>
              <a:ea typeface="+mn-ea"/>
              <a:cs typeface="+mn-cs"/>
            </a:rPr>
            <a:t>f your project proposes to use more sources than the provided space allows, please contact your Funder to request an alternate Form 6A.</a:t>
          </a: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Amounts added in the Total Project Cost column must be accounted for in full by assigning them to funding Sources as appropriate. Until this has been done, values in the Project Total</a:t>
          </a:r>
        </a:p>
        <a:p>
          <a:r>
            <a:rPr lang="en-US" sz="1100" b="0" i="0" baseline="0">
              <a:solidFill>
                <a:schemeClr val="dk1"/>
              </a:solidFill>
              <a:effectLst/>
              <a:latin typeface="+mn-lt"/>
              <a:ea typeface="+mn-ea"/>
              <a:cs typeface="+mn-cs"/>
            </a:rPr>
            <a:t>   column will be tinted yellow. Totals should match all sources listed in Tab 4, Funding Sources. Discrepancies should be explained in detail. </a:t>
          </a:r>
        </a:p>
        <a:p>
          <a:r>
            <a:rPr lang="en-US" sz="1100" b="0" i="0" baseline="0">
              <a:solidFill>
                <a:schemeClr val="dk1"/>
              </a:solidFill>
              <a:effectLst/>
              <a:latin typeface="+mn-lt"/>
              <a:ea typeface="+mn-ea"/>
              <a:cs typeface="+mn-cs"/>
            </a:rPr>
            <a:t>*Project development fees are considerd Administration Fee used to manage the construction and sale of the units, this amount is limited to 10% of the requested funds. </a:t>
          </a:r>
        </a:p>
        <a:p>
          <a:r>
            <a:rPr lang="en-US" sz="1100" b="0" i="0" baseline="0">
              <a:solidFill>
                <a:schemeClr val="dk1"/>
              </a:solidFill>
              <a:effectLst/>
              <a:latin typeface="+mn-lt"/>
              <a:ea typeface="+mn-ea"/>
              <a:cs typeface="+mn-cs"/>
            </a:rPr>
            <a:t>**Include recording fees for homebuyer documents after completion of the units, if these costs are to be completed. </a:t>
          </a:r>
        </a:p>
        <a:p>
          <a:endParaRPr lang="en-US">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12</xdr:col>
      <xdr:colOff>19050</xdr:colOff>
      <xdr:row>4</xdr:row>
      <xdr:rowOff>114299</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85725" y="66675"/>
          <a:ext cx="7248525" cy="809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Tab</a:t>
          </a:r>
          <a:r>
            <a:rPr lang="en-US" sz="1400" b="1" baseline="0">
              <a:solidFill>
                <a:schemeClr val="dk1"/>
              </a:solidFill>
              <a:effectLst/>
              <a:latin typeface="+mn-lt"/>
              <a:ea typeface="+mn-ea"/>
              <a:cs typeface="+mn-cs"/>
            </a:rPr>
            <a:t> 8B</a:t>
          </a:r>
          <a:r>
            <a:rPr lang="en-US" sz="1400" b="1">
              <a:solidFill>
                <a:schemeClr val="dk1"/>
              </a:solidFill>
              <a:effectLst/>
              <a:latin typeface="+mn-lt"/>
              <a:ea typeface="+mn-ea"/>
              <a:cs typeface="+mn-cs"/>
            </a:rPr>
            <a:t>: Supplemental Project Budget</a:t>
          </a:r>
          <a:r>
            <a:rPr lang="en-US" sz="1400" b="1" baseline="0">
              <a:solidFill>
                <a:schemeClr val="dk1"/>
              </a:solidFill>
              <a:effectLst/>
              <a:latin typeface="+mn-lt"/>
              <a:ea typeface="+mn-ea"/>
              <a:cs typeface="+mn-cs"/>
            </a:rPr>
            <a:t> - Single House</a:t>
          </a:r>
          <a:endParaRPr lang="en-US" sz="1400" b="1">
            <a:effectLst/>
          </a:endParaRPr>
        </a:p>
        <a:p>
          <a:r>
            <a:rPr lang="en-US" sz="1100" b="1" i="0" u="none" strike="noStrike">
              <a:solidFill>
                <a:schemeClr val="dk1"/>
              </a:solidFill>
              <a:effectLst/>
              <a:latin typeface="+mn-lt"/>
              <a:ea typeface="+mn-ea"/>
              <a:cs typeface="+mn-cs"/>
            </a:rPr>
            <a:t>Instructions:</a:t>
          </a:r>
        </a:p>
        <a:p>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Briefly</a:t>
          </a:r>
          <a:r>
            <a:rPr lang="en-US" sz="1100" b="0" i="0" u="none" strike="noStrike" baseline="0">
              <a:solidFill>
                <a:schemeClr val="dk1"/>
              </a:solidFill>
              <a:effectLst/>
              <a:latin typeface="+mn-lt"/>
              <a:ea typeface="+mn-ea"/>
              <a:cs typeface="+mn-cs"/>
            </a:rPr>
            <a:t> describe the underlying assumptions for each item listed below as they relate to a representative house in the project</a:t>
          </a:r>
          <a:r>
            <a:rPr lang="en-US" sz="1100" b="0" i="0" u="none" strike="noStrike">
              <a:solidFill>
                <a:schemeClr val="dk1"/>
              </a:solidFill>
              <a:effectLst/>
              <a:latin typeface="+mn-lt"/>
              <a:ea typeface="+mn-ea"/>
              <a:cs typeface="+mn-cs"/>
            </a:rPr>
            <a:t>.</a:t>
          </a:r>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D%20HOU\Capital%20Programs\Application%20Rounds\Application%20Update\DPA\HOU%20DPA%20-%20Affordability%20Sub%20Financia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D%20HOU\Capital%20Programs\Application%20Rounds\Application%20Update\DPA\HOU%20AFFORDABILITY%20SUBSIDY%20Financia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D%20HOU\Capital%20Programs\Application%20Rounds\2023\Application%20Documents\DPA%20-%20Affordability\2023%20CFA%20DPA%20-%20Affordability%20Subsidy%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2)"/>
      <sheetName val="Dropdowns"/>
      <sheetName val="form Dev notes"/>
      <sheetName val="1 Summary"/>
      <sheetName val="2 Populations"/>
      <sheetName val="3 Schedule"/>
      <sheetName val="4 Pipeline"/>
      <sheetName val="5A Funding Sources"/>
      <sheetName val="5B Budget"/>
      <sheetName val="6B"/>
      <sheetName val="6C"/>
      <sheetName val="6D"/>
      <sheetName val="6A Affordability"/>
      <sheetName val="6B Affordability Subsidy"/>
      <sheetName val="6B DPA Affordability"/>
      <sheetName val="7 Te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2)"/>
      <sheetName val="Dropdowns"/>
      <sheetName val="form Dev notes"/>
      <sheetName val="1 Summary"/>
      <sheetName val="2 Populations"/>
      <sheetName val="3 Schedule"/>
      <sheetName val="4 Pipeline"/>
      <sheetName val="5 Budget"/>
      <sheetName val="6B"/>
      <sheetName val="6C"/>
      <sheetName val="6D"/>
      <sheetName val="6 Financing Sources"/>
      <sheetName val="8 Tea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2)"/>
      <sheetName val="Dropdowns"/>
      <sheetName val="form Dev notes"/>
      <sheetName val="Instructions"/>
      <sheetName val="1 Summary"/>
      <sheetName val="2 Populations"/>
      <sheetName val="3 Schedule"/>
      <sheetName val="4 Pipeline"/>
      <sheetName val="5A Funding Sources"/>
      <sheetName val="5B Budget"/>
      <sheetName val="6B"/>
      <sheetName val="6C"/>
      <sheetName val="6D"/>
      <sheetName val="6 Affordability Subsidy"/>
      <sheetName val="6A Affordability"/>
      <sheetName val="6B DPA Affordability"/>
      <sheetName val="7 Te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H179"/>
  <sheetViews>
    <sheetView topLeftCell="A37" workbookViewId="0">
      <selection activeCell="G152" sqref="G152"/>
    </sheetView>
  </sheetViews>
  <sheetFormatPr defaultRowHeight="14.45"/>
  <cols>
    <col min="1" max="1" width="17.42578125" bestFit="1" customWidth="1"/>
    <col min="2" max="2" width="42.42578125" bestFit="1" customWidth="1"/>
    <col min="4" max="4" width="19.5703125" bestFit="1" customWidth="1"/>
    <col min="5" max="5" width="25.28515625" bestFit="1" customWidth="1"/>
    <col min="7" max="7" width="16.5703125" bestFit="1" customWidth="1"/>
    <col min="8" max="8" width="10.7109375" bestFit="1" customWidth="1"/>
  </cols>
  <sheetData>
    <row r="3" spans="1:2">
      <c r="A3" s="69" t="s">
        <v>0</v>
      </c>
      <c r="B3" s="238" t="s">
        <v>1</v>
      </c>
    </row>
    <row r="4" spans="1:2">
      <c r="B4" s="239" t="s">
        <v>2</v>
      </c>
    </row>
    <row r="5" spans="1:2">
      <c r="B5" s="239" t="s">
        <v>3</v>
      </c>
    </row>
    <row r="6" spans="1:2">
      <c r="B6" s="239" t="s">
        <v>4</v>
      </c>
    </row>
    <row r="7" spans="1:2">
      <c r="B7" s="239" t="s">
        <v>5</v>
      </c>
    </row>
    <row r="8" spans="1:2">
      <c r="B8" s="239" t="s">
        <v>6</v>
      </c>
    </row>
    <row r="9" spans="1:2">
      <c r="B9" s="239" t="s">
        <v>7</v>
      </c>
    </row>
    <row r="10" spans="1:2">
      <c r="B10" s="239" t="s">
        <v>8</v>
      </c>
    </row>
    <row r="11" spans="1:2">
      <c r="B11" s="239" t="s">
        <v>9</v>
      </c>
    </row>
    <row r="12" spans="1:2">
      <c r="B12" s="239" t="s">
        <v>10</v>
      </c>
    </row>
    <row r="13" spans="1:2">
      <c r="B13" s="239" t="s">
        <v>11</v>
      </c>
    </row>
    <row r="14" spans="1:2">
      <c r="B14" s="239" t="s">
        <v>12</v>
      </c>
    </row>
    <row r="15" spans="1:2">
      <c r="B15" s="239" t="s">
        <v>13</v>
      </c>
    </row>
    <row r="16" spans="1:2">
      <c r="B16" s="239" t="s">
        <v>14</v>
      </c>
    </row>
    <row r="17" spans="1:2">
      <c r="B17" s="239" t="s">
        <v>15</v>
      </c>
    </row>
    <row r="18" spans="1:2">
      <c r="B18" s="239" t="s">
        <v>16</v>
      </c>
    </row>
    <row r="19" spans="1:2">
      <c r="B19" s="239" t="s">
        <v>17</v>
      </c>
    </row>
    <row r="20" spans="1:2">
      <c r="B20" s="239" t="s">
        <v>18</v>
      </c>
    </row>
    <row r="21" spans="1:2">
      <c r="B21" s="239" t="s">
        <v>19</v>
      </c>
    </row>
    <row r="22" spans="1:2">
      <c r="B22" s="239" t="s">
        <v>20</v>
      </c>
    </row>
    <row r="23" spans="1:2">
      <c r="B23" s="240" t="s">
        <v>21</v>
      </c>
    </row>
    <row r="27" spans="1:2">
      <c r="A27" t="s">
        <v>22</v>
      </c>
      <c r="B27" s="238" t="s">
        <v>1</v>
      </c>
    </row>
    <row r="28" spans="1:2">
      <c r="B28" s="353" t="s">
        <v>23</v>
      </c>
    </row>
    <row r="29" spans="1:2">
      <c r="B29" s="354" t="s">
        <v>24</v>
      </c>
    </row>
    <row r="31" spans="1:2">
      <c r="A31" t="s">
        <v>25</v>
      </c>
      <c r="B31" s="238" t="s">
        <v>1</v>
      </c>
    </row>
    <row r="32" spans="1:2">
      <c r="B32" s="353" t="s">
        <v>23</v>
      </c>
    </row>
    <row r="33" spans="1:2">
      <c r="B33" s="353" t="s">
        <v>24</v>
      </c>
    </row>
    <row r="34" spans="1:2">
      <c r="B34" s="354" t="s">
        <v>26</v>
      </c>
    </row>
    <row r="36" spans="1:2">
      <c r="A36" t="s">
        <v>27</v>
      </c>
      <c r="B36" s="238" t="s">
        <v>1</v>
      </c>
    </row>
    <row r="37" spans="1:2">
      <c r="B37" s="353" t="s">
        <v>23</v>
      </c>
    </row>
    <row r="38" spans="1:2">
      <c r="B38" s="353" t="s">
        <v>24</v>
      </c>
    </row>
    <row r="39" spans="1:2">
      <c r="B39" s="354" t="s">
        <v>28</v>
      </c>
    </row>
    <row r="41" spans="1:2">
      <c r="A41" t="s">
        <v>29</v>
      </c>
      <c r="B41" s="238" t="s">
        <v>1</v>
      </c>
    </row>
    <row r="42" spans="1:2">
      <c r="B42" s="353" t="s">
        <v>30</v>
      </c>
    </row>
    <row r="43" spans="1:2">
      <c r="B43" s="353" t="s">
        <v>31</v>
      </c>
    </row>
    <row r="44" spans="1:2">
      <c r="B44" s="353" t="s">
        <v>32</v>
      </c>
    </row>
    <row r="45" spans="1:2">
      <c r="B45" s="354" t="s">
        <v>33</v>
      </c>
    </row>
    <row r="47" spans="1:2">
      <c r="A47" t="s">
        <v>34</v>
      </c>
      <c r="B47" s="238" t="s">
        <v>1</v>
      </c>
    </row>
    <row r="48" spans="1:2">
      <c r="B48" s="353" t="s">
        <v>35</v>
      </c>
    </row>
    <row r="49" spans="1:8">
      <c r="B49" s="354" t="s">
        <v>36</v>
      </c>
    </row>
    <row r="52" spans="1:8">
      <c r="A52" t="s">
        <v>37</v>
      </c>
      <c r="B52" s="238" t="s">
        <v>38</v>
      </c>
      <c r="D52" t="s">
        <v>39</v>
      </c>
      <c r="E52" s="238" t="s">
        <v>1</v>
      </c>
      <c r="G52" t="s">
        <v>40</v>
      </c>
      <c r="H52" t="s">
        <v>41</v>
      </c>
    </row>
    <row r="53" spans="1:8">
      <c r="B53" s="353" t="s">
        <v>42</v>
      </c>
      <c r="E53" s="353" t="s">
        <v>42</v>
      </c>
      <c r="G53" t="s">
        <v>43</v>
      </c>
      <c r="H53" t="s">
        <v>44</v>
      </c>
    </row>
    <row r="54" spans="1:8">
      <c r="B54" s="353" t="s">
        <v>45</v>
      </c>
      <c r="E54" s="354" t="s">
        <v>45</v>
      </c>
      <c r="G54" t="s">
        <v>46</v>
      </c>
      <c r="H54" t="s">
        <v>47</v>
      </c>
    </row>
    <row r="55" spans="1:8">
      <c r="B55" s="354" t="s">
        <v>48</v>
      </c>
      <c r="H55" t="s">
        <v>49</v>
      </c>
    </row>
    <row r="56" spans="1:8">
      <c r="H56" t="s">
        <v>50</v>
      </c>
    </row>
    <row r="57" spans="1:8">
      <c r="A57" t="s">
        <v>51</v>
      </c>
      <c r="B57" s="238" t="s">
        <v>1</v>
      </c>
      <c r="H57" t="s">
        <v>52</v>
      </c>
    </row>
    <row r="58" spans="1:8">
      <c r="B58" s="353" t="s">
        <v>53</v>
      </c>
    </row>
    <row r="59" spans="1:8">
      <c r="B59" s="354" t="s">
        <v>54</v>
      </c>
    </row>
    <row r="61" spans="1:8">
      <c r="A61" t="s">
        <v>55</v>
      </c>
      <c r="B61" s="238" t="s">
        <v>1</v>
      </c>
    </row>
    <row r="62" spans="1:8">
      <c r="B62" s="353" t="s">
        <v>56</v>
      </c>
    </row>
    <row r="63" spans="1:8">
      <c r="B63" s="354" t="s">
        <v>57</v>
      </c>
    </row>
    <row r="66" spans="1:5">
      <c r="A66" t="s">
        <v>36</v>
      </c>
      <c r="B66" s="238"/>
    </row>
    <row r="67" spans="1:5">
      <c r="B67" s="354" t="s">
        <v>58</v>
      </c>
    </row>
    <row r="69" spans="1:5">
      <c r="A69" t="s">
        <v>35</v>
      </c>
      <c r="B69" s="238" t="s">
        <v>1</v>
      </c>
      <c r="D69" t="s">
        <v>59</v>
      </c>
      <c r="E69" s="238" t="s">
        <v>1</v>
      </c>
    </row>
    <row r="70" spans="1:5">
      <c r="B70" s="353" t="s">
        <v>60</v>
      </c>
      <c r="E70" s="353" t="s">
        <v>60</v>
      </c>
    </row>
    <row r="71" spans="1:5">
      <c r="B71" s="353" t="s">
        <v>61</v>
      </c>
      <c r="E71" s="353" t="s">
        <v>61</v>
      </c>
    </row>
    <row r="72" spans="1:5">
      <c r="B72" s="353" t="s">
        <v>62</v>
      </c>
      <c r="E72" s="353" t="s">
        <v>62</v>
      </c>
    </row>
    <row r="73" spans="1:5">
      <c r="B73" s="353" t="s">
        <v>63</v>
      </c>
      <c r="E73" s="353" t="s">
        <v>63</v>
      </c>
    </row>
    <row r="74" spans="1:5">
      <c r="B74" s="353" t="s">
        <v>64</v>
      </c>
      <c r="E74" s="353" t="s">
        <v>64</v>
      </c>
    </row>
    <row r="75" spans="1:5">
      <c r="B75" s="353" t="s">
        <v>65</v>
      </c>
      <c r="E75" s="353" t="s">
        <v>65</v>
      </c>
    </row>
    <row r="76" spans="1:5">
      <c r="B76" s="354" t="s">
        <v>66</v>
      </c>
      <c r="E76" s="354" t="s">
        <v>67</v>
      </c>
    </row>
    <row r="78" spans="1:5">
      <c r="A78" t="s">
        <v>68</v>
      </c>
      <c r="B78" s="238" t="s">
        <v>1</v>
      </c>
    </row>
    <row r="79" spans="1:5">
      <c r="B79" s="353" t="s">
        <v>36</v>
      </c>
    </row>
    <row r="80" spans="1:5">
      <c r="B80" s="353" t="s">
        <v>61</v>
      </c>
    </row>
    <row r="81" spans="1:2">
      <c r="B81" s="353" t="s">
        <v>60</v>
      </c>
    </row>
    <row r="82" spans="1:2">
      <c r="B82" s="353" t="s">
        <v>62</v>
      </c>
    </row>
    <row r="83" spans="1:2">
      <c r="B83" s="353" t="s">
        <v>63</v>
      </c>
    </row>
    <row r="84" spans="1:2">
      <c r="B84" s="353" t="s">
        <v>64</v>
      </c>
    </row>
    <row r="85" spans="1:2">
      <c r="B85" s="353" t="s">
        <v>65</v>
      </c>
    </row>
    <row r="86" spans="1:2">
      <c r="B86" s="354" t="s">
        <v>66</v>
      </c>
    </row>
    <row r="88" spans="1:2">
      <c r="A88" t="s">
        <v>69</v>
      </c>
      <c r="B88" s="238" t="s">
        <v>1</v>
      </c>
    </row>
    <row r="89" spans="1:2">
      <c r="B89" s="353" t="s">
        <v>70</v>
      </c>
    </row>
    <row r="90" spans="1:2">
      <c r="B90" s="354" t="s">
        <v>71</v>
      </c>
    </row>
    <row r="93" spans="1:2">
      <c r="A93" t="s">
        <v>72</v>
      </c>
      <c r="B93" s="238" t="s">
        <v>1</v>
      </c>
    </row>
    <row r="94" spans="1:2">
      <c r="B94" s="355">
        <v>0.25</v>
      </c>
    </row>
    <row r="95" spans="1:2">
      <c r="B95" s="355">
        <v>0.3</v>
      </c>
    </row>
    <row r="96" spans="1:2">
      <c r="B96" s="355">
        <v>0.35</v>
      </c>
    </row>
    <row r="97" spans="1:2">
      <c r="B97" s="355">
        <v>0.4</v>
      </c>
    </row>
    <row r="98" spans="1:2">
      <c r="B98" s="355">
        <v>0.45</v>
      </c>
    </row>
    <row r="99" spans="1:2">
      <c r="B99" s="355">
        <v>0.5</v>
      </c>
    </row>
    <row r="100" spans="1:2">
      <c r="B100" s="355">
        <v>0.55000000000000004</v>
      </c>
    </row>
    <row r="101" spans="1:2">
      <c r="B101" s="355">
        <v>0.6</v>
      </c>
    </row>
    <row r="102" spans="1:2">
      <c r="B102" s="355">
        <v>0.65</v>
      </c>
    </row>
    <row r="103" spans="1:2">
      <c r="B103" s="356">
        <v>0.8</v>
      </c>
    </row>
    <row r="106" spans="1:2">
      <c r="A106" t="s">
        <v>73</v>
      </c>
      <c r="B106" s="238" t="s">
        <v>1</v>
      </c>
    </row>
    <row r="107" spans="1:2">
      <c r="B107" s="353" t="s">
        <v>74</v>
      </c>
    </row>
    <row r="108" spans="1:2">
      <c r="B108" s="354" t="s">
        <v>75</v>
      </c>
    </row>
    <row r="111" spans="1:2">
      <c r="A111" t="s">
        <v>76</v>
      </c>
      <c r="B111" s="357" t="s">
        <v>77</v>
      </c>
    </row>
    <row r="117" spans="1:2">
      <c r="A117" t="s">
        <v>78</v>
      </c>
      <c r="B117" s="238" t="s">
        <v>1</v>
      </c>
    </row>
    <row r="118" spans="1:2">
      <c r="B118" s="353" t="s">
        <v>79</v>
      </c>
    </row>
    <row r="119" spans="1:2">
      <c r="B119" s="353" t="s">
        <v>80</v>
      </c>
    </row>
    <row r="120" spans="1:2">
      <c r="B120" s="353" t="s">
        <v>81</v>
      </c>
    </row>
    <row r="121" spans="1:2">
      <c r="B121" s="353" t="s">
        <v>82</v>
      </c>
    </row>
    <row r="122" spans="1:2">
      <c r="B122" s="353" t="s">
        <v>83</v>
      </c>
    </row>
    <row r="123" spans="1:2">
      <c r="B123" s="353" t="s">
        <v>84</v>
      </c>
    </row>
    <row r="124" spans="1:2">
      <c r="B124" s="353" t="s">
        <v>85</v>
      </c>
    </row>
    <row r="125" spans="1:2">
      <c r="B125" s="354" t="s">
        <v>86</v>
      </c>
    </row>
    <row r="128" spans="1:2">
      <c r="A128" t="s">
        <v>87</v>
      </c>
      <c r="B128" s="238" t="s">
        <v>1</v>
      </c>
    </row>
    <row r="129" spans="1:2">
      <c r="B129" s="353" t="s">
        <v>88</v>
      </c>
    </row>
    <row r="130" spans="1:2">
      <c r="B130" s="353" t="s">
        <v>89</v>
      </c>
    </row>
    <row r="131" spans="1:2">
      <c r="B131" s="354" t="s">
        <v>90</v>
      </c>
    </row>
    <row r="133" spans="1:2">
      <c r="A133" t="s">
        <v>91</v>
      </c>
      <c r="B133" s="238" t="s">
        <v>1</v>
      </c>
    </row>
    <row r="134" spans="1:2">
      <c r="B134" s="353" t="s">
        <v>92</v>
      </c>
    </row>
    <row r="135" spans="1:2">
      <c r="B135" s="353" t="s">
        <v>93</v>
      </c>
    </row>
    <row r="136" spans="1:2">
      <c r="B136" s="353" t="s">
        <v>94</v>
      </c>
    </row>
    <row r="137" spans="1:2">
      <c r="B137" s="353" t="s">
        <v>95</v>
      </c>
    </row>
    <row r="138" spans="1:2">
      <c r="B138" s="358"/>
    </row>
    <row r="139" spans="1:2">
      <c r="A139" t="s">
        <v>96</v>
      </c>
      <c r="B139" s="238" t="s">
        <v>38</v>
      </c>
    </row>
    <row r="140" spans="1:2">
      <c r="B140" s="353" t="s">
        <v>97</v>
      </c>
    </row>
    <row r="141" spans="1:2">
      <c r="B141" s="354" t="s">
        <v>98</v>
      </c>
    </row>
    <row r="143" spans="1:2">
      <c r="A143" t="s">
        <v>99</v>
      </c>
      <c r="B143" s="238" t="s">
        <v>1</v>
      </c>
    </row>
    <row r="144" spans="1:2">
      <c r="B144" s="353" t="s">
        <v>100</v>
      </c>
    </row>
    <row r="145" spans="1:5">
      <c r="B145" s="353" t="s">
        <v>101</v>
      </c>
    </row>
    <row r="146" spans="1:5">
      <c r="B146" s="354" t="s">
        <v>102</v>
      </c>
    </row>
    <row r="148" spans="1:5">
      <c r="A148" t="s">
        <v>103</v>
      </c>
      <c r="B148" s="238" t="s">
        <v>1</v>
      </c>
    </row>
    <row r="149" spans="1:5">
      <c r="B149" s="353" t="s">
        <v>104</v>
      </c>
    </row>
    <row r="150" spans="1:5">
      <c r="B150" s="353" t="s">
        <v>105</v>
      </c>
    </row>
    <row r="151" spans="1:5">
      <c r="B151" s="353" t="s">
        <v>106</v>
      </c>
    </row>
    <row r="152" spans="1:5">
      <c r="B152" s="354" t="s">
        <v>107</v>
      </c>
    </row>
    <row r="154" spans="1:5">
      <c r="A154" t="s">
        <v>108</v>
      </c>
      <c r="B154" s="238" t="s">
        <v>1</v>
      </c>
      <c r="D154" t="s">
        <v>109</v>
      </c>
      <c r="E154" s="238" t="s">
        <v>1</v>
      </c>
    </row>
    <row r="155" spans="1:5">
      <c r="B155" s="359" t="s">
        <v>110</v>
      </c>
      <c r="E155" t="s">
        <v>111</v>
      </c>
    </row>
    <row r="156" spans="1:5">
      <c r="B156" s="359" t="s">
        <v>112</v>
      </c>
      <c r="E156" s="359" t="s">
        <v>113</v>
      </c>
    </row>
    <row r="157" spans="1:5">
      <c r="B157" s="359" t="s">
        <v>114</v>
      </c>
      <c r="E157" s="359" t="s">
        <v>67</v>
      </c>
    </row>
    <row r="158" spans="1:5">
      <c r="B158" s="359" t="s">
        <v>115</v>
      </c>
      <c r="E158" s="360" t="s">
        <v>116</v>
      </c>
    </row>
    <row r="159" spans="1:5">
      <c r="B159" s="359" t="s">
        <v>117</v>
      </c>
      <c r="E159" s="361" t="s">
        <v>67</v>
      </c>
    </row>
    <row r="160" spans="1:5">
      <c r="B160" s="359" t="s">
        <v>118</v>
      </c>
      <c r="E160" s="419"/>
    </row>
    <row r="161" spans="1:5">
      <c r="B161" s="359" t="s">
        <v>57</v>
      </c>
      <c r="E161" s="419"/>
    </row>
    <row r="162" spans="1:5">
      <c r="B162" s="359" t="s">
        <v>119</v>
      </c>
      <c r="E162" s="419"/>
    </row>
    <row r="163" spans="1:5">
      <c r="B163" s="359" t="s">
        <v>120</v>
      </c>
      <c r="E163" s="419"/>
    </row>
    <row r="164" spans="1:5">
      <c r="B164" s="359" t="s">
        <v>121</v>
      </c>
      <c r="E164" s="419"/>
    </row>
    <row r="165" spans="1:5">
      <c r="B165" s="359" t="s">
        <v>122</v>
      </c>
      <c r="E165" s="419"/>
    </row>
    <row r="166" spans="1:5">
      <c r="B166" s="359" t="s">
        <v>123</v>
      </c>
      <c r="E166" s="419"/>
    </row>
    <row r="167" spans="1:5">
      <c r="B167" s="359" t="s">
        <v>124</v>
      </c>
      <c r="E167" s="419"/>
    </row>
    <row r="168" spans="1:5">
      <c r="B168" s="360" t="s">
        <v>116</v>
      </c>
      <c r="E168" s="419"/>
    </row>
    <row r="169" spans="1:5">
      <c r="B169" s="361" t="s">
        <v>67</v>
      </c>
      <c r="E169" s="420"/>
    </row>
    <row r="170" spans="1:5">
      <c r="E170" s="419"/>
    </row>
    <row r="172" spans="1:5">
      <c r="A172" t="s">
        <v>125</v>
      </c>
      <c r="B172" s="238" t="s">
        <v>1</v>
      </c>
    </row>
    <row r="173" spans="1:5">
      <c r="B173" s="353" t="s">
        <v>126</v>
      </c>
    </row>
    <row r="174" spans="1:5">
      <c r="B174" s="354" t="s">
        <v>127</v>
      </c>
    </row>
    <row r="177" spans="1:2">
      <c r="A177" t="s">
        <v>128</v>
      </c>
      <c r="B177" s="238" t="s">
        <v>1</v>
      </c>
    </row>
    <row r="178" spans="1:2">
      <c r="B178" s="353" t="s">
        <v>129</v>
      </c>
    </row>
    <row r="179" spans="1:2">
      <c r="B179" s="354" t="s">
        <v>130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55"/>
  <sheetViews>
    <sheetView showGridLines="0" zoomScale="110" zoomScaleNormal="110" workbookViewId="0">
      <selection activeCell="K26" sqref="K26"/>
    </sheetView>
  </sheetViews>
  <sheetFormatPr defaultColWidth="9.140625" defaultRowHeight="14.45"/>
  <cols>
    <col min="1" max="2" width="1.7109375" style="44" customWidth="1"/>
    <col min="3" max="3" width="22.5703125" style="44" customWidth="1"/>
    <col min="4" max="4" width="23.85546875" style="44" customWidth="1"/>
    <col min="5" max="5" width="14" style="44" bestFit="1" customWidth="1"/>
    <col min="6" max="6" width="14.28515625" style="44" customWidth="1"/>
    <col min="7" max="7" width="16.28515625" style="44" customWidth="1"/>
    <col min="8" max="8" width="13.7109375" style="44" customWidth="1"/>
    <col min="9" max="9" width="4.28515625" style="44" customWidth="1"/>
    <col min="10" max="10" width="20.85546875" style="44" customWidth="1"/>
    <col min="11" max="11" width="50" style="44" customWidth="1"/>
    <col min="12" max="12" width="11.140625" style="44" bestFit="1" customWidth="1"/>
    <col min="13" max="13" width="10.42578125" style="44" customWidth="1"/>
    <col min="14" max="16384" width="9.140625" style="44"/>
  </cols>
  <sheetData>
    <row r="1" spans="2:11" ht="9" customHeight="1" thickBot="1"/>
    <row r="2" spans="2:11" ht="9" customHeight="1">
      <c r="B2" s="481"/>
      <c r="C2" s="482"/>
      <c r="D2" s="482"/>
      <c r="E2" s="483"/>
      <c r="F2" s="483"/>
      <c r="G2" s="482"/>
      <c r="H2" s="482"/>
      <c r="I2" s="484"/>
      <c r="J2" s="462"/>
    </row>
    <row r="3" spans="2:11" ht="18">
      <c r="B3" s="253"/>
      <c r="C3" s="690" t="s">
        <v>359</v>
      </c>
      <c r="D3" s="690"/>
      <c r="E3" s="690"/>
      <c r="F3" s="690"/>
      <c r="G3" s="690"/>
      <c r="H3" s="690"/>
      <c r="I3" s="248"/>
      <c r="J3" s="462"/>
    </row>
    <row r="4" spans="2:11" ht="15" thickBot="1">
      <c r="B4" s="236"/>
      <c r="C4"/>
      <c r="D4"/>
      <c r="E4"/>
      <c r="F4"/>
      <c r="G4"/>
      <c r="H4"/>
      <c r="I4" s="237"/>
      <c r="J4"/>
    </row>
    <row r="5" spans="2:11" ht="15" thickBot="1">
      <c r="B5" s="236"/>
      <c r="C5" s="284" t="s">
        <v>360</v>
      </c>
      <c r="D5" s="784"/>
      <c r="E5" s="785"/>
      <c r="F5" s="785"/>
      <c r="G5" s="785"/>
      <c r="H5" s="786"/>
      <c r="I5" s="237"/>
      <c r="J5" s="509"/>
      <c r="K5"/>
    </row>
    <row r="6" spans="2:11" ht="15" thickBot="1">
      <c r="B6" s="236"/>
      <c r="C6"/>
      <c r="D6"/>
      <c r="E6"/>
      <c r="F6"/>
      <c r="G6"/>
      <c r="H6"/>
      <c r="I6" s="237"/>
      <c r="J6"/>
    </row>
    <row r="7" spans="2:11" ht="15" customHeight="1">
      <c r="B7" s="236"/>
      <c r="C7" s="508" t="s">
        <v>361</v>
      </c>
      <c r="D7" s="486"/>
      <c r="E7" s="486"/>
      <c r="F7" s="486"/>
      <c r="G7" s="487"/>
      <c r="H7"/>
      <c r="I7" s="237"/>
      <c r="J7"/>
    </row>
    <row r="8" spans="2:11" ht="14.45" customHeight="1">
      <c r="B8" s="236"/>
      <c r="C8" s="787" t="s">
        <v>362</v>
      </c>
      <c r="D8" s="788"/>
      <c r="E8" s="788"/>
      <c r="F8" s="789"/>
      <c r="G8" s="480"/>
      <c r="H8"/>
      <c r="I8" s="237"/>
      <c r="J8" s="510"/>
      <c r="K8" s="691" t="str">
        <f>IF(AND(G8&lt;&gt;0,G8&gt;0.8),"NOTE: 80% AMI is the expected income level of households served with HTF homeownership funds.  Serving households with lower AMIs will require continuing to use these funds to serve lower AMIs in perpetuity.","")</f>
        <v/>
      </c>
    </row>
    <row r="9" spans="2:11" ht="15" thickBot="1">
      <c r="B9" s="236"/>
      <c r="C9" s="790" t="s">
        <v>363</v>
      </c>
      <c r="D9" s="791"/>
      <c r="E9" s="791"/>
      <c r="F9" s="792"/>
      <c r="G9" s="317"/>
      <c r="H9"/>
      <c r="I9" s="237"/>
      <c r="J9"/>
      <c r="K9" s="691"/>
    </row>
    <row r="10" spans="2:11" ht="15" thickBot="1">
      <c r="B10" s="236"/>
      <c r="C10"/>
      <c r="D10"/>
      <c r="E10"/>
      <c r="F10"/>
      <c r="G10" s="488" t="s">
        <v>364</v>
      </c>
      <c r="H10" s="284" t="s">
        <v>365</v>
      </c>
      <c r="I10" s="237"/>
      <c r="J10"/>
      <c r="K10" s="691"/>
    </row>
    <row r="11" spans="2:11">
      <c r="B11" s="236"/>
      <c r="C11" s="793" t="s">
        <v>366</v>
      </c>
      <c r="D11" s="794"/>
      <c r="E11" s="794"/>
      <c r="F11" s="795"/>
      <c r="G11" s="473"/>
      <c r="H11" s="474">
        <f>G11/12</f>
        <v>0</v>
      </c>
      <c r="I11" s="237"/>
      <c r="J11"/>
      <c r="K11" s="691"/>
    </row>
    <row r="12" spans="2:11">
      <c r="B12" s="236"/>
      <c r="C12" s="796" t="s">
        <v>367</v>
      </c>
      <c r="D12" s="797"/>
      <c r="E12" s="798"/>
      <c r="F12" s="469">
        <v>0.36</v>
      </c>
      <c r="G12" s="314"/>
      <c r="H12" s="314">
        <f>G12/12</f>
        <v>0</v>
      </c>
      <c r="I12" s="237"/>
      <c r="J12"/>
      <c r="K12" s="691"/>
    </row>
    <row r="13" spans="2:11" ht="15" thickBot="1">
      <c r="B13" s="236"/>
      <c r="C13" s="796" t="s">
        <v>368</v>
      </c>
      <c r="D13" s="797"/>
      <c r="E13" s="798"/>
      <c r="F13" s="468">
        <v>0.45</v>
      </c>
      <c r="G13" s="314"/>
      <c r="H13" s="475">
        <f>G13/12</f>
        <v>0</v>
      </c>
      <c r="I13" s="237"/>
      <c r="J13"/>
    </row>
    <row r="14" spans="2:11" ht="15" thickBot="1">
      <c r="B14" s="236"/>
      <c r="C14" s="799" t="s">
        <v>369</v>
      </c>
      <c r="D14" s="800"/>
      <c r="E14" s="800"/>
      <c r="F14" s="801"/>
      <c r="G14" s="317"/>
      <c r="H14" s="489"/>
      <c r="I14" s="237"/>
      <c r="J14"/>
    </row>
    <row r="15" spans="2:11" ht="15" thickBot="1">
      <c r="B15" s="236"/>
      <c r="C15"/>
      <c r="D15"/>
      <c r="E15"/>
      <c r="F15"/>
      <c r="G15"/>
      <c r="H15"/>
      <c r="I15" s="237"/>
      <c r="J15"/>
      <c r="K15"/>
    </row>
    <row r="16" spans="2:11">
      <c r="B16" s="236"/>
      <c r="C16" s="485" t="s">
        <v>370</v>
      </c>
      <c r="D16" s="486"/>
      <c r="E16" s="486"/>
      <c r="F16" s="486"/>
      <c r="G16" s="487"/>
      <c r="H16"/>
      <c r="I16" s="237"/>
      <c r="J16"/>
      <c r="K16"/>
    </row>
    <row r="17" spans="2:11">
      <c r="B17" s="236"/>
      <c r="C17" s="802" t="s">
        <v>371</v>
      </c>
      <c r="D17" s="803"/>
      <c r="E17" s="803"/>
      <c r="F17" s="803"/>
      <c r="G17" s="316">
        <f>H13</f>
        <v>0</v>
      </c>
      <c r="H17" s="511"/>
      <c r="I17" s="237"/>
      <c r="J17"/>
    </row>
    <row r="18" spans="2:11">
      <c r="B18" s="236"/>
      <c r="C18" s="490"/>
      <c r="D18" s="797" t="s">
        <v>372</v>
      </c>
      <c r="E18" s="797"/>
      <c r="F18" s="798"/>
      <c r="G18" s="470">
        <v>0</v>
      </c>
      <c r="H18" s="512"/>
      <c r="I18" s="237"/>
      <c r="J18"/>
    </row>
    <row r="19" spans="2:11">
      <c r="B19" s="236"/>
      <c r="C19" s="490" t="s">
        <v>373</v>
      </c>
      <c r="D19" s="491"/>
      <c r="E19" s="491"/>
      <c r="F19" s="491"/>
      <c r="G19" s="315">
        <f>H12</f>
        <v>0</v>
      </c>
      <c r="H19" s="511"/>
      <c r="I19" s="237"/>
      <c r="J19"/>
    </row>
    <row r="20" spans="2:11">
      <c r="B20" s="236"/>
      <c r="C20" s="606"/>
      <c r="D20" s="797" t="s">
        <v>374</v>
      </c>
      <c r="E20" s="797"/>
      <c r="F20" s="798"/>
      <c r="G20" s="470"/>
      <c r="H20" s="511"/>
      <c r="I20" s="237"/>
      <c r="J20"/>
    </row>
    <row r="21" spans="2:11">
      <c r="B21" s="236"/>
      <c r="C21" s="490"/>
      <c r="D21" s="797" t="s">
        <v>375</v>
      </c>
      <c r="E21" s="797"/>
      <c r="F21" s="798"/>
      <c r="G21" s="470"/>
      <c r="H21" s="511"/>
      <c r="I21" s="237"/>
      <c r="J21"/>
      <c r="K21"/>
    </row>
    <row r="22" spans="2:11">
      <c r="B22" s="236"/>
      <c r="C22" s="490"/>
      <c r="D22" s="797" t="s">
        <v>376</v>
      </c>
      <c r="E22" s="797"/>
      <c r="F22" s="798"/>
      <c r="G22" s="467">
        <v>0</v>
      </c>
      <c r="H22" s="511"/>
      <c r="I22" s="237"/>
      <c r="J22"/>
      <c r="K22"/>
    </row>
    <row r="23" spans="2:11">
      <c r="B23" s="236"/>
      <c r="C23" s="606"/>
      <c r="D23" s="797" t="s">
        <v>377</v>
      </c>
      <c r="E23" s="797"/>
      <c r="F23" s="798"/>
      <c r="G23" s="471"/>
      <c r="H23"/>
      <c r="I23" s="237"/>
      <c r="J23"/>
      <c r="K23"/>
    </row>
    <row r="24" spans="2:11" ht="15" thickBot="1">
      <c r="B24" s="236"/>
      <c r="C24" s="804" t="s">
        <v>378</v>
      </c>
      <c r="D24" s="805"/>
      <c r="E24" s="805"/>
      <c r="F24" s="806"/>
      <c r="G24" s="313">
        <f>G19-(SUM(G20:G23))</f>
        <v>0</v>
      </c>
      <c r="H24"/>
      <c r="I24" s="237"/>
      <c r="J24"/>
      <c r="K24"/>
    </row>
    <row r="25" spans="2:11">
      <c r="B25" s="236"/>
      <c r="C25"/>
      <c r="D25"/>
      <c r="E25"/>
      <c r="F25"/>
      <c r="G25"/>
      <c r="H25"/>
      <c r="I25" s="237"/>
      <c r="J25"/>
      <c r="K25" s="465"/>
    </row>
    <row r="26" spans="2:11" ht="15" thickBot="1">
      <c r="B26" s="236"/>
      <c r="C26"/>
      <c r="D26"/>
      <c r="E26"/>
      <c r="F26"/>
      <c r="G26"/>
      <c r="H26"/>
      <c r="I26" s="237"/>
      <c r="J26"/>
      <c r="K26"/>
    </row>
    <row r="27" spans="2:11">
      <c r="B27" s="236"/>
      <c r="C27" s="513" t="s">
        <v>379</v>
      </c>
      <c r="D27" s="514"/>
      <c r="E27" s="515"/>
      <c r="F27"/>
      <c r="G27"/>
      <c r="H27"/>
      <c r="I27" s="237"/>
      <c r="J27"/>
      <c r="K27"/>
    </row>
    <row r="28" spans="2:11">
      <c r="B28" s="236"/>
      <c r="C28" s="606" t="s">
        <v>380</v>
      </c>
      <c r="D28" s="606"/>
      <c r="E28" s="516"/>
      <c r="F28" s="511"/>
      <c r="G28"/>
      <c r="H28"/>
      <c r="I28" s="237"/>
      <c r="J28"/>
      <c r="K28"/>
    </row>
    <row r="29" spans="2:11">
      <c r="B29" s="236"/>
      <c r="C29" s="606" t="s">
        <v>381</v>
      </c>
      <c r="D29" s="606"/>
      <c r="E29" s="516"/>
      <c r="F29" s="511"/>
      <c r="G29"/>
      <c r="H29"/>
      <c r="I29" s="237"/>
      <c r="J29"/>
      <c r="K29"/>
    </row>
    <row r="30" spans="2:11">
      <c r="B30" s="236"/>
      <c r="C30" s="796" t="s">
        <v>382</v>
      </c>
      <c r="D30" s="798"/>
      <c r="E30" s="516"/>
      <c r="F30" s="511"/>
      <c r="G30"/>
      <c r="H30"/>
      <c r="I30" s="237"/>
      <c r="J30"/>
      <c r="K30"/>
    </row>
    <row r="31" spans="2:11">
      <c r="B31" s="236"/>
      <c r="C31" s="796" t="s">
        <v>383</v>
      </c>
      <c r="D31" s="798"/>
      <c r="E31" s="516"/>
      <c r="F31" s="511"/>
      <c r="G31"/>
      <c r="H31"/>
      <c r="I31" s="237"/>
      <c r="J31"/>
      <c r="K31"/>
    </row>
    <row r="32" spans="2:11">
      <c r="B32" s="236"/>
      <c r="C32" s="606" t="s">
        <v>384</v>
      </c>
      <c r="D32" s="606"/>
      <c r="E32" s="516"/>
      <c r="F32" s="511"/>
      <c r="G32"/>
      <c r="H32"/>
      <c r="I32" s="237"/>
      <c r="J32"/>
      <c r="K32"/>
    </row>
    <row r="33" spans="2:16" ht="26.1" customHeight="1">
      <c r="B33" s="236"/>
      <c r="C33" s="796"/>
      <c r="D33" s="797"/>
      <c r="E33" s="516"/>
      <c r="F33" s="688"/>
      <c r="G33" s="688"/>
      <c r="H33" s="688"/>
      <c r="I33" s="237"/>
      <c r="J33"/>
      <c r="K33"/>
    </row>
    <row r="34" spans="2:16">
      <c r="B34" s="236"/>
      <c r="C34" s="796"/>
      <c r="D34" s="797"/>
      <c r="E34" s="516"/>
      <c r="F34" s="511"/>
      <c r="G34"/>
      <c r="H34"/>
      <c r="I34" s="237"/>
      <c r="J34"/>
      <c r="K34"/>
    </row>
    <row r="35" spans="2:16">
      <c r="B35" s="236"/>
      <c r="C35" s="796"/>
      <c r="D35" s="797"/>
      <c r="E35" s="516"/>
      <c r="F35" s="511"/>
      <c r="G35"/>
      <c r="H35"/>
      <c r="I35" s="237"/>
      <c r="J35"/>
      <c r="K35"/>
    </row>
    <row r="36" spans="2:16" ht="26.1" customHeight="1">
      <c r="B36" s="236"/>
      <c r="C36" s="796" t="s">
        <v>385</v>
      </c>
      <c r="D36" s="797"/>
      <c r="E36" s="516">
        <f>E31-E33-E34-E35</f>
        <v>0</v>
      </c>
      <c r="F36" s="688"/>
      <c r="G36" s="688"/>
      <c r="H36" s="688"/>
      <c r="I36" s="237"/>
      <c r="J36"/>
      <c r="K36"/>
    </row>
    <row r="37" spans="2:16" ht="15" thickBot="1">
      <c r="B37" s="236"/>
      <c r="C37" s="807"/>
      <c r="D37" s="808"/>
      <c r="E37" s="517"/>
      <c r="F37" s="511"/>
      <c r="G37"/>
      <c r="H37"/>
      <c r="I37" s="237"/>
      <c r="J37"/>
      <c r="K37"/>
    </row>
    <row r="38" spans="2:16" ht="15" thickBot="1">
      <c r="B38" s="236"/>
      <c r="C38"/>
      <c r="D38"/>
      <c r="E38"/>
      <c r="F38"/>
      <c r="G38"/>
      <c r="H38"/>
      <c r="I38" s="237"/>
      <c r="J38"/>
      <c r="K38" s="465"/>
    </row>
    <row r="39" spans="2:16" ht="28.9">
      <c r="B39" s="236"/>
      <c r="C39" s="492" t="s">
        <v>111</v>
      </c>
      <c r="D39" s="493" t="s">
        <v>386</v>
      </c>
      <c r="E39" s="493" t="s">
        <v>387</v>
      </c>
      <c r="F39" s="493" t="s">
        <v>257</v>
      </c>
      <c r="G39" s="493" t="s">
        <v>388</v>
      </c>
      <c r="H39" s="494" t="s">
        <v>389</v>
      </c>
      <c r="I39" s="237"/>
      <c r="J39"/>
      <c r="K39"/>
    </row>
    <row r="40" spans="2:16" ht="14.45" customHeight="1">
      <c r="B40" s="236"/>
      <c r="C40" s="518"/>
      <c r="D40" s="312"/>
      <c r="E40" s="311"/>
      <c r="F40" s="476"/>
      <c r="G40" s="311"/>
      <c r="H40" s="478"/>
      <c r="I40" s="237"/>
      <c r="J40"/>
      <c r="K40" s="499"/>
      <c r="L40" s="466"/>
      <c r="M40" s="466"/>
      <c r="N40" s="466"/>
      <c r="O40" s="466"/>
      <c r="P40" s="466"/>
    </row>
    <row r="41" spans="2:16" ht="14.45" customHeight="1">
      <c r="B41" s="236"/>
      <c r="C41" s="518"/>
      <c r="D41" s="310"/>
      <c r="E41" s="309"/>
      <c r="F41" s="477"/>
      <c r="G41" s="309"/>
      <c r="H41" s="478"/>
      <c r="I41" s="237"/>
      <c r="J41"/>
      <c r="K41" s="499"/>
      <c r="L41" s="466"/>
      <c r="M41" s="466"/>
      <c r="N41" s="466"/>
      <c r="O41" s="466"/>
      <c r="P41" s="466"/>
    </row>
    <row r="42" spans="2:16">
      <c r="B42" s="236"/>
      <c r="C42" s="495"/>
      <c r="D42" s="310"/>
      <c r="E42" s="309"/>
      <c r="F42" s="477"/>
      <c r="G42" s="309"/>
      <c r="H42" s="478"/>
      <c r="I42" s="237"/>
      <c r="K42" s="689" t="str">
        <f>IFERROR((IF((ABS(H40-((-1*PMT(F40/12,(G40*12),D40,0,0)))))&gt;100,"WARNING: Proposed payment differs from Estimate by &gt;$100. Explain difference in Debt Service Notes field.","")),"")</f>
        <v/>
      </c>
      <c r="L42" s="466"/>
      <c r="M42" s="466"/>
      <c r="N42" s="466"/>
      <c r="O42" s="466"/>
      <c r="P42" s="466"/>
    </row>
    <row r="43" spans="2:16">
      <c r="B43" s="236"/>
      <c r="C43" s="495"/>
      <c r="D43" s="310"/>
      <c r="E43" s="309"/>
      <c r="F43" s="477"/>
      <c r="G43" s="309"/>
      <c r="H43" s="478"/>
      <c r="I43" s="237"/>
      <c r="K43" s="689"/>
      <c r="L43" s="466"/>
      <c r="M43" s="466"/>
      <c r="N43" s="466"/>
      <c r="O43" s="466"/>
      <c r="P43" s="466"/>
    </row>
    <row r="44" spans="2:16" ht="15" thickBot="1">
      <c r="B44" s="236"/>
      <c r="C44" s="519"/>
      <c r="D44" s="308"/>
      <c r="E44" s="307"/>
      <c r="F44" s="496"/>
      <c r="G44" s="307"/>
      <c r="H44" s="479"/>
      <c r="I44" s="237"/>
      <c r="K44" s="500"/>
      <c r="L44" s="463"/>
      <c r="M44" s="463"/>
      <c r="N44" s="463"/>
      <c r="O44" s="463"/>
    </row>
    <row r="45" spans="2:16" ht="15" customHeight="1" thickBot="1">
      <c r="B45" s="236"/>
      <c r="I45" s="237"/>
      <c r="J45" s="676"/>
      <c r="K45" s="500"/>
      <c r="L45" s="472"/>
      <c r="M45" s="472"/>
      <c r="N45" s="472"/>
      <c r="O45" s="472"/>
      <c r="P45" s="472"/>
    </row>
    <row r="46" spans="2:16" ht="15.75" customHeight="1" thickBot="1">
      <c r="B46" s="236"/>
      <c r="C46"/>
      <c r="D46"/>
      <c r="E46"/>
      <c r="F46" s="677" t="s">
        <v>390</v>
      </c>
      <c r="G46" s="678"/>
      <c r="H46" s="501">
        <f>SUM(H40:H44)</f>
        <v>0</v>
      </c>
      <c r="I46" s="237"/>
      <c r="J46" s="676"/>
      <c r="K46" s="679"/>
      <c r="L46" s="472"/>
      <c r="M46" s="472"/>
      <c r="N46" s="472"/>
      <c r="O46" s="472"/>
      <c r="P46" s="472"/>
    </row>
    <row r="47" spans="2:16" ht="15.75" customHeight="1" thickBot="1">
      <c r="B47" s="236"/>
      <c r="C47" s="284" t="s">
        <v>391</v>
      </c>
      <c r="D47"/>
      <c r="E47"/>
      <c r="F47"/>
      <c r="G47"/>
      <c r="H47" s="306"/>
      <c r="I47" s="237"/>
      <c r="K47" s="679"/>
      <c r="L47" s="472"/>
    </row>
    <row r="48" spans="2:16">
      <c r="B48" s="236"/>
      <c r="C48" s="680"/>
      <c r="D48" s="681"/>
      <c r="E48" s="681"/>
      <c r="F48" s="681"/>
      <c r="G48" s="681"/>
      <c r="H48" s="682"/>
      <c r="I48" s="281"/>
    </row>
    <row r="49" spans="2:12">
      <c r="B49" s="236"/>
      <c r="C49" s="683"/>
      <c r="D49" s="658"/>
      <c r="E49" s="658"/>
      <c r="F49" s="658"/>
      <c r="G49" s="658"/>
      <c r="H49" s="684"/>
      <c r="I49" s="281"/>
      <c r="K49" s="464"/>
    </row>
    <row r="50" spans="2:12">
      <c r="B50" s="236"/>
      <c r="C50" s="683"/>
      <c r="D50" s="658"/>
      <c r="E50" s="658"/>
      <c r="F50" s="658"/>
      <c r="G50" s="658"/>
      <c r="H50" s="684"/>
      <c r="I50" s="281"/>
    </row>
    <row r="51" spans="2:12">
      <c r="B51" s="236"/>
      <c r="C51" s="683"/>
      <c r="D51" s="658"/>
      <c r="E51" s="658"/>
      <c r="F51" s="658"/>
      <c r="G51" s="658"/>
      <c r="H51" s="684"/>
      <c r="I51" s="281"/>
      <c r="L51" s="96"/>
    </row>
    <row r="52" spans="2:12" ht="15" thickBot="1">
      <c r="B52" s="236"/>
      <c r="C52" s="685"/>
      <c r="D52" s="686"/>
      <c r="E52" s="686"/>
      <c r="F52" s="686"/>
      <c r="G52" s="686"/>
      <c r="H52" s="687"/>
      <c r="I52" s="281"/>
    </row>
    <row r="53" spans="2:12" ht="15" thickBot="1">
      <c r="B53" s="278"/>
      <c r="C53" s="242"/>
      <c r="D53" s="242"/>
      <c r="E53" s="242"/>
      <c r="F53" s="242"/>
      <c r="G53" s="242"/>
      <c r="H53" s="242"/>
      <c r="I53" s="277"/>
      <c r="K53" s="461"/>
    </row>
    <row r="54" spans="2:12">
      <c r="D54" s="460"/>
      <c r="H54" s="459"/>
      <c r="K54"/>
    </row>
    <row r="55" spans="2:12">
      <c r="D55" s="497"/>
      <c r="H55" s="459"/>
      <c r="K55" s="461"/>
    </row>
  </sheetData>
  <sheetProtection formatColumns="0"/>
  <mergeCells count="30">
    <mergeCell ref="C3:H3"/>
    <mergeCell ref="D5:H5"/>
    <mergeCell ref="C8:F8"/>
    <mergeCell ref="K8:K12"/>
    <mergeCell ref="C9:F9"/>
    <mergeCell ref="C11:F11"/>
    <mergeCell ref="C12:E12"/>
    <mergeCell ref="C33:D33"/>
    <mergeCell ref="F33:H33"/>
    <mergeCell ref="C13:E13"/>
    <mergeCell ref="C14:F14"/>
    <mergeCell ref="C17:F17"/>
    <mergeCell ref="D18:F18"/>
    <mergeCell ref="D20:F20"/>
    <mergeCell ref="D21:F21"/>
    <mergeCell ref="D22:F22"/>
    <mergeCell ref="D23:F23"/>
    <mergeCell ref="C24:F24"/>
    <mergeCell ref="C30:D30"/>
    <mergeCell ref="C31:D31"/>
    <mergeCell ref="J45:J46"/>
    <mergeCell ref="F46:G46"/>
    <mergeCell ref="K46:K47"/>
    <mergeCell ref="C48:H52"/>
    <mergeCell ref="C34:D34"/>
    <mergeCell ref="C35:D35"/>
    <mergeCell ref="C36:D36"/>
    <mergeCell ref="F36:H36"/>
    <mergeCell ref="C37:D37"/>
    <mergeCell ref="K42:K43"/>
  </mergeCells>
  <conditionalFormatting sqref="K8:K12">
    <cfRule type="containsText" dxfId="3" priority="1" operator="containsText" text="note">
      <formula>NOT(ISERROR(SEARCH("note",K8)))</formula>
    </cfRule>
  </conditionalFormatting>
  <conditionalFormatting sqref="K42:K43">
    <cfRule type="containsText" dxfId="2" priority="3" operator="containsText" text="warning">
      <formula>NOT(ISERROR(SEARCH("warning",K42)))</formula>
    </cfRule>
  </conditionalFormatting>
  <conditionalFormatting sqref="K46:K47">
    <cfRule type="containsText" dxfId="1" priority="2" operator="containsText" text="warning">
      <formula>NOT(ISERROR(SEARCH("warning",K46)))</formula>
    </cfRule>
  </conditionalFormatting>
  <printOptions horizontalCentered="1"/>
  <pageMargins left="0.25" right="0.25" top="0.75" bottom="0.75" header="0.3" footer="0.3"/>
  <pageSetup fitToHeight="2" orientation="portrait" r:id="rId1"/>
  <headerFooter alignWithMargins="0">
    <oddFooter>&amp;LForm 8
Homebuyer Affordability Worksheet&amp;CCFA Homeownership Forms&amp;REdition: 2021
Version 1.0</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41"/>
  <sheetViews>
    <sheetView showGridLines="0" workbookViewId="0">
      <selection activeCell="E24" sqref="E24"/>
    </sheetView>
  </sheetViews>
  <sheetFormatPr defaultRowHeight="14.45"/>
  <cols>
    <col min="3" max="3" width="15.140625" customWidth="1"/>
    <col min="4" max="4" width="23.140625" customWidth="1"/>
    <col min="5" max="8" width="14.28515625" bestFit="1" customWidth="1"/>
  </cols>
  <sheetData>
    <row r="1" spans="2:10" ht="15" thickBot="1"/>
    <row r="2" spans="2:10" ht="15" thickBot="1">
      <c r="B2" s="489"/>
      <c r="C2" s="295"/>
      <c r="D2" s="295"/>
      <c r="E2" s="295"/>
      <c r="F2" s="295"/>
      <c r="G2" s="295"/>
      <c r="H2" s="295"/>
      <c r="I2" s="520"/>
    </row>
    <row r="3" spans="2:10" ht="18.600000000000001" thickBot="1">
      <c r="B3" s="521"/>
      <c r="C3" s="704" t="s">
        <v>392</v>
      </c>
      <c r="D3" s="705"/>
      <c r="E3" s="705"/>
      <c r="F3" s="705"/>
      <c r="G3" s="705"/>
      <c r="H3" s="706"/>
      <c r="I3" s="522"/>
      <c r="J3" s="523"/>
    </row>
    <row r="4" spans="2:10" ht="15" thickBot="1">
      <c r="B4" s="521"/>
      <c r="I4" s="281"/>
    </row>
    <row r="5" spans="2:10" ht="15" thickBot="1">
      <c r="B5" s="521"/>
      <c r="C5" s="707" t="s">
        <v>393</v>
      </c>
      <c r="D5" s="708"/>
      <c r="E5" s="524">
        <v>1</v>
      </c>
      <c r="F5" s="524">
        <v>2</v>
      </c>
      <c r="G5" s="524">
        <v>3</v>
      </c>
      <c r="H5" s="525">
        <v>4</v>
      </c>
      <c r="I5" s="281"/>
    </row>
    <row r="6" spans="2:10" ht="15" thickBot="1">
      <c r="B6" s="521"/>
      <c r="I6" s="281"/>
    </row>
    <row r="7" spans="2:10">
      <c r="B7" s="521"/>
      <c r="C7" s="698" t="s">
        <v>394</v>
      </c>
      <c r="D7" s="699"/>
      <c r="E7" s="529"/>
      <c r="F7" s="529"/>
      <c r="G7" s="529"/>
      <c r="H7" s="530"/>
      <c r="I7" s="281"/>
    </row>
    <row r="8" spans="2:10">
      <c r="B8" s="521"/>
      <c r="C8" s="702" t="s">
        <v>395</v>
      </c>
      <c r="D8" s="703"/>
      <c r="E8" s="528"/>
      <c r="F8" s="528"/>
      <c r="G8" s="528"/>
      <c r="H8" s="531"/>
      <c r="I8" s="281"/>
    </row>
    <row r="9" spans="2:10">
      <c r="B9" s="521"/>
      <c r="C9" s="702" t="s">
        <v>396</v>
      </c>
      <c r="D9" s="703"/>
      <c r="E9" s="527"/>
      <c r="F9" s="527"/>
      <c r="G9" s="527"/>
      <c r="H9" s="532"/>
      <c r="I9" s="281"/>
    </row>
    <row r="10" spans="2:10">
      <c r="B10" s="521"/>
      <c r="C10" s="692" t="s">
        <v>397</v>
      </c>
      <c r="D10" s="693" t="s">
        <v>398</v>
      </c>
      <c r="E10" s="527"/>
      <c r="F10" s="527"/>
      <c r="G10" s="527"/>
      <c r="H10" s="532"/>
      <c r="I10" s="281"/>
    </row>
    <row r="11" spans="2:10" ht="15" thickBot="1">
      <c r="B11" s="521"/>
      <c r="C11" s="700" t="s">
        <v>397</v>
      </c>
      <c r="D11" s="701" t="s">
        <v>398</v>
      </c>
      <c r="E11" s="533"/>
      <c r="F11" s="533"/>
      <c r="G11" s="533"/>
      <c r="H11" s="534"/>
      <c r="I11" s="281"/>
    </row>
    <row r="12" spans="2:10" ht="15" thickBot="1">
      <c r="B12" s="521"/>
      <c r="I12" s="281"/>
    </row>
    <row r="13" spans="2:10">
      <c r="B13" s="521"/>
      <c r="C13" s="698" t="s">
        <v>399</v>
      </c>
      <c r="D13" s="699"/>
      <c r="E13" s="529">
        <f>E7-E9-E10-E11</f>
        <v>0</v>
      </c>
      <c r="F13" s="529">
        <f t="shared" ref="F13:H13" si="0">F7-F9-F10-F11</f>
        <v>0</v>
      </c>
      <c r="G13" s="529">
        <f t="shared" si="0"/>
        <v>0</v>
      </c>
      <c r="H13" s="530">
        <f t="shared" si="0"/>
        <v>0</v>
      </c>
      <c r="I13" s="281"/>
    </row>
    <row r="14" spans="2:10">
      <c r="B14" s="521"/>
      <c r="C14" s="702" t="s">
        <v>400</v>
      </c>
      <c r="D14" s="703"/>
      <c r="E14" s="528">
        <f>E13*0.05</f>
        <v>0</v>
      </c>
      <c r="F14" s="528">
        <f t="shared" ref="F14:H14" si="1">F13*0.05</f>
        <v>0</v>
      </c>
      <c r="G14" s="528">
        <f t="shared" si="1"/>
        <v>0</v>
      </c>
      <c r="H14" s="531">
        <f t="shared" si="1"/>
        <v>0</v>
      </c>
      <c r="I14" s="281"/>
    </row>
    <row r="15" spans="2:10">
      <c r="B15" s="521"/>
      <c r="C15" s="702" t="s">
        <v>401</v>
      </c>
      <c r="D15" s="703"/>
      <c r="E15" s="527"/>
      <c r="F15" s="527"/>
      <c r="G15" s="527"/>
      <c r="H15" s="532"/>
      <c r="I15" s="281"/>
    </row>
    <row r="16" spans="2:10">
      <c r="B16" s="521"/>
      <c r="C16" s="692" t="s">
        <v>402</v>
      </c>
      <c r="D16" s="693"/>
      <c r="E16" s="527"/>
      <c r="F16" s="527"/>
      <c r="G16" s="527"/>
      <c r="H16" s="532"/>
      <c r="I16" s="281"/>
    </row>
    <row r="17" spans="2:9">
      <c r="B17" s="521"/>
      <c r="C17" s="692" t="s">
        <v>402</v>
      </c>
      <c r="D17" s="693"/>
      <c r="E17" s="527"/>
      <c r="F17" s="527"/>
      <c r="G17" s="527"/>
      <c r="H17" s="532"/>
      <c r="I17" s="281"/>
    </row>
    <row r="18" spans="2:9">
      <c r="B18" s="521"/>
      <c r="C18" s="702" t="s">
        <v>403</v>
      </c>
      <c r="D18" s="703"/>
      <c r="E18" s="527"/>
      <c r="F18" s="527"/>
      <c r="G18" s="527"/>
      <c r="H18" s="532"/>
      <c r="I18" s="281"/>
    </row>
    <row r="19" spans="2:9" ht="15" thickBot="1">
      <c r="B19" s="521"/>
      <c r="C19" s="694" t="s">
        <v>404</v>
      </c>
      <c r="D19" s="695"/>
      <c r="E19" s="535">
        <f>E13+E14-E16-E17-E18</f>
        <v>0</v>
      </c>
      <c r="F19" s="535">
        <f t="shared" ref="F19:H19" si="2">F13+F14-F16-F17-F18</f>
        <v>0</v>
      </c>
      <c r="G19" s="535">
        <f t="shared" si="2"/>
        <v>0</v>
      </c>
      <c r="H19" s="536">
        <f t="shared" si="2"/>
        <v>0</v>
      </c>
      <c r="I19" s="281"/>
    </row>
    <row r="20" spans="2:9" ht="15" thickBot="1">
      <c r="B20" s="521"/>
      <c r="I20" s="281"/>
    </row>
    <row r="21" spans="2:9">
      <c r="B21" s="521"/>
      <c r="C21" s="698" t="s">
        <v>405</v>
      </c>
      <c r="D21" s="699"/>
      <c r="E21" s="529"/>
      <c r="F21" s="529"/>
      <c r="G21" s="529"/>
      <c r="H21" s="530"/>
      <c r="I21" s="281"/>
    </row>
    <row r="22" spans="2:9">
      <c r="B22" s="521"/>
      <c r="C22" s="702" t="s">
        <v>406</v>
      </c>
      <c r="D22" s="703"/>
      <c r="E22" s="528"/>
      <c r="F22" s="528"/>
      <c r="G22" s="528"/>
      <c r="H22" s="531"/>
      <c r="I22" s="281"/>
    </row>
    <row r="23" spans="2:9">
      <c r="B23" s="521"/>
      <c r="C23" s="702" t="s">
        <v>407</v>
      </c>
      <c r="D23" s="703"/>
      <c r="E23" s="527"/>
      <c r="F23" s="527"/>
      <c r="G23" s="527"/>
      <c r="H23" s="532"/>
      <c r="I23" s="281"/>
    </row>
    <row r="24" spans="2:9">
      <c r="B24" s="521"/>
      <c r="C24" s="692" t="s">
        <v>408</v>
      </c>
      <c r="D24" s="693"/>
      <c r="E24" s="527"/>
      <c r="F24" s="527"/>
      <c r="G24" s="527"/>
      <c r="H24" s="532"/>
      <c r="I24" s="281"/>
    </row>
    <row r="25" spans="2:9">
      <c r="B25" s="521"/>
      <c r="C25" s="692" t="s">
        <v>409</v>
      </c>
      <c r="D25" s="693"/>
      <c r="E25" s="527"/>
      <c r="F25" s="527"/>
      <c r="G25" s="527"/>
      <c r="H25" s="532"/>
      <c r="I25" s="281"/>
    </row>
    <row r="26" spans="2:9" ht="15" thickBot="1">
      <c r="B26" s="521"/>
      <c r="C26" s="694" t="s">
        <v>410</v>
      </c>
      <c r="D26" s="695"/>
      <c r="E26" s="533"/>
      <c r="F26" s="533"/>
      <c r="G26" s="533"/>
      <c r="H26" s="534"/>
      <c r="I26" s="281"/>
    </row>
    <row r="27" spans="2:9" ht="15" thickBot="1">
      <c r="B27" s="521"/>
      <c r="I27" s="281"/>
    </row>
    <row r="28" spans="2:9" ht="15" thickBot="1">
      <c r="B28" s="521"/>
      <c r="C28" s="696" t="s">
        <v>411</v>
      </c>
      <c r="D28" s="697"/>
      <c r="E28" s="537" t="e">
        <f>-PMT(E21/12,E22*12,E19)+SUM(E23:E26)</f>
        <v>#NUM!</v>
      </c>
      <c r="F28" s="538" t="e">
        <f t="shared" ref="F28:H28" si="3">-PMT(F21/12,F22*12,F19)+SUM(F23:F26)</f>
        <v>#NUM!</v>
      </c>
      <c r="G28" s="538" t="e">
        <f t="shared" si="3"/>
        <v>#NUM!</v>
      </c>
      <c r="H28" s="539" t="e">
        <f t="shared" si="3"/>
        <v>#NUM!</v>
      </c>
      <c r="I28" s="281"/>
    </row>
    <row r="29" spans="2:9" ht="15" thickBot="1">
      <c r="B29" s="521"/>
      <c r="I29" s="281"/>
    </row>
    <row r="30" spans="2:9">
      <c r="B30" s="521"/>
      <c r="C30" s="698" t="s">
        <v>412</v>
      </c>
      <c r="D30" s="699"/>
      <c r="E30" s="541">
        <v>0.35</v>
      </c>
      <c r="F30" s="541">
        <v>0.35</v>
      </c>
      <c r="G30" s="541">
        <v>0.35</v>
      </c>
      <c r="H30" s="541">
        <v>0.35</v>
      </c>
      <c r="I30" s="281"/>
    </row>
    <row r="31" spans="2:9" ht="15" thickBot="1">
      <c r="B31" s="521"/>
      <c r="C31" s="694" t="s">
        <v>413</v>
      </c>
      <c r="D31" s="695"/>
      <c r="E31" s="542" t="e">
        <f>E28/E30*12</f>
        <v>#NUM!</v>
      </c>
      <c r="F31" s="542" t="e">
        <f t="shared" ref="F31:H31" si="4">F28/F30*12</f>
        <v>#NUM!</v>
      </c>
      <c r="G31" s="542" t="e">
        <f t="shared" si="4"/>
        <v>#NUM!</v>
      </c>
      <c r="H31" s="543" t="e">
        <f t="shared" si="4"/>
        <v>#NUM!</v>
      </c>
      <c r="I31" s="281"/>
    </row>
    <row r="32" spans="2:9" ht="15" thickBot="1">
      <c r="B32" s="521"/>
      <c r="I32" s="281"/>
    </row>
    <row r="33" spans="2:9">
      <c r="B33" s="521"/>
      <c r="C33" s="544" t="s">
        <v>414</v>
      </c>
      <c r="D33" s="545" t="s">
        <v>415</v>
      </c>
      <c r="E33" s="545" t="s">
        <v>416</v>
      </c>
      <c r="F33" s="545" t="s">
        <v>416</v>
      </c>
      <c r="G33" s="545" t="s">
        <v>416</v>
      </c>
      <c r="H33" s="546" t="s">
        <v>416</v>
      </c>
      <c r="I33" s="281"/>
    </row>
    <row r="34" spans="2:9">
      <c r="B34" s="521"/>
      <c r="C34" s="547">
        <v>1</v>
      </c>
      <c r="D34" s="528"/>
      <c r="E34" s="540" t="e">
        <f>E$31/$D34</f>
        <v>#NUM!</v>
      </c>
      <c r="F34" s="540" t="e">
        <f t="shared" ref="F34:H39" si="5">F$31/$D34</f>
        <v>#NUM!</v>
      </c>
      <c r="G34" s="540" t="e">
        <f t="shared" si="5"/>
        <v>#NUM!</v>
      </c>
      <c r="H34" s="548" t="e">
        <f t="shared" si="5"/>
        <v>#NUM!</v>
      </c>
      <c r="I34" s="281"/>
    </row>
    <row r="35" spans="2:9">
      <c r="B35" s="521"/>
      <c r="C35" s="547">
        <v>2</v>
      </c>
      <c r="D35" s="528"/>
      <c r="E35" s="540" t="e">
        <f t="shared" ref="E35:E39" si="6">E$31/$D35</f>
        <v>#NUM!</v>
      </c>
      <c r="F35" s="540" t="e">
        <f t="shared" si="5"/>
        <v>#NUM!</v>
      </c>
      <c r="G35" s="540" t="e">
        <f t="shared" si="5"/>
        <v>#NUM!</v>
      </c>
      <c r="H35" s="548" t="e">
        <f t="shared" si="5"/>
        <v>#NUM!</v>
      </c>
      <c r="I35" s="281"/>
    </row>
    <row r="36" spans="2:9">
      <c r="B36" s="521"/>
      <c r="C36" s="547">
        <v>3</v>
      </c>
      <c r="D36" s="528"/>
      <c r="E36" s="540" t="e">
        <f t="shared" si="6"/>
        <v>#NUM!</v>
      </c>
      <c r="F36" s="540" t="e">
        <f t="shared" si="5"/>
        <v>#NUM!</v>
      </c>
      <c r="G36" s="540" t="e">
        <f t="shared" si="5"/>
        <v>#NUM!</v>
      </c>
      <c r="H36" s="548" t="e">
        <f t="shared" si="5"/>
        <v>#NUM!</v>
      </c>
      <c r="I36" s="281"/>
    </row>
    <row r="37" spans="2:9">
      <c r="B37" s="521"/>
      <c r="C37" s="547">
        <v>4</v>
      </c>
      <c r="D37" s="528"/>
      <c r="E37" s="540" t="e">
        <f t="shared" si="6"/>
        <v>#NUM!</v>
      </c>
      <c r="F37" s="540" t="e">
        <f t="shared" si="5"/>
        <v>#NUM!</v>
      </c>
      <c r="G37" s="540" t="e">
        <f t="shared" si="5"/>
        <v>#NUM!</v>
      </c>
      <c r="H37" s="548" t="e">
        <f t="shared" si="5"/>
        <v>#NUM!</v>
      </c>
      <c r="I37" s="281"/>
    </row>
    <row r="38" spans="2:9">
      <c r="B38" s="521"/>
      <c r="C38" s="547">
        <v>5</v>
      </c>
      <c r="D38" s="528"/>
      <c r="E38" s="540" t="e">
        <f t="shared" si="6"/>
        <v>#NUM!</v>
      </c>
      <c r="F38" s="540" t="e">
        <f t="shared" si="5"/>
        <v>#NUM!</v>
      </c>
      <c r="G38" s="540" t="e">
        <f t="shared" si="5"/>
        <v>#NUM!</v>
      </c>
      <c r="H38" s="548" t="e">
        <f t="shared" si="5"/>
        <v>#NUM!</v>
      </c>
      <c r="I38" s="281"/>
    </row>
    <row r="39" spans="2:9" ht="15" thickBot="1">
      <c r="B39" s="521"/>
      <c r="C39" s="549">
        <v>6</v>
      </c>
      <c r="D39" s="535"/>
      <c r="E39" s="550" t="e">
        <f t="shared" si="6"/>
        <v>#NUM!</v>
      </c>
      <c r="F39" s="550" t="e">
        <f t="shared" si="5"/>
        <v>#NUM!</v>
      </c>
      <c r="G39" s="550" t="e">
        <f t="shared" si="5"/>
        <v>#NUM!</v>
      </c>
      <c r="H39" s="551" t="e">
        <f t="shared" si="5"/>
        <v>#NUM!</v>
      </c>
      <c r="I39" s="281"/>
    </row>
    <row r="40" spans="2:9">
      <c r="B40" s="521"/>
      <c r="I40" s="281"/>
    </row>
    <row r="41" spans="2:9" ht="15" thickBot="1">
      <c r="B41" s="607"/>
      <c r="C41" s="608"/>
      <c r="D41" s="608"/>
      <c r="E41" s="608"/>
      <c r="F41" s="608"/>
      <c r="G41" s="608"/>
      <c r="H41" s="608"/>
      <c r="I41" s="526"/>
    </row>
  </sheetData>
  <mergeCells count="23">
    <mergeCell ref="C10:D10"/>
    <mergeCell ref="C3:H3"/>
    <mergeCell ref="C5:D5"/>
    <mergeCell ref="C7:D7"/>
    <mergeCell ref="C8:D8"/>
    <mergeCell ref="C9:D9"/>
    <mergeCell ref="C24:D24"/>
    <mergeCell ref="C11:D11"/>
    <mergeCell ref="C13:D13"/>
    <mergeCell ref="C14:D14"/>
    <mergeCell ref="C15:D15"/>
    <mergeCell ref="C16:D16"/>
    <mergeCell ref="C17:D17"/>
    <mergeCell ref="C18:D18"/>
    <mergeCell ref="C19:D19"/>
    <mergeCell ref="C21:D21"/>
    <mergeCell ref="C22:D22"/>
    <mergeCell ref="C23:D23"/>
    <mergeCell ref="C25:D25"/>
    <mergeCell ref="C26:D26"/>
    <mergeCell ref="C28:D28"/>
    <mergeCell ref="C30:D30"/>
    <mergeCell ref="C31:D3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0:G56"/>
  <sheetViews>
    <sheetView showGridLines="0" zoomScaleNormal="100" workbookViewId="0">
      <selection activeCell="C12" sqref="C12:F12"/>
    </sheetView>
  </sheetViews>
  <sheetFormatPr defaultColWidth="9.140625" defaultRowHeight="14.45"/>
  <cols>
    <col min="1" max="2" width="1.7109375" style="44" customWidth="1"/>
    <col min="3" max="3" width="29.140625" style="44" bestFit="1" customWidth="1"/>
    <col min="4" max="4" width="47" style="44" bestFit="1" customWidth="1"/>
    <col min="5" max="5" width="20.5703125" style="44" bestFit="1" customWidth="1"/>
    <col min="6" max="6" width="43.85546875" style="44" bestFit="1" customWidth="1"/>
    <col min="7" max="7" width="1.7109375" style="44" customWidth="1"/>
    <col min="8" max="16384" width="9.140625" style="44"/>
  </cols>
  <sheetData>
    <row r="10" spans="2:7" ht="9" customHeight="1" thickBot="1"/>
    <row r="11" spans="2:7" ht="9" customHeight="1">
      <c r="B11" s="276"/>
      <c r="C11" s="275"/>
      <c r="D11" s="275"/>
      <c r="E11" s="275"/>
      <c r="F11" s="275"/>
      <c r="G11" s="274"/>
    </row>
    <row r="12" spans="2:7" ht="18">
      <c r="B12" s="273"/>
      <c r="C12" s="757" t="s">
        <v>417</v>
      </c>
      <c r="D12" s="757"/>
      <c r="E12" s="757"/>
      <c r="F12" s="757"/>
      <c r="G12" s="272"/>
    </row>
    <row r="13" spans="2:7" ht="15" thickBot="1">
      <c r="B13" s="253"/>
      <c r="C13" s="271"/>
      <c r="D13" s="69"/>
      <c r="E13" s="69"/>
      <c r="F13" s="90"/>
      <c r="G13" s="248"/>
    </row>
    <row r="14" spans="2:7" ht="27" thickBot="1">
      <c r="B14" s="253"/>
      <c r="C14" s="270" t="s">
        <v>418</v>
      </c>
      <c r="D14" s="269" t="s">
        <v>419</v>
      </c>
      <c r="E14" s="268" t="s">
        <v>420</v>
      </c>
      <c r="F14" s="267" t="s">
        <v>421</v>
      </c>
      <c r="G14" s="248"/>
    </row>
    <row r="15" spans="2:7">
      <c r="B15" s="253"/>
      <c r="C15" s="266" t="s">
        <v>422</v>
      </c>
      <c r="D15" s="265" t="s">
        <v>423</v>
      </c>
      <c r="E15" s="264"/>
      <c r="F15" s="263" t="s">
        <v>424</v>
      </c>
      <c r="G15" s="248"/>
    </row>
    <row r="16" spans="2:7">
      <c r="B16" s="253"/>
      <c r="C16" s="257" t="s">
        <v>425</v>
      </c>
      <c r="D16" s="256" t="s">
        <v>426</v>
      </c>
      <c r="E16" s="255"/>
      <c r="F16" s="260" t="s">
        <v>427</v>
      </c>
      <c r="G16" s="248"/>
    </row>
    <row r="17" spans="2:7">
      <c r="B17" s="253"/>
      <c r="C17" s="257" t="s">
        <v>425</v>
      </c>
      <c r="D17" s="256" t="s">
        <v>428</v>
      </c>
      <c r="E17" s="255"/>
      <c r="F17" s="260" t="s">
        <v>429</v>
      </c>
      <c r="G17" s="248"/>
    </row>
    <row r="18" spans="2:7">
      <c r="B18" s="253"/>
      <c r="C18" s="257"/>
      <c r="D18" s="256"/>
      <c r="E18" s="255"/>
      <c r="F18" s="254"/>
      <c r="G18" s="248"/>
    </row>
    <row r="19" spans="2:7">
      <c r="B19" s="253"/>
      <c r="C19" s="262" t="s">
        <v>430</v>
      </c>
      <c r="D19" s="256" t="s">
        <v>431</v>
      </c>
      <c r="E19" s="255"/>
      <c r="F19" s="260" t="s">
        <v>432</v>
      </c>
      <c r="G19" s="248"/>
    </row>
    <row r="20" spans="2:7">
      <c r="B20" s="253"/>
      <c r="C20" s="257" t="s">
        <v>430</v>
      </c>
      <c r="D20" s="256" t="s">
        <v>433</v>
      </c>
      <c r="E20" s="255"/>
      <c r="F20" s="254"/>
      <c r="G20" s="248"/>
    </row>
    <row r="21" spans="2:7">
      <c r="B21" s="253"/>
      <c r="C21" s="257" t="s">
        <v>430</v>
      </c>
      <c r="D21" s="256" t="s">
        <v>434</v>
      </c>
      <c r="E21" s="255"/>
      <c r="F21" s="254"/>
      <c r="G21" s="248"/>
    </row>
    <row r="22" spans="2:7">
      <c r="B22" s="253"/>
      <c r="C22" s="257" t="s">
        <v>430</v>
      </c>
      <c r="D22" s="256" t="s">
        <v>435</v>
      </c>
      <c r="E22" s="255"/>
      <c r="F22" s="254"/>
      <c r="G22" s="248"/>
    </row>
    <row r="23" spans="2:7">
      <c r="B23" s="253"/>
      <c r="C23" s="257" t="s">
        <v>430</v>
      </c>
      <c r="D23" s="256" t="s">
        <v>436</v>
      </c>
      <c r="E23" s="255"/>
      <c r="F23" s="254"/>
      <c r="G23" s="248"/>
    </row>
    <row r="24" spans="2:7">
      <c r="B24" s="253"/>
      <c r="C24" s="257" t="s">
        <v>430</v>
      </c>
      <c r="D24" s="256" t="s">
        <v>437</v>
      </c>
      <c r="E24" s="255"/>
      <c r="F24" s="254"/>
      <c r="G24" s="248"/>
    </row>
    <row r="25" spans="2:7">
      <c r="B25" s="253"/>
      <c r="C25" s="257" t="s">
        <v>430</v>
      </c>
      <c r="D25" s="256" t="s">
        <v>438</v>
      </c>
      <c r="E25" s="255"/>
      <c r="F25" s="254"/>
      <c r="G25" s="248"/>
    </row>
    <row r="26" spans="2:7">
      <c r="B26" s="253"/>
      <c r="C26" s="257" t="s">
        <v>430</v>
      </c>
      <c r="D26" s="256" t="s">
        <v>439</v>
      </c>
      <c r="E26" s="255"/>
      <c r="F26" s="254"/>
      <c r="G26" s="248"/>
    </row>
    <row r="27" spans="2:7">
      <c r="B27" s="253"/>
      <c r="C27" s="257" t="s">
        <v>430</v>
      </c>
      <c r="D27" s="256" t="s">
        <v>440</v>
      </c>
      <c r="E27" s="255"/>
      <c r="F27" s="261"/>
      <c r="G27" s="248"/>
    </row>
    <row r="28" spans="2:7">
      <c r="B28" s="253"/>
      <c r="C28" s="257" t="s">
        <v>430</v>
      </c>
      <c r="D28" s="256" t="s">
        <v>441</v>
      </c>
      <c r="E28" s="255"/>
      <c r="F28" s="261"/>
      <c r="G28" s="248"/>
    </row>
    <row r="29" spans="2:7">
      <c r="B29" s="253"/>
      <c r="C29" s="262"/>
      <c r="D29" s="256"/>
      <c r="E29" s="255"/>
      <c r="F29" s="261"/>
      <c r="G29" s="248"/>
    </row>
    <row r="30" spans="2:7">
      <c r="B30" s="253"/>
      <c r="C30" s="257" t="s">
        <v>442</v>
      </c>
      <c r="D30" s="256" t="s">
        <v>443</v>
      </c>
      <c r="E30" s="255"/>
      <c r="F30" s="260"/>
      <c r="G30" s="248"/>
    </row>
    <row r="31" spans="2:7">
      <c r="B31" s="253"/>
      <c r="C31" s="257" t="s">
        <v>444</v>
      </c>
      <c r="D31" s="256" t="s">
        <v>445</v>
      </c>
      <c r="E31" s="255"/>
      <c r="F31" s="254"/>
      <c r="G31" s="248"/>
    </row>
    <row r="32" spans="2:7">
      <c r="B32" s="253"/>
      <c r="C32" s="257" t="s">
        <v>442</v>
      </c>
      <c r="D32" s="256" t="s">
        <v>446</v>
      </c>
      <c r="E32" s="255"/>
      <c r="F32" s="261"/>
      <c r="G32" s="248"/>
    </row>
    <row r="33" spans="2:7">
      <c r="B33" s="253"/>
      <c r="C33" s="257" t="s">
        <v>442</v>
      </c>
      <c r="D33" s="256" t="s">
        <v>446</v>
      </c>
      <c r="E33" s="255"/>
      <c r="F33" s="261"/>
      <c r="G33" s="248"/>
    </row>
    <row r="34" spans="2:7">
      <c r="B34" s="253"/>
      <c r="C34" s="257" t="s">
        <v>442</v>
      </c>
      <c r="D34" s="256" t="s">
        <v>446</v>
      </c>
      <c r="E34" s="255"/>
      <c r="F34" s="261"/>
      <c r="G34" s="248"/>
    </row>
    <row r="35" spans="2:7">
      <c r="B35" s="253"/>
      <c r="C35" s="257" t="s">
        <v>442</v>
      </c>
      <c r="D35" s="256" t="s">
        <v>447</v>
      </c>
      <c r="E35" s="255"/>
      <c r="F35" s="261"/>
      <c r="G35" s="248"/>
    </row>
    <row r="36" spans="2:7">
      <c r="B36" s="253"/>
      <c r="C36" s="257" t="s">
        <v>442</v>
      </c>
      <c r="D36" s="256" t="s">
        <v>448</v>
      </c>
      <c r="E36" s="255"/>
      <c r="F36" s="261"/>
      <c r="G36" s="248"/>
    </row>
    <row r="37" spans="2:7">
      <c r="B37" s="253"/>
      <c r="C37" s="257" t="s">
        <v>442</v>
      </c>
      <c r="D37" s="256" t="s">
        <v>449</v>
      </c>
      <c r="E37" s="255"/>
      <c r="F37" s="261"/>
      <c r="G37" s="248"/>
    </row>
    <row r="38" spans="2:7">
      <c r="B38" s="253"/>
      <c r="C38" s="257" t="s">
        <v>442</v>
      </c>
      <c r="D38" s="256" t="s">
        <v>449</v>
      </c>
      <c r="E38" s="255"/>
      <c r="F38" s="261"/>
      <c r="G38" s="248"/>
    </row>
    <row r="39" spans="2:7">
      <c r="B39" s="253"/>
      <c r="C39" s="257" t="s">
        <v>442</v>
      </c>
      <c r="D39" s="256" t="s">
        <v>449</v>
      </c>
      <c r="E39" s="255"/>
      <c r="F39" s="261"/>
      <c r="G39" s="248"/>
    </row>
    <row r="40" spans="2:7">
      <c r="B40" s="253"/>
      <c r="C40" s="257" t="s">
        <v>442</v>
      </c>
      <c r="D40" s="256" t="s">
        <v>450</v>
      </c>
      <c r="E40" s="255"/>
      <c r="F40" s="261"/>
      <c r="G40" s="248"/>
    </row>
    <row r="41" spans="2:7">
      <c r="B41" s="253"/>
      <c r="C41" s="257" t="s">
        <v>442</v>
      </c>
      <c r="D41" s="256" t="s">
        <v>451</v>
      </c>
      <c r="E41" s="255"/>
      <c r="F41" s="261"/>
      <c r="G41" s="248"/>
    </row>
    <row r="42" spans="2:7">
      <c r="B42" s="253"/>
      <c r="C42" s="257"/>
      <c r="D42" s="256"/>
      <c r="E42" s="255"/>
      <c r="F42" s="261"/>
      <c r="G42" s="248"/>
    </row>
    <row r="43" spans="2:7">
      <c r="B43" s="253"/>
      <c r="C43" s="257" t="s">
        <v>452</v>
      </c>
      <c r="D43" s="256" t="s">
        <v>453</v>
      </c>
      <c r="E43" s="255"/>
      <c r="F43" s="260"/>
      <c r="G43" s="248"/>
    </row>
    <row r="44" spans="2:7">
      <c r="B44" s="253"/>
      <c r="C44" s="257" t="s">
        <v>452</v>
      </c>
      <c r="D44" s="256" t="s">
        <v>454</v>
      </c>
      <c r="E44" s="255"/>
      <c r="F44" s="260"/>
      <c r="G44" s="248"/>
    </row>
    <row r="45" spans="2:7">
      <c r="B45" s="253"/>
      <c r="C45" s="257" t="s">
        <v>452</v>
      </c>
      <c r="D45" s="256" t="s">
        <v>455</v>
      </c>
      <c r="E45" s="255"/>
      <c r="F45" s="260"/>
      <c r="G45" s="248"/>
    </row>
    <row r="46" spans="2:7">
      <c r="B46" s="253"/>
      <c r="C46" s="257" t="s">
        <v>452</v>
      </c>
      <c r="D46" s="256" t="s">
        <v>456</v>
      </c>
      <c r="E46" s="255"/>
      <c r="F46" s="260"/>
      <c r="G46" s="248"/>
    </row>
    <row r="47" spans="2:7">
      <c r="B47" s="253"/>
      <c r="C47" s="257" t="s">
        <v>452</v>
      </c>
      <c r="D47" s="256" t="s">
        <v>457</v>
      </c>
      <c r="E47" s="255"/>
      <c r="F47" s="254"/>
      <c r="G47" s="248"/>
    </row>
    <row r="48" spans="2:7" ht="15" customHeight="1">
      <c r="B48" s="253"/>
      <c r="C48" s="257" t="s">
        <v>452</v>
      </c>
      <c r="D48" s="256" t="s">
        <v>458</v>
      </c>
      <c r="E48" s="255"/>
      <c r="F48" s="254"/>
      <c r="G48" s="248"/>
    </row>
    <row r="49" spans="2:7" ht="15.75" customHeight="1">
      <c r="B49" s="259"/>
      <c r="C49" s="257" t="s">
        <v>452</v>
      </c>
      <c r="D49" s="256" t="s">
        <v>459</v>
      </c>
      <c r="E49" s="255"/>
      <c r="F49" s="254"/>
      <c r="G49" s="258"/>
    </row>
    <row r="50" spans="2:7">
      <c r="B50" s="253"/>
      <c r="C50" s="257" t="s">
        <v>460</v>
      </c>
      <c r="D50" s="256" t="s">
        <v>461</v>
      </c>
      <c r="E50" s="255"/>
      <c r="F50" s="254"/>
      <c r="G50" s="248"/>
    </row>
    <row r="51" spans="2:7">
      <c r="B51" s="253"/>
      <c r="C51" s="257" t="s">
        <v>460</v>
      </c>
      <c r="D51" s="256" t="s">
        <v>462</v>
      </c>
      <c r="E51" s="255"/>
      <c r="F51" s="254"/>
      <c r="G51" s="248"/>
    </row>
    <row r="52" spans="2:7">
      <c r="B52" s="253"/>
      <c r="C52" s="257" t="s">
        <v>460</v>
      </c>
      <c r="D52" s="256" t="s">
        <v>463</v>
      </c>
      <c r="E52" s="255"/>
      <c r="F52" s="254"/>
      <c r="G52" s="248"/>
    </row>
    <row r="53" spans="2:7">
      <c r="B53" s="253"/>
      <c r="C53" s="257" t="s">
        <v>460</v>
      </c>
      <c r="D53" s="256" t="s">
        <v>464</v>
      </c>
      <c r="E53" s="255"/>
      <c r="F53" s="254"/>
      <c r="G53" s="248"/>
    </row>
    <row r="54" spans="2:7">
      <c r="B54" s="253"/>
      <c r="C54" s="257"/>
      <c r="D54" s="256"/>
      <c r="E54" s="255"/>
      <c r="F54" s="254"/>
      <c r="G54" s="248"/>
    </row>
    <row r="55" spans="2:7" ht="15" thickBot="1">
      <c r="B55" s="253"/>
      <c r="C55" s="252"/>
      <c r="D55" s="251"/>
      <c r="E55" s="250"/>
      <c r="F55" s="249"/>
      <c r="G55" s="248"/>
    </row>
    <row r="56" spans="2:7" ht="9" customHeight="1" thickBot="1">
      <c r="B56" s="247"/>
      <c r="C56" s="246"/>
      <c r="D56" s="246"/>
      <c r="E56" s="246"/>
      <c r="F56" s="246"/>
      <c r="G56" s="245"/>
    </row>
  </sheetData>
  <sheetProtection formatCells="0" formatColumns="0" formatRows="0" insertRows="0"/>
  <autoFilter ref="C14:F53" xr:uid="{00000000-0009-0000-0000-00000C000000}"/>
  <mergeCells count="1">
    <mergeCell ref="C12:F12"/>
  </mergeCells>
  <dataValidations count="1">
    <dataValidation type="date" allowBlank="1" showInputMessage="1" showErrorMessage="1" errorTitle="Date Format" error="Please enter a date in the MM/DD/YYYY format" sqref="E15:E55" xr:uid="{00000000-0002-0000-0C00-000000000000}">
      <formula1>1</formula1>
      <formula2>402133</formula2>
    </dataValidation>
  </dataValidations>
  <printOptions horizontalCentered="1"/>
  <pageMargins left="0.25" right="0.25" top="0.75" bottom="0.75" header="0.3" footer="0.3"/>
  <pageSetup scale="70" fitToHeight="2" orientation="portrait" r:id="rId1"/>
  <headerFooter alignWithMargins="0">
    <oddFooter>&amp;LForm 5A
Project Schedule&amp;CCFA Homeownership Forms&amp;REdition: 2021
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7:V104"/>
  <sheetViews>
    <sheetView showGridLines="0" tabSelected="1" zoomScaleNormal="100" zoomScaleSheetLayoutView="100" workbookViewId="0">
      <selection activeCell="L21" sqref="L21"/>
    </sheetView>
  </sheetViews>
  <sheetFormatPr defaultColWidth="9.140625" defaultRowHeight="15" customHeight="1"/>
  <cols>
    <col min="1" max="2" width="1.7109375" style="44" customWidth="1"/>
    <col min="3" max="3" width="2.85546875" style="44" customWidth="1"/>
    <col min="4" max="4" width="5.7109375" style="44" customWidth="1"/>
    <col min="5" max="5" width="8.5703125" style="44" customWidth="1"/>
    <col min="6" max="6" width="12.85546875" style="44" customWidth="1"/>
    <col min="7" max="7" width="10.7109375" style="44" customWidth="1"/>
    <col min="8" max="8" width="2.28515625" style="44" customWidth="1"/>
    <col min="9" max="10" width="11.42578125" style="44" customWidth="1"/>
    <col min="11" max="22" width="9.140625" style="44"/>
    <col min="23" max="23" width="1.7109375" style="44" customWidth="1"/>
    <col min="24" max="16384" width="9.140625" style="44"/>
  </cols>
  <sheetData>
    <row r="7" spans="2:22" ht="44.45" customHeight="1"/>
    <row r="8" spans="2:22" ht="9" customHeight="1"/>
    <row r="9" spans="2:22" ht="9" customHeight="1">
      <c r="B9" s="95"/>
      <c r="C9" s="93"/>
      <c r="D9" s="93"/>
      <c r="E9" s="93"/>
      <c r="F9" s="93"/>
      <c r="G9" s="93"/>
      <c r="H9" s="93"/>
      <c r="I9" s="94"/>
      <c r="J9" s="94"/>
      <c r="K9" s="94"/>
      <c r="L9" s="93"/>
      <c r="M9" s="93"/>
      <c r="N9" s="92"/>
      <c r="O9" s="92"/>
      <c r="P9" s="92"/>
      <c r="Q9" s="92"/>
    </row>
    <row r="10" spans="2:22" ht="18.75">
      <c r="B10" s="49"/>
      <c r="C10" s="809" t="s">
        <v>465</v>
      </c>
      <c r="D10" s="809"/>
      <c r="E10" s="809"/>
      <c r="F10" s="809"/>
      <c r="G10" s="809"/>
      <c r="H10" s="809"/>
      <c r="I10" s="809"/>
      <c r="J10" s="809"/>
      <c r="K10" s="809"/>
      <c r="L10" s="809"/>
      <c r="M10" s="809"/>
      <c r="N10" s="809"/>
      <c r="O10" s="809"/>
      <c r="P10" s="809"/>
      <c r="Q10" s="809"/>
      <c r="R10" s="809"/>
      <c r="S10" s="809"/>
      <c r="T10" s="809"/>
      <c r="U10" s="809"/>
      <c r="V10" s="809"/>
    </row>
    <row r="11" spans="2:22" ht="15" customHeight="1">
      <c r="B11" s="49"/>
      <c r="C11" s="55"/>
      <c r="D11" s="55"/>
      <c r="E11" s="55"/>
      <c r="F11" s="55"/>
      <c r="G11" s="55"/>
      <c r="H11" s="55"/>
      <c r="I11" s="69"/>
      <c r="J11" s="69"/>
      <c r="K11" s="69"/>
      <c r="L11" s="55"/>
      <c r="M11" s="55"/>
      <c r="N11" s="91"/>
      <c r="O11" s="91"/>
      <c r="P11" s="91"/>
      <c r="Q11" s="750"/>
    </row>
    <row r="12" spans="2:22" ht="7.5" customHeight="1">
      <c r="B12" s="49"/>
      <c r="C12" s="55"/>
      <c r="D12" s="90"/>
      <c r="E12" s="69"/>
      <c r="F12" s="69"/>
      <c r="G12" s="69"/>
      <c r="H12" s="69"/>
      <c r="I12" s="55"/>
      <c r="J12" s="55"/>
      <c r="K12" s="69"/>
      <c r="L12" s="55"/>
      <c r="M12" s="55"/>
      <c r="N12" s="55"/>
      <c r="O12" s="55"/>
      <c r="P12" s="55"/>
      <c r="Q12" s="739"/>
    </row>
    <row r="13" spans="2:22" ht="15" customHeight="1">
      <c r="B13" s="49"/>
      <c r="C13" s="89" t="s">
        <v>466</v>
      </c>
      <c r="D13" s="287"/>
      <c r="E13" s="69"/>
      <c r="F13" s="362"/>
      <c r="G13" s="69"/>
      <c r="H13" s="69"/>
      <c r="I13" s="445"/>
      <c r="J13" s="716" t="s">
        <v>467</v>
      </c>
      <c r="K13" s="717"/>
      <c r="L13" s="717"/>
      <c r="M13" s="717"/>
      <c r="N13" s="717"/>
      <c r="O13" s="717"/>
      <c r="P13" s="718"/>
      <c r="Q13" s="739"/>
    </row>
    <row r="14" spans="2:22" ht="15" customHeight="1">
      <c r="B14" s="49"/>
      <c r="C14" s="55"/>
      <c r="D14" s="69"/>
      <c r="E14" s="69"/>
      <c r="F14" s="69"/>
      <c r="G14" s="69"/>
      <c r="H14" s="69"/>
      <c r="I14" s="714" t="s">
        <v>468</v>
      </c>
      <c r="J14" s="719" t="s">
        <v>271</v>
      </c>
      <c r="K14" s="88" t="s">
        <v>469</v>
      </c>
      <c r="L14" s="88" t="s">
        <v>469</v>
      </c>
      <c r="M14" s="88" t="s">
        <v>469</v>
      </c>
      <c r="N14" s="88" t="s">
        <v>469</v>
      </c>
      <c r="O14" s="88" t="s">
        <v>469</v>
      </c>
      <c r="P14" s="754" t="s">
        <v>469</v>
      </c>
      <c r="Q14" s="739"/>
    </row>
    <row r="15" spans="2:22" ht="14.45" customHeight="1">
      <c r="B15" s="49"/>
      <c r="C15" s="55"/>
      <c r="D15" s="69"/>
      <c r="E15" s="69"/>
      <c r="F15" s="69"/>
      <c r="G15" s="69"/>
      <c r="H15" s="69"/>
      <c r="I15" s="714"/>
      <c r="J15" s="720"/>
      <c r="K15" s="709" t="s">
        <v>470</v>
      </c>
      <c r="L15" s="709" t="s">
        <v>470</v>
      </c>
      <c r="M15" s="709" t="s">
        <v>470</v>
      </c>
      <c r="N15" s="709" t="s">
        <v>470</v>
      </c>
      <c r="O15" s="709" t="s">
        <v>470</v>
      </c>
      <c r="P15" s="755" t="s">
        <v>470</v>
      </c>
      <c r="Q15" s="739"/>
    </row>
    <row r="16" spans="2:22">
      <c r="B16" s="49"/>
      <c r="C16" s="55"/>
      <c r="D16" s="69"/>
      <c r="E16" s="87"/>
      <c r="F16" s="87"/>
      <c r="G16" s="87"/>
      <c r="H16" s="87"/>
      <c r="I16" s="715"/>
      <c r="J16" s="721"/>
      <c r="K16" s="710"/>
      <c r="L16" s="710"/>
      <c r="M16" s="710"/>
      <c r="N16" s="710"/>
      <c r="O16" s="710"/>
      <c r="P16" s="756"/>
      <c r="Q16" s="751"/>
    </row>
    <row r="17" spans="2:17">
      <c r="B17" s="49"/>
      <c r="C17" s="363" t="s">
        <v>273</v>
      </c>
      <c r="D17" s="363"/>
      <c r="E17" s="363"/>
      <c r="F17" s="363"/>
      <c r="G17" s="363"/>
      <c r="H17" s="68"/>
      <c r="I17" s="68"/>
      <c r="J17" s="68"/>
      <c r="K17" s="69"/>
      <c r="L17" s="55"/>
      <c r="M17" s="55"/>
      <c r="N17" s="74"/>
      <c r="O17" s="73"/>
      <c r="P17" s="73"/>
      <c r="Q17" s="751"/>
    </row>
    <row r="18" spans="2:17">
      <c r="B18" s="49"/>
      <c r="C18" s="55"/>
      <c r="D18" s="77" t="s">
        <v>277</v>
      </c>
      <c r="E18" s="77"/>
      <c r="F18" s="77"/>
      <c r="G18" s="77"/>
      <c r="H18" s="77"/>
      <c r="I18" s="440">
        <v>0</v>
      </c>
      <c r="J18" s="456">
        <f>SUM(K18:P18)</f>
        <v>0</v>
      </c>
      <c r="K18" s="65"/>
      <c r="L18" s="86"/>
      <c r="M18" s="86"/>
      <c r="N18" s="86"/>
      <c r="O18" s="86"/>
      <c r="P18" s="735"/>
      <c r="Q18" s="751"/>
    </row>
    <row r="19" spans="2:17">
      <c r="B19" s="49"/>
      <c r="C19" s="55"/>
      <c r="D19" s="55" t="s">
        <v>278</v>
      </c>
      <c r="E19" s="55"/>
      <c r="F19" s="55"/>
      <c r="G19" s="55"/>
      <c r="H19" s="55"/>
      <c r="I19" s="441">
        <v>0</v>
      </c>
      <c r="J19" s="457">
        <f t="shared" ref="J19:J24" si="0">SUM(K19:P19)</f>
        <v>0</v>
      </c>
      <c r="K19" s="63"/>
      <c r="L19" s="85"/>
      <c r="M19" s="85"/>
      <c r="N19" s="85"/>
      <c r="O19" s="85"/>
      <c r="P19" s="736"/>
      <c r="Q19" s="751"/>
    </row>
    <row r="20" spans="2:17">
      <c r="B20" s="49"/>
      <c r="C20" s="55"/>
      <c r="D20" s="56" t="s">
        <v>279</v>
      </c>
      <c r="E20" s="56"/>
      <c r="F20" s="56"/>
      <c r="G20" s="56"/>
      <c r="H20" s="56"/>
      <c r="I20" s="441">
        <v>0</v>
      </c>
      <c r="J20" s="457">
        <f t="shared" si="0"/>
        <v>0</v>
      </c>
      <c r="K20" s="63"/>
      <c r="L20" s="85"/>
      <c r="M20" s="85"/>
      <c r="N20" s="85"/>
      <c r="O20" s="85"/>
      <c r="P20" s="736"/>
      <c r="Q20" s="751"/>
    </row>
    <row r="21" spans="2:17">
      <c r="B21" s="49"/>
      <c r="C21" s="55"/>
      <c r="D21" s="56" t="s">
        <v>280</v>
      </c>
      <c r="E21" s="56"/>
      <c r="F21" s="56"/>
      <c r="G21" s="56"/>
      <c r="H21" s="56"/>
      <c r="I21" s="441">
        <v>0</v>
      </c>
      <c r="J21" s="457">
        <f t="shared" si="0"/>
        <v>0</v>
      </c>
      <c r="K21" s="63"/>
      <c r="L21" s="85"/>
      <c r="M21" s="85"/>
      <c r="N21" s="85"/>
      <c r="O21" s="85"/>
      <c r="P21" s="736"/>
      <c r="Q21" s="751"/>
    </row>
    <row r="22" spans="2:17">
      <c r="B22" s="49"/>
      <c r="C22" s="55"/>
      <c r="D22" s="56" t="s">
        <v>471</v>
      </c>
      <c r="E22" s="56"/>
      <c r="F22" s="56"/>
      <c r="G22" s="56"/>
      <c r="H22" s="56"/>
      <c r="I22" s="441">
        <v>0</v>
      </c>
      <c r="J22" s="457">
        <f t="shared" si="0"/>
        <v>0</v>
      </c>
      <c r="K22" s="63"/>
      <c r="L22" s="85"/>
      <c r="M22" s="85"/>
      <c r="N22" s="85"/>
      <c r="O22" s="85"/>
      <c r="P22" s="736"/>
      <c r="Q22" s="751"/>
    </row>
    <row r="23" spans="2:17">
      <c r="B23" s="49"/>
      <c r="C23" s="55"/>
      <c r="D23" s="57" t="s">
        <v>281</v>
      </c>
      <c r="E23" s="57"/>
      <c r="F23" s="57"/>
      <c r="G23" s="57"/>
      <c r="H23" s="57"/>
      <c r="I23" s="441">
        <v>0</v>
      </c>
      <c r="J23" s="457">
        <f t="shared" si="0"/>
        <v>0</v>
      </c>
      <c r="K23" s="63"/>
      <c r="L23" s="85"/>
      <c r="M23" s="85"/>
      <c r="N23" s="85"/>
      <c r="O23" s="85"/>
      <c r="P23" s="736"/>
      <c r="Q23" s="751"/>
    </row>
    <row r="24" spans="2:17">
      <c r="B24" s="49"/>
      <c r="C24" s="55"/>
      <c r="D24" s="57" t="s">
        <v>472</v>
      </c>
      <c r="E24" s="711"/>
      <c r="F24" s="712"/>
      <c r="G24" s="713"/>
      <c r="H24" s="84"/>
      <c r="I24" s="442">
        <v>0</v>
      </c>
      <c r="J24" s="458">
        <f t="shared" si="0"/>
        <v>0</v>
      </c>
      <c r="K24" s="78"/>
      <c r="L24" s="83"/>
      <c r="M24" s="83"/>
      <c r="N24" s="83"/>
      <c r="O24" s="83"/>
      <c r="P24" s="737"/>
      <c r="Q24" s="751"/>
    </row>
    <row r="25" spans="2:17">
      <c r="B25" s="49"/>
      <c r="C25" s="55"/>
      <c r="D25" s="56"/>
      <c r="E25" s="56"/>
      <c r="F25" s="56"/>
      <c r="G25" s="60" t="s">
        <v>473</v>
      </c>
      <c r="H25" s="60"/>
      <c r="I25" s="443">
        <f>SUM(I18:I24)</f>
        <v>0</v>
      </c>
      <c r="J25" s="451">
        <f>SUM(J18:J24)</f>
        <v>0</v>
      </c>
      <c r="K25" s="59">
        <f t="shared" ref="K25:O25" si="1">SUM(K18:K24)</f>
        <v>0</v>
      </c>
      <c r="L25" s="58">
        <f t="shared" si="1"/>
        <v>0</v>
      </c>
      <c r="M25" s="58">
        <f t="shared" si="1"/>
        <v>0</v>
      </c>
      <c r="N25" s="58">
        <f t="shared" si="1"/>
        <v>0</v>
      </c>
      <c r="O25" s="58">
        <f t="shared" si="1"/>
        <v>0</v>
      </c>
      <c r="P25" s="738">
        <f t="shared" ref="P25" si="2">SUM(P18:P24)</f>
        <v>0</v>
      </c>
      <c r="Q25" s="751"/>
    </row>
    <row r="26" spans="2:17" ht="3.75" customHeight="1">
      <c r="B26" s="49"/>
      <c r="C26" s="56"/>
      <c r="D26" s="56"/>
      <c r="E26" s="56"/>
      <c r="F26" s="56"/>
      <c r="G26" s="56"/>
      <c r="H26" s="56"/>
      <c r="I26" s="55"/>
      <c r="J26" s="55"/>
      <c r="K26" s="47"/>
      <c r="L26" s="47"/>
      <c r="M26" s="47"/>
      <c r="N26" s="47"/>
      <c r="O26" s="55"/>
      <c r="P26" s="739"/>
      <c r="Q26" s="751"/>
    </row>
    <row r="27" spans="2:17">
      <c r="B27" s="49"/>
      <c r="C27" s="363" t="s">
        <v>282</v>
      </c>
      <c r="D27" s="363"/>
      <c r="E27" s="363"/>
      <c r="F27" s="363"/>
      <c r="G27" s="363"/>
      <c r="H27" s="68"/>
      <c r="I27" s="68"/>
      <c r="J27" s="68"/>
      <c r="K27" s="69"/>
      <c r="L27" s="55"/>
      <c r="M27" s="55"/>
      <c r="N27" s="74"/>
      <c r="O27" s="73"/>
      <c r="P27" s="740"/>
      <c r="Q27" s="751"/>
    </row>
    <row r="28" spans="2:17">
      <c r="B28" s="49"/>
      <c r="C28" s="55"/>
      <c r="D28" s="67" t="s">
        <v>283</v>
      </c>
      <c r="E28" s="67"/>
      <c r="F28" s="67"/>
      <c r="G28" s="67"/>
      <c r="H28" s="67"/>
      <c r="I28" s="440">
        <v>0</v>
      </c>
      <c r="J28" s="456">
        <f>SUM(K28:P28)</f>
        <v>0</v>
      </c>
      <c r="K28" s="65"/>
      <c r="L28" s="66"/>
      <c r="M28" s="66"/>
      <c r="N28" s="66"/>
      <c r="O28" s="66"/>
      <c r="P28" s="741"/>
      <c r="Q28" s="751"/>
    </row>
    <row r="29" spans="2:17">
      <c r="B29" s="49"/>
      <c r="C29" s="55"/>
      <c r="D29" s="56" t="s">
        <v>284</v>
      </c>
      <c r="E29" s="56"/>
      <c r="F29" s="56"/>
      <c r="G29" s="56"/>
      <c r="H29" s="56"/>
      <c r="I29" s="441">
        <v>0</v>
      </c>
      <c r="J29" s="457">
        <f t="shared" ref="J29:J43" si="3">SUM(K29:P29)</f>
        <v>0</v>
      </c>
      <c r="K29" s="63"/>
      <c r="L29" s="64"/>
      <c r="M29" s="64"/>
      <c r="N29" s="64"/>
      <c r="O29" s="64"/>
      <c r="P29" s="742"/>
      <c r="Q29" s="751"/>
    </row>
    <row r="30" spans="2:17">
      <c r="B30" s="49"/>
      <c r="C30" s="55"/>
      <c r="D30" s="56" t="s">
        <v>285</v>
      </c>
      <c r="E30" s="56"/>
      <c r="F30" s="56"/>
      <c r="G30" s="56"/>
      <c r="H30" s="56"/>
      <c r="I30" s="441">
        <v>0</v>
      </c>
      <c r="J30" s="457">
        <f t="shared" si="3"/>
        <v>0</v>
      </c>
      <c r="K30" s="63"/>
      <c r="L30" s="64"/>
      <c r="M30" s="64"/>
      <c r="N30" s="64"/>
      <c r="O30" s="64"/>
      <c r="P30" s="742"/>
      <c r="Q30" s="751"/>
    </row>
    <row r="31" spans="2:17">
      <c r="B31" s="49"/>
      <c r="C31" s="55"/>
      <c r="D31" s="56" t="s">
        <v>286</v>
      </c>
      <c r="E31" s="56"/>
      <c r="F31" s="56"/>
      <c r="G31" s="56"/>
      <c r="H31" s="56"/>
      <c r="I31" s="441">
        <v>0</v>
      </c>
      <c r="J31" s="457">
        <f t="shared" si="3"/>
        <v>0</v>
      </c>
      <c r="K31" s="63"/>
      <c r="L31" s="64"/>
      <c r="M31" s="64"/>
      <c r="N31" s="64"/>
      <c r="O31" s="64"/>
      <c r="P31" s="742"/>
      <c r="Q31" s="751"/>
    </row>
    <row r="32" spans="2:17">
      <c r="B32" s="49"/>
      <c r="C32" s="55"/>
      <c r="D32" s="56" t="s">
        <v>287</v>
      </c>
      <c r="E32" s="56"/>
      <c r="F32" s="56"/>
      <c r="G32" s="56"/>
      <c r="H32" s="56"/>
      <c r="I32" s="441">
        <v>0</v>
      </c>
      <c r="J32" s="457">
        <f t="shared" si="3"/>
        <v>0</v>
      </c>
      <c r="K32" s="63"/>
      <c r="L32" s="64"/>
      <c r="M32" s="64"/>
      <c r="N32" s="64"/>
      <c r="O32" s="64"/>
      <c r="P32" s="742"/>
      <c r="Q32" s="751"/>
    </row>
    <row r="33" spans="2:17">
      <c r="B33" s="49"/>
      <c r="C33" s="55"/>
      <c r="D33" s="56" t="s">
        <v>474</v>
      </c>
      <c r="E33" s="56"/>
      <c r="F33" s="56"/>
      <c r="G33" s="364">
        <f>IFERROR(J33/(J29+J31+J32+J41),)</f>
        <v>0</v>
      </c>
      <c r="H33" s="82"/>
      <c r="I33" s="441">
        <v>0</v>
      </c>
      <c r="J33" s="457">
        <f t="shared" si="3"/>
        <v>0</v>
      </c>
      <c r="K33" s="63"/>
      <c r="L33" s="64"/>
      <c r="M33" s="64"/>
      <c r="N33" s="64"/>
      <c r="O33" s="64"/>
      <c r="P33" s="742"/>
      <c r="Q33" s="751"/>
    </row>
    <row r="34" spans="2:17">
      <c r="B34" s="49"/>
      <c r="C34" s="55"/>
      <c r="D34" s="56" t="s">
        <v>289</v>
      </c>
      <c r="E34" s="56"/>
      <c r="F34" s="56"/>
      <c r="G34" s="364">
        <f>IFERROR(J34/(J30+J31+J32+J41),)</f>
        <v>0</v>
      </c>
      <c r="H34" s="82"/>
      <c r="I34" s="441">
        <v>0</v>
      </c>
      <c r="J34" s="457">
        <f t="shared" si="3"/>
        <v>0</v>
      </c>
      <c r="K34" s="63"/>
      <c r="L34" s="64"/>
      <c r="M34" s="64"/>
      <c r="N34" s="64"/>
      <c r="O34" s="64"/>
      <c r="P34" s="742"/>
      <c r="Q34" s="751"/>
    </row>
    <row r="35" spans="2:17">
      <c r="B35" s="49"/>
      <c r="C35" s="55"/>
      <c r="D35" s="56" t="s">
        <v>290</v>
      </c>
      <c r="E35" s="56"/>
      <c r="F35" s="56"/>
      <c r="G35" s="56"/>
      <c r="H35" s="56"/>
      <c r="I35" s="441">
        <v>0</v>
      </c>
      <c r="J35" s="457">
        <f t="shared" si="3"/>
        <v>0</v>
      </c>
      <c r="K35" s="63"/>
      <c r="L35" s="64"/>
      <c r="M35" s="64"/>
      <c r="N35" s="64"/>
      <c r="O35" s="64"/>
      <c r="P35" s="742"/>
      <c r="Q35" s="751"/>
    </row>
    <row r="36" spans="2:17">
      <c r="B36" s="49"/>
      <c r="C36" s="55"/>
      <c r="D36" s="56" t="s">
        <v>291</v>
      </c>
      <c r="E36" s="56"/>
      <c r="F36" s="56"/>
      <c r="G36" s="56"/>
      <c r="H36" s="56"/>
      <c r="I36" s="441">
        <v>0</v>
      </c>
      <c r="J36" s="457">
        <f t="shared" si="3"/>
        <v>0</v>
      </c>
      <c r="K36" s="63"/>
      <c r="L36" s="64"/>
      <c r="M36" s="64"/>
      <c r="N36" s="64"/>
      <c r="O36" s="64"/>
      <c r="P36" s="742"/>
      <c r="Q36" s="751"/>
    </row>
    <row r="37" spans="2:17">
      <c r="B37" s="49"/>
      <c r="C37" s="55"/>
      <c r="D37" s="56" t="s">
        <v>292</v>
      </c>
      <c r="E37" s="56"/>
      <c r="F37" s="56"/>
      <c r="G37" s="56"/>
      <c r="H37" s="56"/>
      <c r="I37" s="441">
        <v>0</v>
      </c>
      <c r="J37" s="457">
        <f t="shared" si="3"/>
        <v>0</v>
      </c>
      <c r="K37" s="63"/>
      <c r="L37" s="64"/>
      <c r="M37" s="64"/>
      <c r="N37" s="64"/>
      <c r="O37" s="64"/>
      <c r="P37" s="742"/>
      <c r="Q37" s="751"/>
    </row>
    <row r="38" spans="2:17">
      <c r="B38" s="49"/>
      <c r="C38" s="55"/>
      <c r="D38" s="56" t="s">
        <v>293</v>
      </c>
      <c r="E38" s="56"/>
      <c r="F38" s="56"/>
      <c r="G38" s="56"/>
      <c r="H38" s="56"/>
      <c r="I38" s="441">
        <v>0</v>
      </c>
      <c r="J38" s="457">
        <f t="shared" si="3"/>
        <v>0</v>
      </c>
      <c r="K38" s="63"/>
      <c r="L38" s="64"/>
      <c r="M38" s="64"/>
      <c r="N38" s="64"/>
      <c r="O38" s="64"/>
      <c r="P38" s="742"/>
      <c r="Q38" s="751"/>
    </row>
    <row r="39" spans="2:17">
      <c r="B39" s="49"/>
      <c r="C39" s="55"/>
      <c r="D39" s="56" t="s">
        <v>294</v>
      </c>
      <c r="E39" s="56"/>
      <c r="F39" s="56"/>
      <c r="G39" s="56"/>
      <c r="H39" s="56"/>
      <c r="I39" s="441">
        <v>0</v>
      </c>
      <c r="J39" s="457">
        <f t="shared" si="3"/>
        <v>0</v>
      </c>
      <c r="K39" s="63"/>
      <c r="L39" s="64"/>
      <c r="M39" s="64"/>
      <c r="N39" s="64"/>
      <c r="O39" s="64"/>
      <c r="P39" s="742"/>
      <c r="Q39" s="751"/>
    </row>
    <row r="40" spans="2:17">
      <c r="B40" s="49"/>
      <c r="C40" s="55"/>
      <c r="D40" s="56" t="s">
        <v>295</v>
      </c>
      <c r="E40" s="56"/>
      <c r="F40" s="56"/>
      <c r="G40" s="56"/>
      <c r="H40" s="56"/>
      <c r="I40" s="441">
        <v>0</v>
      </c>
      <c r="J40" s="457">
        <f t="shared" si="3"/>
        <v>0</v>
      </c>
      <c r="K40" s="63"/>
      <c r="L40" s="64"/>
      <c r="M40" s="64"/>
      <c r="N40" s="64"/>
      <c r="O40" s="64"/>
      <c r="P40" s="742"/>
      <c r="Q40" s="751"/>
    </row>
    <row r="41" spans="2:17">
      <c r="B41" s="49"/>
      <c r="C41" s="55"/>
      <c r="D41" s="56" t="s">
        <v>296</v>
      </c>
      <c r="E41" s="56"/>
      <c r="F41" s="56"/>
      <c r="G41" s="56"/>
      <c r="H41" s="56"/>
      <c r="I41" s="441">
        <v>0</v>
      </c>
      <c r="J41" s="457">
        <f t="shared" si="3"/>
        <v>0</v>
      </c>
      <c r="K41" s="63"/>
      <c r="L41" s="64"/>
      <c r="M41" s="64"/>
      <c r="N41" s="64"/>
      <c r="O41" s="64"/>
      <c r="P41" s="742"/>
      <c r="Q41" s="751"/>
    </row>
    <row r="42" spans="2:17">
      <c r="B42" s="49"/>
      <c r="C42" s="55"/>
      <c r="D42" s="56" t="s">
        <v>297</v>
      </c>
      <c r="E42" s="56"/>
      <c r="F42" s="56"/>
      <c r="G42" s="56"/>
      <c r="H42" s="56"/>
      <c r="I42" s="441">
        <v>0</v>
      </c>
      <c r="J42" s="457">
        <f t="shared" si="3"/>
        <v>0</v>
      </c>
      <c r="K42" s="63"/>
      <c r="L42" s="64"/>
      <c r="M42" s="64"/>
      <c r="N42" s="64"/>
      <c r="O42" s="64"/>
      <c r="P42" s="742"/>
      <c r="Q42" s="751"/>
    </row>
    <row r="43" spans="2:17">
      <c r="B43" s="49"/>
      <c r="C43" s="55"/>
      <c r="D43" s="57" t="s">
        <v>472</v>
      </c>
      <c r="E43" s="711"/>
      <c r="F43" s="712"/>
      <c r="G43" s="713"/>
      <c r="H43" s="57"/>
      <c r="I43" s="442">
        <v>0</v>
      </c>
      <c r="J43" s="458">
        <f t="shared" si="3"/>
        <v>0</v>
      </c>
      <c r="K43" s="63"/>
      <c r="L43" s="62"/>
      <c r="M43" s="62"/>
      <c r="N43" s="62"/>
      <c r="O43" s="62"/>
      <c r="P43" s="743"/>
      <c r="Q43" s="751"/>
    </row>
    <row r="44" spans="2:17">
      <c r="B44" s="49"/>
      <c r="C44" s="55"/>
      <c r="D44" s="56"/>
      <c r="E44" s="56"/>
      <c r="F44" s="56"/>
      <c r="G44" s="60" t="s">
        <v>473</v>
      </c>
      <c r="H44" s="60"/>
      <c r="I44" s="50">
        <f t="shared" ref="I44:O44" si="4">SUM(I28:I43)</f>
        <v>0</v>
      </c>
      <c r="J44" s="452">
        <f>SUM(J28:J43)</f>
        <v>0</v>
      </c>
      <c r="K44" s="59">
        <f t="shared" si="4"/>
        <v>0</v>
      </c>
      <c r="L44" s="58">
        <f t="shared" si="4"/>
        <v>0</v>
      </c>
      <c r="M44" s="58">
        <f t="shared" si="4"/>
        <v>0</v>
      </c>
      <c r="N44" s="58">
        <f t="shared" si="4"/>
        <v>0</v>
      </c>
      <c r="O44" s="58">
        <f t="shared" si="4"/>
        <v>0</v>
      </c>
      <c r="P44" s="738">
        <f t="shared" ref="P44" si="5">SUM(P28:P43)</f>
        <v>0</v>
      </c>
      <c r="Q44" s="751"/>
    </row>
    <row r="45" spans="2:17" ht="9" customHeight="1">
      <c r="B45" s="49"/>
      <c r="C45" s="56"/>
      <c r="D45" s="56"/>
      <c r="E45" s="56"/>
      <c r="F45" s="56"/>
      <c r="G45" s="56"/>
      <c r="H45" s="56"/>
      <c r="I45" s="77"/>
      <c r="J45" s="77"/>
      <c r="K45" s="76"/>
      <c r="L45" s="75"/>
      <c r="M45" s="75"/>
      <c r="N45" s="75"/>
      <c r="O45" s="77"/>
      <c r="P45" s="744"/>
      <c r="Q45" s="751"/>
    </row>
    <row r="46" spans="2:17">
      <c r="B46" s="49"/>
      <c r="C46" s="363" t="s">
        <v>299</v>
      </c>
      <c r="D46" s="363"/>
      <c r="E46" s="363"/>
      <c r="F46" s="363"/>
      <c r="G46" s="363"/>
      <c r="H46" s="68"/>
      <c r="I46" s="68"/>
      <c r="J46" s="68"/>
      <c r="K46" s="69"/>
      <c r="L46" s="55"/>
      <c r="M46" s="55"/>
      <c r="N46" s="74"/>
      <c r="O46" s="73"/>
      <c r="P46" s="740"/>
      <c r="Q46" s="751"/>
    </row>
    <row r="47" spans="2:17">
      <c r="B47" s="49"/>
      <c r="C47" s="55"/>
      <c r="D47" s="67" t="s">
        <v>300</v>
      </c>
      <c r="E47" s="67"/>
      <c r="F47" s="67"/>
      <c r="G47" s="67"/>
      <c r="H47" s="67"/>
      <c r="I47" s="440">
        <v>0</v>
      </c>
      <c r="J47" s="456">
        <f t="shared" ref="J47:J61" si="6">SUM(K47:P47)</f>
        <v>0</v>
      </c>
      <c r="K47" s="446"/>
      <c r="L47" s="66"/>
      <c r="M47" s="66"/>
      <c r="N47" s="66"/>
      <c r="O47" s="66"/>
      <c r="P47" s="741"/>
      <c r="Q47" s="751"/>
    </row>
    <row r="48" spans="2:17">
      <c r="B48" s="49"/>
      <c r="C48" s="55"/>
      <c r="D48" s="56" t="s">
        <v>301</v>
      </c>
      <c r="E48" s="56"/>
      <c r="F48" s="56"/>
      <c r="G48" s="56"/>
      <c r="H48" s="56"/>
      <c r="I48" s="441">
        <v>0</v>
      </c>
      <c r="J48" s="457">
        <f t="shared" si="6"/>
        <v>0</v>
      </c>
      <c r="K48" s="447"/>
      <c r="L48" s="64"/>
      <c r="M48" s="64"/>
      <c r="N48" s="64"/>
      <c r="O48" s="64"/>
      <c r="P48" s="742"/>
      <c r="Q48" s="751"/>
    </row>
    <row r="49" spans="2:17">
      <c r="B49" s="49"/>
      <c r="C49" s="55"/>
      <c r="D49" s="56" t="s">
        <v>302</v>
      </c>
      <c r="E49" s="56"/>
      <c r="F49" s="56"/>
      <c r="G49" s="56"/>
      <c r="H49" s="56"/>
      <c r="I49" s="441">
        <v>0</v>
      </c>
      <c r="J49" s="457">
        <f t="shared" si="6"/>
        <v>0</v>
      </c>
      <c r="K49" s="447"/>
      <c r="L49" s="64"/>
      <c r="M49" s="64"/>
      <c r="N49" s="64"/>
      <c r="O49" s="64"/>
      <c r="P49" s="742"/>
      <c r="Q49" s="751"/>
    </row>
    <row r="50" spans="2:17">
      <c r="B50" s="49"/>
      <c r="C50" s="55"/>
      <c r="D50" s="56" t="s">
        <v>303</v>
      </c>
      <c r="E50" s="56"/>
      <c r="F50" s="56"/>
      <c r="G50" s="56"/>
      <c r="H50" s="56"/>
      <c r="I50" s="441">
        <v>0</v>
      </c>
      <c r="J50" s="457">
        <f t="shared" si="6"/>
        <v>0</v>
      </c>
      <c r="K50" s="447"/>
      <c r="L50" s="64"/>
      <c r="M50" s="64"/>
      <c r="N50" s="64"/>
      <c r="O50" s="64"/>
      <c r="P50" s="742"/>
      <c r="Q50" s="751"/>
    </row>
    <row r="51" spans="2:17">
      <c r="B51" s="49"/>
      <c r="C51" s="55"/>
      <c r="D51" s="57" t="s">
        <v>304</v>
      </c>
      <c r="E51" s="57"/>
      <c r="F51" s="57"/>
      <c r="G51" s="57"/>
      <c r="H51" s="57"/>
      <c r="I51" s="441">
        <v>0</v>
      </c>
      <c r="J51" s="457">
        <f t="shared" si="6"/>
        <v>0</v>
      </c>
      <c r="K51" s="447"/>
      <c r="L51" s="64"/>
      <c r="M51" s="64"/>
      <c r="N51" s="64"/>
      <c r="O51" s="64"/>
      <c r="P51" s="742"/>
      <c r="Q51" s="751"/>
    </row>
    <row r="52" spans="2:17">
      <c r="B52" s="49"/>
      <c r="C52" s="55"/>
      <c r="D52" s="56" t="s">
        <v>305</v>
      </c>
      <c r="E52" s="56"/>
      <c r="F52" s="56"/>
      <c r="G52" s="56"/>
      <c r="H52" s="56"/>
      <c r="I52" s="441">
        <v>0</v>
      </c>
      <c r="J52" s="457">
        <f t="shared" si="6"/>
        <v>0</v>
      </c>
      <c r="K52" s="447"/>
      <c r="L52" s="64"/>
      <c r="M52" s="64"/>
      <c r="N52" s="64"/>
      <c r="O52" s="64"/>
      <c r="P52" s="742"/>
      <c r="Q52" s="751"/>
    </row>
    <row r="53" spans="2:17">
      <c r="B53" s="49"/>
      <c r="C53" s="55"/>
      <c r="D53" s="56" t="s">
        <v>306</v>
      </c>
      <c r="E53" s="56"/>
      <c r="F53" s="56"/>
      <c r="G53" s="56"/>
      <c r="H53" s="56"/>
      <c r="I53" s="441">
        <v>0</v>
      </c>
      <c r="J53" s="457">
        <f t="shared" si="6"/>
        <v>0</v>
      </c>
      <c r="K53" s="447"/>
      <c r="L53" s="64"/>
      <c r="M53" s="64"/>
      <c r="N53" s="64"/>
      <c r="O53" s="64"/>
      <c r="P53" s="742"/>
      <c r="Q53" s="751"/>
    </row>
    <row r="54" spans="2:17">
      <c r="B54" s="49"/>
      <c r="C54" s="55"/>
      <c r="D54" s="56" t="s">
        <v>307</v>
      </c>
      <c r="E54" s="56"/>
      <c r="F54" s="56"/>
      <c r="G54" s="56"/>
      <c r="H54" s="56"/>
      <c r="I54" s="441">
        <v>0</v>
      </c>
      <c r="J54" s="457">
        <f t="shared" si="6"/>
        <v>0</v>
      </c>
      <c r="K54" s="447"/>
      <c r="L54" s="64"/>
      <c r="M54" s="64"/>
      <c r="N54" s="64"/>
      <c r="O54" s="64"/>
      <c r="P54" s="742"/>
      <c r="Q54" s="751"/>
    </row>
    <row r="55" spans="2:17">
      <c r="B55" s="49"/>
      <c r="C55" s="55"/>
      <c r="D55" s="57" t="s">
        <v>308</v>
      </c>
      <c r="E55" s="57"/>
      <c r="F55" s="57"/>
      <c r="G55" s="57"/>
      <c r="H55" s="57"/>
      <c r="I55" s="441">
        <v>0</v>
      </c>
      <c r="J55" s="457">
        <f t="shared" si="6"/>
        <v>0</v>
      </c>
      <c r="K55" s="447"/>
      <c r="L55" s="64"/>
      <c r="M55" s="64"/>
      <c r="N55" s="64"/>
      <c r="O55" s="64"/>
      <c r="P55" s="742"/>
      <c r="Q55" s="751"/>
    </row>
    <row r="56" spans="2:17">
      <c r="B56" s="49"/>
      <c r="C56" s="55"/>
      <c r="D56" s="57" t="s">
        <v>475</v>
      </c>
      <c r="E56" s="57"/>
      <c r="F56" s="57"/>
      <c r="G56" s="57"/>
      <c r="H56" s="57"/>
      <c r="I56" s="441">
        <v>0</v>
      </c>
      <c r="J56" s="457">
        <f t="shared" si="6"/>
        <v>0</v>
      </c>
      <c r="K56" s="447"/>
      <c r="L56" s="64"/>
      <c r="M56" s="64"/>
      <c r="N56" s="64"/>
      <c r="O56" s="64"/>
      <c r="P56" s="742"/>
      <c r="Q56" s="751"/>
    </row>
    <row r="57" spans="2:17">
      <c r="B57" s="49"/>
      <c r="C57" s="55"/>
      <c r="D57" s="57" t="s">
        <v>476</v>
      </c>
      <c r="F57" s="57"/>
      <c r="G57" s="57"/>
      <c r="H57" s="57"/>
      <c r="I57" s="441"/>
      <c r="J57" s="457"/>
      <c r="K57" s="447"/>
      <c r="L57" s="64"/>
      <c r="M57" s="64"/>
      <c r="N57" s="64"/>
      <c r="O57" s="64"/>
      <c r="P57" s="742"/>
      <c r="Q57" s="751"/>
    </row>
    <row r="58" spans="2:17">
      <c r="B58" s="49"/>
      <c r="C58" s="55"/>
      <c r="D58" s="57" t="s">
        <v>310</v>
      </c>
      <c r="E58" s="57"/>
      <c r="F58" s="57"/>
      <c r="G58" s="57"/>
      <c r="H58" s="57"/>
      <c r="I58" s="441">
        <v>0</v>
      </c>
      <c r="J58" s="457">
        <f t="shared" si="6"/>
        <v>0</v>
      </c>
      <c r="K58" s="449"/>
      <c r="L58" s="80"/>
      <c r="M58" s="80"/>
      <c r="N58" s="80"/>
      <c r="O58" s="80"/>
      <c r="P58" s="745"/>
      <c r="Q58" s="751"/>
    </row>
    <row r="59" spans="2:17">
      <c r="B59" s="49"/>
      <c r="C59" s="55"/>
      <c r="D59" s="81" t="s">
        <v>311</v>
      </c>
      <c r="E59" s="81"/>
      <c r="F59" s="81"/>
      <c r="G59" s="81"/>
      <c r="H59" s="81"/>
      <c r="I59" s="441">
        <v>0</v>
      </c>
      <c r="J59" s="457">
        <f t="shared" si="6"/>
        <v>0</v>
      </c>
      <c r="K59" s="449"/>
      <c r="L59" s="80"/>
      <c r="M59" s="80"/>
      <c r="N59" s="80"/>
      <c r="O59" s="80"/>
      <c r="P59" s="745"/>
      <c r="Q59" s="751"/>
    </row>
    <row r="60" spans="2:17">
      <c r="B60" s="49"/>
      <c r="C60" s="55"/>
      <c r="D60" s="81" t="s">
        <v>477</v>
      </c>
      <c r="E60" s="81"/>
      <c r="F60" s="81"/>
      <c r="G60" s="81"/>
      <c r="H60" s="81"/>
      <c r="I60" s="575"/>
      <c r="J60" s="576"/>
      <c r="K60" s="577"/>
      <c r="L60" s="578"/>
      <c r="M60" s="578"/>
      <c r="N60" s="578"/>
      <c r="O60" s="578"/>
      <c r="P60" s="746"/>
      <c r="Q60" s="751"/>
    </row>
    <row r="61" spans="2:17">
      <c r="B61" s="49"/>
      <c r="C61" s="55"/>
      <c r="D61" s="57" t="s">
        <v>472</v>
      </c>
      <c r="E61" s="711"/>
      <c r="F61" s="712"/>
      <c r="G61" s="713"/>
      <c r="H61" s="57"/>
      <c r="I61" s="442">
        <v>0</v>
      </c>
      <c r="J61" s="458">
        <f t="shared" si="6"/>
        <v>0</v>
      </c>
      <c r="K61" s="450"/>
      <c r="L61" s="79"/>
      <c r="M61" s="79"/>
      <c r="N61" s="79"/>
      <c r="O61" s="79"/>
      <c r="P61" s="747"/>
      <c r="Q61" s="751"/>
    </row>
    <row r="62" spans="2:17">
      <c r="B62" s="49"/>
      <c r="C62" s="55"/>
      <c r="D62" s="56"/>
      <c r="E62" s="56"/>
      <c r="F62" s="56"/>
      <c r="G62" s="60" t="s">
        <v>473</v>
      </c>
      <c r="H62" s="60"/>
      <c r="I62" s="443">
        <f t="shared" ref="I62:O62" si="7">SUM(I47:I61)</f>
        <v>0</v>
      </c>
      <c r="J62" s="451">
        <f>SUM(J47:J61)</f>
        <v>0</v>
      </c>
      <c r="K62" s="59">
        <f t="shared" si="7"/>
        <v>0</v>
      </c>
      <c r="L62" s="58">
        <f t="shared" si="7"/>
        <v>0</v>
      </c>
      <c r="M62" s="58">
        <f t="shared" si="7"/>
        <v>0</v>
      </c>
      <c r="N62" s="58">
        <f t="shared" si="7"/>
        <v>0</v>
      </c>
      <c r="O62" s="58">
        <f t="shared" si="7"/>
        <v>0</v>
      </c>
      <c r="P62" s="738">
        <f t="shared" ref="P62" si="8">SUM(P47:P61)</f>
        <v>0</v>
      </c>
      <c r="Q62" s="751"/>
    </row>
    <row r="63" spans="2:17" ht="3.75" customHeight="1">
      <c r="B63" s="49"/>
      <c r="C63" s="56"/>
      <c r="D63" s="56"/>
      <c r="E63" s="56"/>
      <c r="F63" s="56"/>
      <c r="G63" s="56"/>
      <c r="H63" s="56"/>
      <c r="I63" s="77"/>
      <c r="J63" s="77"/>
      <c r="K63" s="76"/>
      <c r="L63" s="75"/>
      <c r="M63" s="75"/>
      <c r="N63" s="75"/>
      <c r="O63" s="77"/>
      <c r="P63" s="744"/>
      <c r="Q63" s="751"/>
    </row>
    <row r="64" spans="2:17">
      <c r="B64" s="49"/>
      <c r="C64" s="363" t="s">
        <v>312</v>
      </c>
      <c r="D64" s="363"/>
      <c r="E64" s="363"/>
      <c r="F64" s="363"/>
      <c r="G64" s="363"/>
      <c r="H64" s="68"/>
      <c r="I64" s="68"/>
      <c r="J64" s="68"/>
      <c r="K64" s="69"/>
      <c r="L64" s="55"/>
      <c r="M64" s="55"/>
      <c r="N64" s="74"/>
      <c r="O64" s="73"/>
      <c r="P64" s="740"/>
      <c r="Q64" s="751"/>
    </row>
    <row r="65" spans="2:17">
      <c r="B65" s="49"/>
      <c r="C65" s="55"/>
      <c r="D65" s="67" t="s">
        <v>313</v>
      </c>
      <c r="E65" s="67"/>
      <c r="F65" s="67"/>
      <c r="G65" s="67"/>
      <c r="H65" s="67"/>
      <c r="I65" s="440">
        <v>0</v>
      </c>
      <c r="J65" s="456">
        <f>SUM(K65:P65)</f>
        <v>0</v>
      </c>
      <c r="K65" s="65"/>
      <c r="L65" s="66"/>
      <c r="M65" s="66"/>
      <c r="N65" s="66"/>
      <c r="O65" s="66"/>
      <c r="P65" s="741"/>
      <c r="Q65" s="751"/>
    </row>
    <row r="66" spans="2:17">
      <c r="B66" s="49"/>
      <c r="C66" s="55"/>
      <c r="D66" s="56" t="s">
        <v>314</v>
      </c>
      <c r="E66" s="56"/>
      <c r="F66" s="56"/>
      <c r="G66" s="56"/>
      <c r="H66" s="56"/>
      <c r="I66" s="442">
        <v>0</v>
      </c>
      <c r="J66" s="458">
        <f>SUM(K66:P66)</f>
        <v>0</v>
      </c>
      <c r="K66" s="61"/>
      <c r="L66" s="62"/>
      <c r="M66" s="62"/>
      <c r="N66" s="62"/>
      <c r="O66" s="62"/>
      <c r="P66" s="743"/>
      <c r="Q66" s="751"/>
    </row>
    <row r="67" spans="2:17">
      <c r="B67" s="49"/>
      <c r="C67" s="55"/>
      <c r="D67" s="56"/>
      <c r="E67" s="56"/>
      <c r="F67" s="56"/>
      <c r="G67" s="60" t="s">
        <v>473</v>
      </c>
      <c r="H67" s="60"/>
      <c r="I67" s="444">
        <f t="shared" ref="I67:O67" si="9">SUM(I65:I66)</f>
        <v>0</v>
      </c>
      <c r="J67" s="451">
        <f>SUM(J65:J66)</f>
        <v>0</v>
      </c>
      <c r="K67" s="59">
        <f t="shared" si="9"/>
        <v>0</v>
      </c>
      <c r="L67" s="58">
        <f t="shared" si="9"/>
        <v>0</v>
      </c>
      <c r="M67" s="58">
        <f t="shared" si="9"/>
        <v>0</v>
      </c>
      <c r="N67" s="58">
        <f t="shared" si="9"/>
        <v>0</v>
      </c>
      <c r="O67" s="58">
        <f t="shared" si="9"/>
        <v>0</v>
      </c>
      <c r="P67" s="738">
        <f t="shared" ref="P67" si="10">SUM(P65:P66)</f>
        <v>0</v>
      </c>
      <c r="Q67" s="751"/>
    </row>
    <row r="68" spans="2:17" ht="3.75" customHeight="1">
      <c r="B68" s="49"/>
      <c r="C68" s="56"/>
      <c r="D68" s="60"/>
      <c r="E68" s="60"/>
      <c r="F68" s="60"/>
      <c r="G68" s="60"/>
      <c r="H68" s="60"/>
      <c r="I68" s="55"/>
      <c r="J68" s="55"/>
      <c r="K68" s="47"/>
      <c r="L68" s="47"/>
      <c r="M68" s="47"/>
      <c r="N68" s="47"/>
      <c r="O68" s="55"/>
      <c r="P68" s="739"/>
      <c r="Q68" s="751"/>
    </row>
    <row r="69" spans="2:17">
      <c r="B69" s="49"/>
      <c r="C69" s="363" t="s">
        <v>315</v>
      </c>
      <c r="D69" s="363"/>
      <c r="E69" s="363"/>
      <c r="F69" s="363"/>
      <c r="G69" s="363"/>
      <c r="H69" s="68"/>
      <c r="I69" s="68"/>
      <c r="J69" s="68"/>
      <c r="K69" s="69"/>
      <c r="L69" s="55"/>
      <c r="M69" s="55"/>
      <c r="N69" s="74"/>
      <c r="O69" s="73"/>
      <c r="P69" s="740"/>
      <c r="Q69" s="751"/>
    </row>
    <row r="70" spans="2:17">
      <c r="B70" s="49"/>
      <c r="C70" s="55"/>
      <c r="D70" s="67" t="s">
        <v>316</v>
      </c>
      <c r="E70" s="67"/>
      <c r="F70" s="67"/>
      <c r="G70" s="67"/>
      <c r="H70" s="67"/>
      <c r="I70" s="440">
        <v>0</v>
      </c>
      <c r="J70" s="456">
        <f>SUM(K70:P70)</f>
        <v>0</v>
      </c>
      <c r="K70" s="446"/>
      <c r="L70" s="66"/>
      <c r="M70" s="66"/>
      <c r="N70" s="66"/>
      <c r="O70" s="66"/>
      <c r="P70" s="741"/>
      <c r="Q70" s="751"/>
    </row>
    <row r="71" spans="2:17">
      <c r="B71" s="49"/>
      <c r="C71" s="55"/>
      <c r="D71" s="56" t="s">
        <v>317</v>
      </c>
      <c r="E71" s="56"/>
      <c r="F71" s="56"/>
      <c r="G71" s="56"/>
      <c r="H71" s="56"/>
      <c r="I71" s="441">
        <v>0</v>
      </c>
      <c r="J71" s="457">
        <f>SUM(K71:P71)</f>
        <v>0</v>
      </c>
      <c r="K71" s="447"/>
      <c r="L71" s="64"/>
      <c r="M71" s="64"/>
      <c r="N71" s="64"/>
      <c r="O71" s="64"/>
      <c r="P71" s="742"/>
      <c r="Q71" s="751"/>
    </row>
    <row r="72" spans="2:17">
      <c r="B72" s="49"/>
      <c r="C72" s="55"/>
      <c r="D72" s="56" t="s">
        <v>318</v>
      </c>
      <c r="E72" s="56"/>
      <c r="F72" s="56"/>
      <c r="G72" s="56"/>
      <c r="H72" s="56"/>
      <c r="I72" s="441">
        <v>0</v>
      </c>
      <c r="J72" s="457">
        <f>SUM(K72:P72)</f>
        <v>0</v>
      </c>
      <c r="K72" s="447"/>
      <c r="L72" s="64"/>
      <c r="M72" s="64"/>
      <c r="N72" s="64"/>
      <c r="O72" s="64"/>
      <c r="P72" s="742"/>
      <c r="Q72" s="751"/>
    </row>
    <row r="73" spans="2:17">
      <c r="B73" s="49"/>
      <c r="C73" s="55"/>
      <c r="D73" s="56" t="s">
        <v>319</v>
      </c>
      <c r="E73" s="56"/>
      <c r="F73" s="56"/>
      <c r="G73" s="56"/>
      <c r="H73" s="56"/>
      <c r="I73" s="441">
        <v>0</v>
      </c>
      <c r="J73" s="457">
        <f>SUM(K73:P73)</f>
        <v>0</v>
      </c>
      <c r="K73" s="447"/>
      <c r="L73" s="64"/>
      <c r="M73" s="64"/>
      <c r="N73" s="64"/>
      <c r="O73" s="64"/>
      <c r="P73" s="742"/>
      <c r="Q73" s="751"/>
    </row>
    <row r="74" spans="2:17">
      <c r="B74" s="49"/>
      <c r="C74" s="55"/>
      <c r="D74" s="56" t="s">
        <v>320</v>
      </c>
      <c r="E74" s="56"/>
      <c r="F74" s="56"/>
      <c r="G74" s="56"/>
      <c r="H74" s="56"/>
      <c r="I74" s="442">
        <v>0</v>
      </c>
      <c r="J74" s="458">
        <f>SUM(K74:P74)</f>
        <v>0</v>
      </c>
      <c r="K74" s="448"/>
      <c r="L74" s="62"/>
      <c r="M74" s="62"/>
      <c r="N74" s="62"/>
      <c r="O74" s="62"/>
      <c r="P74" s="743"/>
      <c r="Q74" s="751"/>
    </row>
    <row r="75" spans="2:17">
      <c r="B75" s="49"/>
      <c r="C75" s="55"/>
      <c r="D75" s="56"/>
      <c r="E75" s="56"/>
      <c r="F75" s="56"/>
      <c r="G75" s="60" t="s">
        <v>473</v>
      </c>
      <c r="H75" s="60"/>
      <c r="I75" s="444">
        <f t="shared" ref="I75:O75" si="11">SUM(I70:I74)</f>
        <v>0</v>
      </c>
      <c r="J75" s="451">
        <f>SUM(J70:J74)</f>
        <v>0</v>
      </c>
      <c r="K75" s="59">
        <f t="shared" si="11"/>
        <v>0</v>
      </c>
      <c r="L75" s="58">
        <f t="shared" si="11"/>
        <v>0</v>
      </c>
      <c r="M75" s="58">
        <f t="shared" si="11"/>
        <v>0</v>
      </c>
      <c r="N75" s="58">
        <f t="shared" si="11"/>
        <v>0</v>
      </c>
      <c r="O75" s="58">
        <f t="shared" si="11"/>
        <v>0</v>
      </c>
      <c r="P75" s="738">
        <f t="shared" ref="P75" si="12">SUM(P70:P74)</f>
        <v>0</v>
      </c>
      <c r="Q75" s="751"/>
    </row>
    <row r="76" spans="2:17" ht="9" customHeight="1">
      <c r="B76" s="49"/>
      <c r="C76" s="56"/>
      <c r="D76" s="60"/>
      <c r="E76" s="60"/>
      <c r="F76" s="60"/>
      <c r="G76" s="60"/>
      <c r="H76" s="60"/>
      <c r="I76" s="77"/>
      <c r="J76" s="77"/>
      <c r="K76" s="75"/>
      <c r="L76" s="75"/>
      <c r="M76" s="75"/>
      <c r="N76" s="75"/>
      <c r="O76" s="77"/>
      <c r="P76" s="744"/>
      <c r="Q76" s="751"/>
    </row>
    <row r="77" spans="2:17">
      <c r="B77" s="49"/>
      <c r="C77" s="363" t="s">
        <v>321</v>
      </c>
      <c r="D77" s="363"/>
      <c r="E77" s="363"/>
      <c r="F77" s="363"/>
      <c r="G77" s="363"/>
      <c r="H77" s="68"/>
      <c r="I77" s="68"/>
      <c r="J77" s="68"/>
      <c r="K77" s="47"/>
      <c r="L77" s="47"/>
      <c r="M77" s="47"/>
      <c r="N77" s="47"/>
      <c r="O77" s="55"/>
      <c r="P77" s="739"/>
      <c r="Q77" s="751"/>
    </row>
    <row r="78" spans="2:17">
      <c r="B78" s="49"/>
      <c r="C78" s="55"/>
      <c r="D78" s="67" t="s">
        <v>322</v>
      </c>
      <c r="E78" s="67"/>
      <c r="F78" s="67"/>
      <c r="G78" s="67"/>
      <c r="H78" s="67"/>
      <c r="I78" s="440">
        <v>0</v>
      </c>
      <c r="J78" s="456">
        <f>SUM(K78:P78)</f>
        <v>0</v>
      </c>
      <c r="K78" s="446"/>
      <c r="L78" s="66"/>
      <c r="M78" s="66"/>
      <c r="N78" s="66"/>
      <c r="O78" s="66"/>
      <c r="P78" s="741"/>
      <c r="Q78" s="751"/>
    </row>
    <row r="79" spans="2:17">
      <c r="B79" s="49"/>
      <c r="C79" s="55"/>
      <c r="D79" s="56" t="s">
        <v>323</v>
      </c>
      <c r="E79" s="56"/>
      <c r="F79" s="56"/>
      <c r="G79" s="56"/>
      <c r="H79" s="56"/>
      <c r="I79" s="441">
        <v>0</v>
      </c>
      <c r="J79" s="457">
        <f>SUM(K79:P79)</f>
        <v>0</v>
      </c>
      <c r="K79" s="447"/>
      <c r="L79" s="64"/>
      <c r="M79" s="64"/>
      <c r="N79" s="64"/>
      <c r="O79" s="64"/>
      <c r="P79" s="742"/>
      <c r="Q79" s="751"/>
    </row>
    <row r="80" spans="2:17">
      <c r="B80" s="49"/>
      <c r="C80" s="55"/>
      <c r="D80" s="56" t="s">
        <v>324</v>
      </c>
      <c r="E80" s="56"/>
      <c r="F80" s="56"/>
      <c r="G80" s="56"/>
      <c r="H80" s="56"/>
      <c r="I80" s="441">
        <v>0</v>
      </c>
      <c r="J80" s="457">
        <f>SUM(K80:P80)</f>
        <v>0</v>
      </c>
      <c r="K80" s="447"/>
      <c r="L80" s="64"/>
      <c r="M80" s="64"/>
      <c r="N80" s="64"/>
      <c r="O80" s="64"/>
      <c r="P80" s="742"/>
      <c r="Q80" s="751"/>
    </row>
    <row r="81" spans="2:17">
      <c r="B81" s="49"/>
      <c r="C81" s="55"/>
      <c r="D81" s="57" t="s">
        <v>325</v>
      </c>
      <c r="E81" s="57"/>
      <c r="F81" s="57"/>
      <c r="G81" s="57"/>
      <c r="H81" s="57"/>
      <c r="I81" s="441">
        <v>0</v>
      </c>
      <c r="J81" s="457">
        <f>SUM(K81:P81)</f>
        <v>0</v>
      </c>
      <c r="K81" s="447"/>
      <c r="L81" s="64"/>
      <c r="M81" s="64"/>
      <c r="N81" s="64"/>
      <c r="O81" s="64"/>
      <c r="P81" s="742"/>
      <c r="Q81" s="751"/>
    </row>
    <row r="82" spans="2:17">
      <c r="B82" s="49"/>
      <c r="C82" s="55"/>
      <c r="D82" s="57" t="s">
        <v>472</v>
      </c>
      <c r="E82" s="711"/>
      <c r="F82" s="712"/>
      <c r="G82" s="713"/>
      <c r="H82" s="57"/>
      <c r="I82" s="442">
        <v>0</v>
      </c>
      <c r="J82" s="458">
        <f>SUM(K82:P82)</f>
        <v>0</v>
      </c>
      <c r="K82" s="448"/>
      <c r="L82" s="62"/>
      <c r="M82" s="62"/>
      <c r="N82" s="62"/>
      <c r="O82" s="62"/>
      <c r="P82" s="743"/>
      <c r="Q82" s="751"/>
    </row>
    <row r="83" spans="2:17">
      <c r="B83" s="49"/>
      <c r="C83" s="55"/>
      <c r="D83" s="56"/>
      <c r="E83" s="56"/>
      <c r="F83" s="56"/>
      <c r="G83" s="60" t="s">
        <v>473</v>
      </c>
      <c r="H83" s="60"/>
      <c r="I83" s="444">
        <f t="shared" ref="I83:P83" si="13">SUM(I78:I82)</f>
        <v>0</v>
      </c>
      <c r="J83" s="451">
        <f t="shared" si="13"/>
        <v>0</v>
      </c>
      <c r="K83" s="59">
        <f t="shared" si="13"/>
        <v>0</v>
      </c>
      <c r="L83" s="58">
        <f t="shared" si="13"/>
        <v>0</v>
      </c>
      <c r="M83" s="58">
        <f t="shared" si="13"/>
        <v>0</v>
      </c>
      <c r="N83" s="58">
        <f t="shared" si="13"/>
        <v>0</v>
      </c>
      <c r="O83" s="58">
        <f t="shared" si="13"/>
        <v>0</v>
      </c>
      <c r="P83" s="738">
        <f t="shared" si="13"/>
        <v>0</v>
      </c>
      <c r="Q83" s="751"/>
    </row>
    <row r="84" spans="2:17" ht="3.75" customHeight="1">
      <c r="B84" s="49"/>
      <c r="C84" s="56"/>
      <c r="D84" s="56"/>
      <c r="E84" s="56"/>
      <c r="F84" s="56"/>
      <c r="G84" s="56"/>
      <c r="H84" s="56"/>
      <c r="I84" s="55"/>
      <c r="J84" s="55"/>
      <c r="K84" s="47"/>
      <c r="L84" s="47"/>
      <c r="M84" s="47"/>
      <c r="N84" s="47"/>
      <c r="O84" s="55"/>
      <c r="P84" s="739"/>
      <c r="Q84" s="751"/>
    </row>
    <row r="85" spans="2:17">
      <c r="B85" s="49"/>
      <c r="C85" s="363" t="s">
        <v>326</v>
      </c>
      <c r="D85" s="363"/>
      <c r="E85" s="363"/>
      <c r="F85" s="363"/>
      <c r="G85" s="363"/>
      <c r="H85" s="68"/>
      <c r="I85" s="68"/>
      <c r="J85" s="68"/>
      <c r="K85" s="72"/>
      <c r="L85" s="72"/>
      <c r="M85" s="72"/>
      <c r="N85" s="72"/>
      <c r="O85" s="55"/>
      <c r="P85" s="739"/>
      <c r="Q85" s="751"/>
    </row>
    <row r="86" spans="2:17">
      <c r="B86" s="49"/>
      <c r="C86" s="55"/>
      <c r="D86" s="71" t="s">
        <v>327</v>
      </c>
      <c r="E86" s="71"/>
      <c r="F86" s="71"/>
      <c r="G86" s="71"/>
      <c r="H86" s="71"/>
      <c r="I86" s="440">
        <v>0</v>
      </c>
      <c r="J86" s="456">
        <f t="shared" ref="J86:J97" si="14">SUM(K86:P86)</f>
        <v>0</v>
      </c>
      <c r="K86" s="446"/>
      <c r="L86" s="66"/>
      <c r="M86" s="66"/>
      <c r="N86" s="66"/>
      <c r="O86" s="66"/>
      <c r="P86" s="741"/>
      <c r="Q86" s="751"/>
    </row>
    <row r="87" spans="2:17">
      <c r="B87" s="49"/>
      <c r="C87" s="55"/>
      <c r="D87" s="57" t="s">
        <v>328</v>
      </c>
      <c r="E87" s="57"/>
      <c r="F87" s="57"/>
      <c r="G87" s="57"/>
      <c r="H87" s="57"/>
      <c r="I87" s="441">
        <v>0</v>
      </c>
      <c r="J87" s="457">
        <f t="shared" si="14"/>
        <v>0</v>
      </c>
      <c r="K87" s="447"/>
      <c r="L87" s="64"/>
      <c r="M87" s="64"/>
      <c r="N87" s="64"/>
      <c r="O87" s="64"/>
      <c r="P87" s="742"/>
      <c r="Q87" s="751"/>
    </row>
    <row r="88" spans="2:17">
      <c r="B88" s="49"/>
      <c r="C88" s="55"/>
      <c r="D88" s="57" t="s">
        <v>329</v>
      </c>
      <c r="E88" s="57"/>
      <c r="F88" s="57"/>
      <c r="G88" s="57"/>
      <c r="H88" s="57"/>
      <c r="I88" s="441">
        <v>0</v>
      </c>
      <c r="J88" s="457">
        <f t="shared" si="14"/>
        <v>0</v>
      </c>
      <c r="K88" s="447"/>
      <c r="L88" s="64"/>
      <c r="M88" s="64"/>
      <c r="N88" s="64"/>
      <c r="O88" s="64"/>
      <c r="P88" s="742"/>
      <c r="Q88" s="751"/>
    </row>
    <row r="89" spans="2:17">
      <c r="B89" s="49"/>
      <c r="C89" s="55"/>
      <c r="D89" s="57" t="s">
        <v>330</v>
      </c>
      <c r="E89" s="57"/>
      <c r="F89" s="57"/>
      <c r="G89" s="57"/>
      <c r="H89" s="57"/>
      <c r="I89" s="441">
        <v>0</v>
      </c>
      <c r="J89" s="457">
        <f t="shared" si="14"/>
        <v>0</v>
      </c>
      <c r="K89" s="447"/>
      <c r="L89" s="64"/>
      <c r="M89" s="64"/>
      <c r="N89" s="64"/>
      <c r="O89" s="64"/>
      <c r="P89" s="742"/>
      <c r="Q89" s="751"/>
    </row>
    <row r="90" spans="2:17">
      <c r="B90" s="49"/>
      <c r="C90" s="55"/>
      <c r="D90" s="57" t="s">
        <v>331</v>
      </c>
      <c r="E90" s="57"/>
      <c r="F90" s="57"/>
      <c r="G90" s="70"/>
      <c r="H90" s="57"/>
      <c r="I90" s="441">
        <v>0</v>
      </c>
      <c r="J90" s="457">
        <f t="shared" si="14"/>
        <v>0</v>
      </c>
      <c r="K90" s="447"/>
      <c r="L90" s="64"/>
      <c r="M90" s="64"/>
      <c r="N90" s="64"/>
      <c r="O90" s="64"/>
      <c r="P90" s="742"/>
      <c r="Q90" s="751"/>
    </row>
    <row r="91" spans="2:17">
      <c r="B91" s="49"/>
      <c r="C91" s="55"/>
      <c r="D91" s="57" t="s">
        <v>332</v>
      </c>
      <c r="E91" s="57"/>
      <c r="F91" s="57"/>
      <c r="G91" s="70"/>
      <c r="H91" s="57"/>
      <c r="I91" s="441">
        <v>0</v>
      </c>
      <c r="J91" s="457">
        <f t="shared" si="14"/>
        <v>0</v>
      </c>
      <c r="K91" s="447"/>
      <c r="L91" s="64"/>
      <c r="M91" s="64"/>
      <c r="N91" s="64"/>
      <c r="O91" s="64"/>
      <c r="P91" s="742"/>
      <c r="Q91" s="751"/>
    </row>
    <row r="92" spans="2:17">
      <c r="B92" s="49"/>
      <c r="C92" s="55"/>
      <c r="D92" s="57" t="s">
        <v>333</v>
      </c>
      <c r="E92" s="57"/>
      <c r="F92" s="57"/>
      <c r="G92" s="57"/>
      <c r="H92" s="57"/>
      <c r="I92" s="441">
        <v>0</v>
      </c>
      <c r="J92" s="457">
        <f t="shared" si="14"/>
        <v>0</v>
      </c>
      <c r="K92" s="447"/>
      <c r="L92" s="64"/>
      <c r="M92" s="64"/>
      <c r="N92" s="64"/>
      <c r="O92" s="64"/>
      <c r="P92" s="742"/>
      <c r="Q92" s="751"/>
    </row>
    <row r="93" spans="2:17">
      <c r="B93" s="49"/>
      <c r="C93" s="55"/>
      <c r="D93" s="57" t="s">
        <v>334</v>
      </c>
      <c r="E93" s="57"/>
      <c r="F93" s="57"/>
      <c r="G93" s="57"/>
      <c r="H93" s="57"/>
      <c r="I93" s="441">
        <v>0</v>
      </c>
      <c r="J93" s="457">
        <f t="shared" si="14"/>
        <v>0</v>
      </c>
      <c r="K93" s="447"/>
      <c r="L93" s="64"/>
      <c r="M93" s="64"/>
      <c r="N93" s="64"/>
      <c r="O93" s="64"/>
      <c r="P93" s="742"/>
      <c r="Q93" s="751"/>
    </row>
    <row r="94" spans="2:17">
      <c r="B94" s="49"/>
      <c r="C94" s="55"/>
      <c r="D94" s="57" t="s">
        <v>335</v>
      </c>
      <c r="E94" s="57"/>
      <c r="F94" s="57"/>
      <c r="G94" s="57"/>
      <c r="H94" s="57"/>
      <c r="I94" s="441">
        <v>0</v>
      </c>
      <c r="J94" s="457">
        <f t="shared" si="14"/>
        <v>0</v>
      </c>
      <c r="K94" s="447"/>
      <c r="L94" s="64"/>
      <c r="M94" s="64"/>
      <c r="N94" s="64"/>
      <c r="O94" s="64"/>
      <c r="P94" s="742"/>
      <c r="Q94" s="751"/>
    </row>
    <row r="95" spans="2:17">
      <c r="B95" s="49"/>
      <c r="C95" s="55"/>
      <c r="D95" s="57" t="s">
        <v>336</v>
      </c>
      <c r="E95" s="57"/>
      <c r="F95" s="57"/>
      <c r="G95" s="57"/>
      <c r="H95" s="57"/>
      <c r="I95" s="441">
        <v>0</v>
      </c>
      <c r="J95" s="457">
        <f t="shared" si="14"/>
        <v>0</v>
      </c>
      <c r="K95" s="447"/>
      <c r="L95" s="64"/>
      <c r="M95" s="733"/>
      <c r="N95" s="64"/>
      <c r="O95" s="64"/>
      <c r="P95" s="742"/>
      <c r="Q95" s="751"/>
    </row>
    <row r="96" spans="2:17">
      <c r="B96" s="49"/>
      <c r="C96" s="55"/>
      <c r="D96" s="57" t="s">
        <v>337</v>
      </c>
      <c r="E96" s="57"/>
      <c r="F96" s="57"/>
      <c r="G96" s="57"/>
      <c r="H96" s="57"/>
      <c r="I96" s="441">
        <v>0</v>
      </c>
      <c r="J96" s="457">
        <f t="shared" si="14"/>
        <v>0</v>
      </c>
      <c r="K96" s="447"/>
      <c r="L96" s="64"/>
      <c r="M96" s="731"/>
      <c r="N96" s="732"/>
      <c r="O96" s="64"/>
      <c r="P96" s="742"/>
      <c r="Q96" s="751"/>
    </row>
    <row r="97" spans="2:17">
      <c r="B97" s="49"/>
      <c r="C97" s="55"/>
      <c r="D97" s="57" t="s">
        <v>338</v>
      </c>
      <c r="E97" s="57"/>
      <c r="F97" s="57"/>
      <c r="G97" s="57"/>
      <c r="H97" s="57"/>
      <c r="I97" s="442">
        <v>0</v>
      </c>
      <c r="J97" s="458">
        <f t="shared" si="14"/>
        <v>0</v>
      </c>
      <c r="K97" s="448"/>
      <c r="L97" s="62"/>
      <c r="M97" s="734"/>
      <c r="N97" s="62"/>
      <c r="O97" s="62"/>
      <c r="P97" s="743"/>
      <c r="Q97" s="751"/>
    </row>
    <row r="98" spans="2:17">
      <c r="B98" s="49"/>
      <c r="C98" s="55"/>
      <c r="D98" s="56"/>
      <c r="E98" s="56"/>
      <c r="F98" s="56"/>
      <c r="G98" s="60" t="s">
        <v>473</v>
      </c>
      <c r="H98" s="60"/>
      <c r="I98" s="444">
        <f t="shared" ref="I98:O98" si="15">SUM(I86:I97)</f>
        <v>0</v>
      </c>
      <c r="J98" s="451">
        <f>SUM(J86:J97)</f>
        <v>0</v>
      </c>
      <c r="K98" s="59">
        <f t="shared" si="15"/>
        <v>0</v>
      </c>
      <c r="L98" s="58">
        <f t="shared" si="15"/>
        <v>0</v>
      </c>
      <c r="M98" s="58">
        <f t="shared" si="15"/>
        <v>0</v>
      </c>
      <c r="N98" s="58">
        <f t="shared" si="15"/>
        <v>0</v>
      </c>
      <c r="O98" s="58">
        <f t="shared" si="15"/>
        <v>0</v>
      </c>
      <c r="P98" s="738">
        <f t="shared" ref="P98" si="16">SUM(P86:P97)</f>
        <v>0</v>
      </c>
      <c r="Q98" s="751"/>
    </row>
    <row r="99" spans="2:17" ht="9" customHeight="1">
      <c r="B99" s="49"/>
      <c r="C99" s="68"/>
      <c r="D99" s="60"/>
      <c r="E99" s="60"/>
      <c r="F99" s="60"/>
      <c r="G99" s="60"/>
      <c r="H99" s="60"/>
      <c r="I99" s="55"/>
      <c r="J99" s="55"/>
      <c r="K99" s="47"/>
      <c r="L99" s="47"/>
      <c r="M99" s="47"/>
      <c r="N99" s="47"/>
      <c r="O99" s="55"/>
      <c r="P99" s="739"/>
      <c r="Q99" s="751"/>
    </row>
    <row r="100" spans="2:17" ht="3.75" customHeight="1">
      <c r="B100" s="49"/>
      <c r="C100" s="68"/>
      <c r="D100" s="60"/>
      <c r="E100" s="60"/>
      <c r="F100" s="60"/>
      <c r="G100" s="60"/>
      <c r="H100" s="60"/>
      <c r="I100" s="55"/>
      <c r="J100" s="55"/>
      <c r="K100" s="47"/>
      <c r="L100" s="47"/>
      <c r="M100" s="47"/>
      <c r="N100" s="47"/>
      <c r="O100" s="55"/>
      <c r="P100" s="739"/>
      <c r="Q100" s="751"/>
    </row>
    <row r="101" spans="2:17">
      <c r="B101" s="49"/>
      <c r="C101" s="597" t="s">
        <v>478</v>
      </c>
      <c r="D101" s="54"/>
      <c r="E101" s="54"/>
      <c r="F101" s="54"/>
      <c r="G101" s="54"/>
      <c r="H101" s="54"/>
      <c r="I101" s="53">
        <f>I25+I44+I62+I67+I75+I83+I98</f>
        <v>0</v>
      </c>
      <c r="J101" s="455">
        <f>J25+J44+J62+J67+J75+J83+J98</f>
        <v>0</v>
      </c>
      <c r="K101" s="453">
        <f t="shared" ref="K101:P101" si="17">K25+K44+K62+K67+K75+K83+K98</f>
        <v>0</v>
      </c>
      <c r="L101" s="453">
        <f>L25+L44+L62+L67+L75+L83+L98</f>
        <v>0</v>
      </c>
      <c r="M101" s="453">
        <f t="shared" si="17"/>
        <v>0</v>
      </c>
      <c r="N101" s="453">
        <f t="shared" si="17"/>
        <v>0</v>
      </c>
      <c r="O101" s="453">
        <f t="shared" si="17"/>
        <v>0</v>
      </c>
      <c r="P101" s="748">
        <f t="shared" si="17"/>
        <v>0</v>
      </c>
      <c r="Q101" s="751"/>
    </row>
    <row r="102" spans="2:17">
      <c r="B102" s="49"/>
      <c r="C102" s="51" t="s">
        <v>479</v>
      </c>
      <c r="D102" s="598"/>
      <c r="E102" s="598"/>
      <c r="F102" s="598"/>
      <c r="G102" s="598"/>
      <c r="H102" s="598"/>
      <c r="I102" s="452">
        <f>'4 Funding Sources'!F30</f>
        <v>0</v>
      </c>
      <c r="J102" s="454"/>
      <c r="K102" s="52"/>
      <c r="L102" s="52"/>
      <c r="M102" s="52"/>
      <c r="N102" s="52"/>
      <c r="O102" s="52"/>
      <c r="P102" s="749"/>
      <c r="Q102" s="751"/>
    </row>
    <row r="103" spans="2:17">
      <c r="B103" s="49"/>
      <c r="C103" s="48"/>
      <c r="D103" s="48"/>
      <c r="E103" s="48"/>
      <c r="F103" s="48"/>
      <c r="G103" s="48"/>
      <c r="H103" s="48"/>
      <c r="I103"/>
      <c r="J103"/>
      <c r="K103" s="47"/>
      <c r="L103" s="47"/>
      <c r="M103" s="47"/>
      <c r="N103" s="47"/>
      <c r="O103" s="47"/>
      <c r="P103" s="47"/>
      <c r="Q103" s="752"/>
    </row>
    <row r="104" spans="2:17" ht="9" customHeight="1">
      <c r="B104" s="46"/>
      <c r="C104" s="45"/>
      <c r="D104" s="45"/>
      <c r="E104" s="45"/>
      <c r="F104" s="45"/>
      <c r="G104" s="45"/>
      <c r="H104" s="45"/>
      <c r="I104" s="45"/>
      <c r="J104" s="45"/>
      <c r="K104" s="45"/>
      <c r="L104" s="45"/>
      <c r="M104" s="45"/>
      <c r="N104" s="45"/>
      <c r="O104" s="45"/>
      <c r="P104" s="45"/>
      <c r="Q104" s="753"/>
    </row>
  </sheetData>
  <sheetProtection formatCells="0" formatColumns="0" formatRows="0"/>
  <mergeCells count="14">
    <mergeCell ref="E24:G24"/>
    <mergeCell ref="E43:G43"/>
    <mergeCell ref="E61:G61"/>
    <mergeCell ref="E82:G82"/>
    <mergeCell ref="C10:V10"/>
    <mergeCell ref="I14:I16"/>
    <mergeCell ref="K15:K16"/>
    <mergeCell ref="L15:L16"/>
    <mergeCell ref="P15:P16"/>
    <mergeCell ref="J13:P13"/>
    <mergeCell ref="J14:J16"/>
    <mergeCell ref="M15:M16"/>
    <mergeCell ref="N15:N16"/>
    <mergeCell ref="O15:O16"/>
  </mergeCells>
  <conditionalFormatting sqref="I18:I24 I28:I43 I47:I61 I65:I66 I70:I74 I78:I82 I86:I97">
    <cfRule type="expression" dxfId="0" priority="35">
      <formula>$I18&lt;&gt;($J18+#REF!)</formula>
    </cfRule>
  </conditionalFormatting>
  <dataValidations count="2">
    <dataValidation allowBlank="1" showInputMessage="1" showErrorMessage="1" promptTitle="Rehab Contingency %" prompt="Defined as Rehab Contingency divided by the sum of Rehab, Contractor Profit, Contractor Overhead, and Bond Premium amounts_x000a__x000a_% =J34 / (J30+J31+J32+J41)" sqref="G34" xr:uid="{00000000-0002-0000-0D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33 / (J29+J31+J32+J41))" sqref="G33" xr:uid="{00000000-0002-0000-0D00-000001000000}"/>
  </dataValidations>
  <printOptions horizontalCentered="1"/>
  <pageMargins left="0.25" right="0.25" top="0.75" bottom="0.75" header="0.3" footer="0.3"/>
  <pageSetup scale="78" fitToHeight="2" orientation="landscape" r:id="rId1"/>
  <headerFooter alignWithMargins="0">
    <oddFooter>&amp;LForm 6A
Project Budget Detail&amp;CCFA Homeownership Forms&amp;REdition: 2021
Version 1.0</oddFooter>
  </headerFooter>
  <rowBreaks count="1" manualBreakCount="1">
    <brk id="68" min="1"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5:M55"/>
  <sheetViews>
    <sheetView showGridLines="0" zoomScaleNormal="100" workbookViewId="0">
      <selection activeCell="Q28" sqref="Q28"/>
    </sheetView>
  </sheetViews>
  <sheetFormatPr defaultColWidth="9.140625" defaultRowHeight="14.45"/>
  <cols>
    <col min="1" max="2" width="1.7109375" style="44" customWidth="1"/>
    <col min="3" max="3" width="2.85546875" style="44" customWidth="1"/>
    <col min="4" max="4" width="5.7109375" style="44" customWidth="1"/>
    <col min="5" max="5" width="8.5703125" style="44" customWidth="1"/>
    <col min="6" max="6" width="12.85546875" style="44" customWidth="1"/>
    <col min="7" max="7" width="11.42578125" style="44" customWidth="1"/>
    <col min="8" max="8" width="4.28515625" style="44" customWidth="1"/>
    <col min="9" max="9" width="0.7109375" style="44" customWidth="1"/>
    <col min="10" max="10" width="12.5703125" style="44" bestFit="1" customWidth="1"/>
    <col min="11" max="11" width="60" style="44" customWidth="1"/>
    <col min="12" max="12" width="1.7109375" style="44" customWidth="1"/>
    <col min="13" max="16384" width="9.140625" style="44"/>
  </cols>
  <sheetData>
    <row r="5" spans="2:13" ht="15" thickBot="1"/>
    <row r="6" spans="2:13" ht="9" customHeight="1">
      <c r="B6" s="305"/>
      <c r="C6" s="304"/>
      <c r="D6" s="304"/>
      <c r="E6" s="304"/>
      <c r="F6" s="304"/>
      <c r="G6" s="304"/>
      <c r="H6" s="304"/>
      <c r="I6" s="304"/>
      <c r="J6" s="304"/>
      <c r="K6" s="304"/>
      <c r="L6" s="303"/>
    </row>
    <row r="7" spans="2:13" ht="18">
      <c r="B7" s="302"/>
      <c r="C7" s="810" t="s">
        <v>480</v>
      </c>
      <c r="D7" s="810"/>
      <c r="E7" s="810"/>
      <c r="F7" s="810"/>
      <c r="G7" s="810"/>
      <c r="H7" s="810"/>
      <c r="I7" s="810"/>
      <c r="J7" s="810"/>
      <c r="K7" s="810"/>
      <c r="L7" s="300"/>
    </row>
    <row r="8" spans="2:13" ht="7.5" customHeight="1">
      <c r="B8" s="302"/>
      <c r="C8" s="301"/>
      <c r="D8" s="301"/>
      <c r="E8" s="301"/>
      <c r="F8" s="301"/>
      <c r="G8" s="301"/>
      <c r="H8" s="301"/>
      <c r="I8" s="301"/>
      <c r="J8" s="301"/>
      <c r="K8" s="301"/>
      <c r="L8" s="300"/>
    </row>
    <row r="9" spans="2:13" ht="15" thickBot="1">
      <c r="B9" s="236"/>
      <c r="D9"/>
      <c r="E9"/>
      <c r="F9"/>
      <c r="G9"/>
      <c r="L9" s="237"/>
      <c r="M9"/>
    </row>
    <row r="10" spans="2:13" ht="16.149999999999999" thickBot="1">
      <c r="B10" s="236"/>
      <c r="C10" s="294" t="s">
        <v>481</v>
      </c>
      <c r="E10"/>
      <c r="F10"/>
      <c r="G10"/>
      <c r="H10"/>
      <c r="I10"/>
      <c r="J10" s="293" t="s">
        <v>482</v>
      </c>
      <c r="K10" s="292" t="s">
        <v>483</v>
      </c>
      <c r="L10" s="237"/>
      <c r="M10"/>
    </row>
    <row r="11" spans="2:13">
      <c r="B11" s="236"/>
      <c r="D11" t="s">
        <v>484</v>
      </c>
      <c r="H11"/>
      <c r="I11"/>
      <c r="J11" s="299"/>
      <c r="K11" s="288"/>
      <c r="L11" s="237"/>
      <c r="M11"/>
    </row>
    <row r="12" spans="2:13">
      <c r="B12" s="236"/>
      <c r="D12" t="s">
        <v>485</v>
      </c>
      <c r="H12" s="298" t="str">
        <f>IFERROR(J12/J11," ")</f>
        <v xml:space="preserve"> </v>
      </c>
      <c r="I12" s="297"/>
      <c r="J12" s="296"/>
      <c r="K12" s="285"/>
      <c r="L12" s="237"/>
      <c r="M12"/>
    </row>
    <row r="13" spans="2:13" ht="15" thickBot="1">
      <c r="B13" s="236"/>
      <c r="D13" s="284" t="s">
        <v>486</v>
      </c>
      <c r="H13"/>
      <c r="I13"/>
      <c r="J13" s="283">
        <f>J11-J12</f>
        <v>0</v>
      </c>
      <c r="K13" s="279"/>
      <c r="L13" s="237"/>
      <c r="M13"/>
    </row>
    <row r="14" spans="2:13">
      <c r="B14" s="236"/>
      <c r="D14"/>
      <c r="E14"/>
      <c r="F14"/>
      <c r="G14"/>
      <c r="H14"/>
      <c r="I14"/>
      <c r="J14" s="295"/>
      <c r="K14" s="295"/>
      <c r="L14" s="237"/>
      <c r="M14"/>
    </row>
    <row r="15" spans="2:13" ht="16.149999999999999" thickBot="1">
      <c r="B15" s="236"/>
      <c r="C15" s="294" t="s">
        <v>487</v>
      </c>
      <c r="E15"/>
      <c r="F15"/>
      <c r="G15"/>
      <c r="H15"/>
      <c r="I15"/>
      <c r="J15"/>
      <c r="K15"/>
      <c r="L15" s="237"/>
      <c r="M15"/>
    </row>
    <row r="16" spans="2:13" ht="15" thickBot="1">
      <c r="B16" s="236"/>
      <c r="C16" s="291" t="s">
        <v>90</v>
      </c>
      <c r="D16" s="290"/>
      <c r="E16" s="608"/>
      <c r="F16" s="608"/>
      <c r="G16" s="608"/>
      <c r="H16" s="608"/>
      <c r="I16" s="608"/>
      <c r="J16" s="293" t="s">
        <v>482</v>
      </c>
      <c r="K16" s="292" t="s">
        <v>483</v>
      </c>
      <c r="L16" s="237"/>
      <c r="M16"/>
    </row>
    <row r="17" spans="2:13">
      <c r="B17" s="236"/>
      <c r="D17" t="s">
        <v>488</v>
      </c>
      <c r="H17"/>
      <c r="I17"/>
      <c r="J17" s="289" t="s">
        <v>489</v>
      </c>
      <c r="K17" s="288"/>
      <c r="L17" s="237"/>
      <c r="M17"/>
    </row>
    <row r="18" spans="2:13">
      <c r="B18" s="236"/>
      <c r="D18" t="s">
        <v>490</v>
      </c>
      <c r="H18"/>
      <c r="I18"/>
      <c r="J18" s="286" t="s">
        <v>489</v>
      </c>
      <c r="K18" s="285"/>
      <c r="L18" s="237"/>
      <c r="M18"/>
    </row>
    <row r="19" spans="2:13" ht="15" thickBot="1">
      <c r="B19" s="236"/>
      <c r="F19"/>
      <c r="G19" s="284" t="s">
        <v>473</v>
      </c>
      <c r="H19"/>
      <c r="I19"/>
      <c r="J19" s="283">
        <f>SUM(J17:J18)</f>
        <v>0</v>
      </c>
      <c r="K19" s="279"/>
      <c r="L19" s="237"/>
      <c r="M19"/>
    </row>
    <row r="20" spans="2:13" ht="3.75" customHeight="1">
      <c r="B20" s="236"/>
      <c r="D20"/>
      <c r="E20"/>
      <c r="F20"/>
      <c r="G20"/>
      <c r="H20"/>
      <c r="I20"/>
      <c r="J20"/>
      <c r="K20"/>
      <c r="L20" s="237"/>
      <c r="M20"/>
    </row>
    <row r="21" spans="2:13" ht="15" thickBot="1">
      <c r="B21" s="236"/>
      <c r="C21" s="291" t="s">
        <v>242</v>
      </c>
      <c r="D21" s="290"/>
      <c r="E21" s="608"/>
      <c r="F21" s="608"/>
      <c r="G21" s="608"/>
      <c r="H21" s="608"/>
      <c r="I21"/>
      <c r="J21"/>
      <c r="K21"/>
      <c r="L21" s="237"/>
      <c r="M21"/>
    </row>
    <row r="22" spans="2:13">
      <c r="B22" s="236"/>
      <c r="D22" t="s">
        <v>491</v>
      </c>
      <c r="H22"/>
      <c r="I22"/>
      <c r="J22" s="289" t="s">
        <v>489</v>
      </c>
      <c r="K22" s="288"/>
      <c r="L22" s="237"/>
      <c r="M22"/>
    </row>
    <row r="23" spans="2:13">
      <c r="B23" s="236"/>
      <c r="D23" t="s">
        <v>492</v>
      </c>
      <c r="H23"/>
      <c r="I23"/>
      <c r="J23" s="286" t="s">
        <v>489</v>
      </c>
      <c r="K23" s="285"/>
      <c r="L23" s="237"/>
      <c r="M23"/>
    </row>
    <row r="24" spans="2:13" ht="15" thickBot="1">
      <c r="B24" s="236"/>
      <c r="F24"/>
      <c r="G24" s="284" t="s">
        <v>473</v>
      </c>
      <c r="H24"/>
      <c r="I24"/>
      <c r="J24" s="283">
        <f>SUM(J22:J23)</f>
        <v>0</v>
      </c>
      <c r="K24" s="279"/>
      <c r="L24" s="237"/>
      <c r="M24"/>
    </row>
    <row r="25" spans="2:13" ht="3.75" customHeight="1">
      <c r="B25" s="236"/>
      <c r="D25"/>
      <c r="E25"/>
      <c r="F25"/>
      <c r="G25"/>
      <c r="H25"/>
      <c r="I25"/>
      <c r="J25"/>
      <c r="K25"/>
      <c r="L25" s="237"/>
      <c r="M25"/>
    </row>
    <row r="26" spans="2:13" ht="15" thickBot="1">
      <c r="B26" s="236"/>
      <c r="C26" s="291" t="s">
        <v>493</v>
      </c>
      <c r="D26" s="290"/>
      <c r="E26" s="608"/>
      <c r="F26" s="608"/>
      <c r="G26" s="608"/>
      <c r="H26" s="608"/>
      <c r="I26"/>
      <c r="J26"/>
      <c r="K26"/>
      <c r="L26" s="237"/>
      <c r="M26"/>
    </row>
    <row r="27" spans="2:13">
      <c r="B27" s="236"/>
      <c r="D27" t="s">
        <v>494</v>
      </c>
      <c r="H27"/>
      <c r="I27"/>
      <c r="J27" s="289" t="s">
        <v>489</v>
      </c>
      <c r="K27" s="288"/>
      <c r="L27" s="237"/>
      <c r="M27"/>
    </row>
    <row r="28" spans="2:13">
      <c r="B28" s="236"/>
      <c r="D28" s="287" t="s">
        <v>472</v>
      </c>
      <c r="E28" s="811"/>
      <c r="F28" s="811"/>
      <c r="G28" s="811"/>
      <c r="H28"/>
      <c r="I28"/>
      <c r="J28" s="286" t="s">
        <v>489</v>
      </c>
      <c r="K28" s="285"/>
      <c r="L28" s="237"/>
      <c r="M28"/>
    </row>
    <row r="29" spans="2:13" ht="15" thickBot="1">
      <c r="B29" s="236"/>
      <c r="F29"/>
      <c r="G29" s="284" t="s">
        <v>473</v>
      </c>
      <c r="H29"/>
      <c r="I29"/>
      <c r="J29" s="283">
        <f>SUM(J27:J28)</f>
        <v>0</v>
      </c>
      <c r="K29" s="279"/>
      <c r="L29" s="237"/>
      <c r="M29"/>
    </row>
    <row r="30" spans="2:13" ht="3.75" customHeight="1">
      <c r="B30" s="236"/>
      <c r="D30"/>
      <c r="E30"/>
      <c r="F30"/>
      <c r="G30"/>
      <c r="H30"/>
      <c r="I30"/>
      <c r="J30"/>
      <c r="K30"/>
      <c r="L30" s="237"/>
      <c r="M30"/>
    </row>
    <row r="31" spans="2:13" ht="15" thickBot="1">
      <c r="B31" s="236"/>
      <c r="C31" s="291" t="s">
        <v>495</v>
      </c>
      <c r="D31" s="290"/>
      <c r="E31" s="608"/>
      <c r="F31" s="608"/>
      <c r="G31" s="608"/>
      <c r="H31" s="608"/>
      <c r="I31"/>
      <c r="J31"/>
      <c r="K31"/>
      <c r="L31" s="237"/>
      <c r="M31"/>
    </row>
    <row r="32" spans="2:13">
      <c r="B32" s="236"/>
      <c r="D32" t="s">
        <v>331</v>
      </c>
      <c r="H32"/>
      <c r="I32"/>
      <c r="J32" s="289" t="s">
        <v>489</v>
      </c>
      <c r="K32" s="288"/>
      <c r="L32" s="237"/>
      <c r="M32"/>
    </row>
    <row r="33" spans="2:13">
      <c r="B33" s="236"/>
      <c r="D33" t="s">
        <v>332</v>
      </c>
      <c r="H33"/>
      <c r="I33"/>
      <c r="J33" s="286" t="s">
        <v>489</v>
      </c>
      <c r="K33" s="285"/>
      <c r="L33" s="237"/>
      <c r="M33"/>
    </row>
    <row r="34" spans="2:13">
      <c r="B34" s="236"/>
      <c r="D34" s="287" t="s">
        <v>472</v>
      </c>
      <c r="E34" s="811"/>
      <c r="F34" s="811"/>
      <c r="G34" s="811"/>
      <c r="H34"/>
      <c r="I34"/>
      <c r="J34" s="286" t="s">
        <v>489</v>
      </c>
      <c r="K34" s="285"/>
      <c r="L34" s="237"/>
      <c r="M34"/>
    </row>
    <row r="35" spans="2:13">
      <c r="B35" s="236"/>
      <c r="D35" s="287" t="s">
        <v>472</v>
      </c>
      <c r="E35" s="811"/>
      <c r="F35" s="811"/>
      <c r="G35" s="811"/>
      <c r="H35"/>
      <c r="I35"/>
      <c r="J35" s="286" t="s">
        <v>489</v>
      </c>
      <c r="K35" s="285"/>
      <c r="L35" s="237"/>
      <c r="M35"/>
    </row>
    <row r="36" spans="2:13">
      <c r="B36" s="236"/>
      <c r="D36" s="287" t="s">
        <v>472</v>
      </c>
      <c r="E36" s="811"/>
      <c r="F36" s="811"/>
      <c r="G36" s="811"/>
      <c r="H36"/>
      <c r="I36"/>
      <c r="J36" s="286" t="s">
        <v>489</v>
      </c>
      <c r="K36" s="285"/>
      <c r="L36" s="237"/>
      <c r="M36"/>
    </row>
    <row r="37" spans="2:13" ht="15" thickBot="1">
      <c r="B37" s="236"/>
      <c r="F37"/>
      <c r="G37" s="284" t="s">
        <v>473</v>
      </c>
      <c r="H37"/>
      <c r="I37"/>
      <c r="J37" s="283">
        <f>SUM(J32:J36)</f>
        <v>0</v>
      </c>
      <c r="K37" s="279"/>
      <c r="L37" s="237"/>
      <c r="M37"/>
    </row>
    <row r="38" spans="2:13" ht="3.75" customHeight="1">
      <c r="B38" s="236"/>
      <c r="D38"/>
      <c r="E38"/>
      <c r="F38"/>
      <c r="G38"/>
      <c r="H38"/>
      <c r="I38"/>
      <c r="J38"/>
      <c r="K38"/>
      <c r="L38" s="237"/>
      <c r="M38"/>
    </row>
    <row r="39" spans="2:13" ht="15" thickBot="1">
      <c r="B39" s="236"/>
      <c r="C39" s="291" t="s">
        <v>444</v>
      </c>
      <c r="D39" s="290"/>
      <c r="E39" s="608"/>
      <c r="F39" s="608"/>
      <c r="G39" s="608"/>
      <c r="H39" s="608"/>
      <c r="I39"/>
      <c r="J39"/>
      <c r="K39"/>
      <c r="L39" s="237"/>
      <c r="M39"/>
    </row>
    <row r="40" spans="2:13">
      <c r="B40" s="236"/>
      <c r="D40" s="287" t="s">
        <v>496</v>
      </c>
      <c r="H40"/>
      <c r="I40"/>
      <c r="J40" s="289" t="s">
        <v>489</v>
      </c>
      <c r="K40" s="288"/>
      <c r="L40" s="237"/>
      <c r="M40"/>
    </row>
    <row r="41" spans="2:13">
      <c r="B41" s="236"/>
      <c r="D41" s="287" t="s">
        <v>472</v>
      </c>
      <c r="E41" s="811"/>
      <c r="F41" s="811"/>
      <c r="G41" s="811"/>
      <c r="H41"/>
      <c r="I41"/>
      <c r="J41" s="286" t="s">
        <v>489</v>
      </c>
      <c r="K41" s="285"/>
      <c r="L41" s="237"/>
      <c r="M41"/>
    </row>
    <row r="42" spans="2:13" ht="15" thickBot="1">
      <c r="B42" s="236"/>
      <c r="F42"/>
      <c r="G42" s="284" t="s">
        <v>473</v>
      </c>
      <c r="H42"/>
      <c r="I42"/>
      <c r="J42" s="283">
        <f>SUM(J40:J41)</f>
        <v>0</v>
      </c>
      <c r="K42" s="279"/>
      <c r="L42" s="237"/>
      <c r="M42"/>
    </row>
    <row r="43" spans="2:13" ht="15" thickBot="1">
      <c r="B43" s="236"/>
      <c r="D43"/>
      <c r="E43"/>
      <c r="F43"/>
      <c r="G43"/>
      <c r="H43"/>
      <c r="I43"/>
      <c r="J43"/>
      <c r="K43"/>
      <c r="L43" s="237"/>
      <c r="M43"/>
    </row>
    <row r="44" spans="2:13" ht="15" thickBot="1">
      <c r="B44" s="236"/>
      <c r="E44" s="281"/>
      <c r="F44" s="498" t="s">
        <v>497</v>
      </c>
      <c r="G44" s="282"/>
      <c r="H44" s="605"/>
      <c r="I44" s="605"/>
      <c r="J44" s="280">
        <f>J19+J24+J29+J37+J42</f>
        <v>0</v>
      </c>
      <c r="K44" s="279"/>
      <c r="L44" s="237"/>
      <c r="M44"/>
    </row>
    <row r="45" spans="2:13" ht="15" thickBot="1">
      <c r="B45" s="236"/>
      <c r="D45"/>
      <c r="E45"/>
      <c r="F45"/>
      <c r="G45"/>
      <c r="J45"/>
      <c r="K45"/>
      <c r="L45" s="237"/>
      <c r="M45"/>
    </row>
    <row r="46" spans="2:13" ht="15" thickBot="1">
      <c r="B46" s="236"/>
      <c r="E46" s="281"/>
      <c r="F46" s="498" t="s">
        <v>498</v>
      </c>
      <c r="G46" s="605"/>
      <c r="H46" s="605"/>
      <c r="I46" s="605"/>
      <c r="J46" s="280">
        <f>J13-J44</f>
        <v>0</v>
      </c>
      <c r="K46" s="279"/>
      <c r="L46" s="237"/>
      <c r="M46"/>
    </row>
    <row r="47" spans="2:13">
      <c r="B47" s="236"/>
      <c r="D47"/>
      <c r="E47"/>
      <c r="F47"/>
      <c r="G47"/>
      <c r="J47"/>
      <c r="K47"/>
      <c r="L47" s="237"/>
      <c r="M47"/>
    </row>
    <row r="48" spans="2:13" ht="9" customHeight="1" thickBot="1">
      <c r="B48" s="278"/>
      <c r="C48" s="242"/>
      <c r="D48" s="242"/>
      <c r="E48" s="242"/>
      <c r="F48" s="242"/>
      <c r="G48" s="242"/>
      <c r="H48" s="242"/>
      <c r="I48" s="242"/>
      <c r="J48" s="242"/>
      <c r="K48" s="242"/>
      <c r="L48" s="277"/>
      <c r="M48"/>
    </row>
    <row r="49" spans="2:13">
      <c r="B49"/>
      <c r="C49"/>
      <c r="D49"/>
      <c r="E49"/>
      <c r="F49"/>
      <c r="G49"/>
      <c r="H49"/>
      <c r="I49"/>
      <c r="J49"/>
      <c r="K49"/>
      <c r="L49"/>
      <c r="M49"/>
    </row>
    <row r="50" spans="2:13">
      <c r="B50"/>
      <c r="C50"/>
      <c r="D50"/>
      <c r="E50"/>
      <c r="F50"/>
      <c r="G50"/>
      <c r="H50"/>
      <c r="I50"/>
      <c r="J50"/>
      <c r="K50"/>
      <c r="L50"/>
      <c r="M50"/>
    </row>
    <row r="51" spans="2:13">
      <c r="B51"/>
      <c r="C51"/>
      <c r="D51"/>
      <c r="E51"/>
      <c r="F51"/>
      <c r="G51"/>
      <c r="H51"/>
      <c r="I51"/>
      <c r="J51"/>
      <c r="K51"/>
      <c r="L51"/>
      <c r="M51"/>
    </row>
    <row r="52" spans="2:13">
      <c r="B52"/>
      <c r="C52"/>
      <c r="D52"/>
      <c r="E52"/>
      <c r="F52"/>
      <c r="G52"/>
      <c r="H52"/>
      <c r="I52"/>
      <c r="J52"/>
      <c r="K52"/>
      <c r="L52"/>
      <c r="M52"/>
    </row>
    <row r="53" spans="2:13">
      <c r="B53"/>
      <c r="C53"/>
      <c r="D53"/>
      <c r="E53"/>
      <c r="F53"/>
      <c r="G53"/>
      <c r="H53"/>
      <c r="I53"/>
      <c r="J53"/>
      <c r="K53"/>
      <c r="L53"/>
      <c r="M53"/>
    </row>
    <row r="54" spans="2:13">
      <c r="B54"/>
      <c r="C54"/>
      <c r="D54"/>
      <c r="E54"/>
      <c r="F54"/>
      <c r="G54"/>
      <c r="H54"/>
      <c r="I54"/>
      <c r="J54"/>
      <c r="K54"/>
      <c r="L54"/>
      <c r="M54"/>
    </row>
    <row r="55" spans="2:13">
      <c r="B55"/>
      <c r="C55"/>
      <c r="D55"/>
      <c r="E55"/>
      <c r="F55"/>
      <c r="G55"/>
      <c r="H55"/>
      <c r="I55"/>
      <c r="J55"/>
      <c r="K55"/>
      <c r="L55"/>
      <c r="M55"/>
    </row>
  </sheetData>
  <sheetProtection formatColumns="0"/>
  <mergeCells count="6">
    <mergeCell ref="E41:G41"/>
    <mergeCell ref="C7:K7"/>
    <mergeCell ref="E28:G28"/>
    <mergeCell ref="E34:G34"/>
    <mergeCell ref="E35:G35"/>
    <mergeCell ref="E36:G36"/>
  </mergeCells>
  <printOptions horizontalCentered="1"/>
  <pageMargins left="0.25" right="0.25" top="0.75" bottom="0.75" header="0.3" footer="0.3"/>
  <pageSetup scale="83" fitToHeight="2" orientation="portrait" r:id="rId1"/>
  <headerFooter alignWithMargins="0">
    <oddFooter>&amp;LForm 6D
Supplemental Project Budget-Single House&amp;CCFA Homeownership Forms&amp;REdition: 2021
Version 1.0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
  <sheetViews>
    <sheetView workbookViewId="0">
      <selection activeCell="K9" sqref="K9"/>
    </sheetView>
  </sheetViews>
  <sheetFormatPr defaultRowHeight="14.45"/>
  <sheetData>
    <row r="1" spans="2:15" ht="15" thickBot="1"/>
    <row r="2" spans="2:15" ht="53.1" customHeight="1">
      <c r="B2" s="722" t="s">
        <v>499</v>
      </c>
      <c r="C2" s="723"/>
      <c r="D2" s="723"/>
      <c r="E2" s="723"/>
      <c r="F2" s="723"/>
      <c r="G2" s="723"/>
      <c r="H2" s="723"/>
      <c r="I2" s="723"/>
      <c r="J2" s="723"/>
      <c r="K2" s="723"/>
      <c r="L2" s="723"/>
      <c r="M2" s="723"/>
      <c r="N2" s="723"/>
      <c r="O2" s="724"/>
    </row>
    <row r="3" spans="2:15">
      <c r="B3" s="725" t="s">
        <v>500</v>
      </c>
      <c r="C3" s="726"/>
      <c r="D3" s="726"/>
      <c r="E3" s="726"/>
      <c r="F3" s="726"/>
      <c r="G3" s="726"/>
      <c r="H3" s="726"/>
      <c r="I3" s="726"/>
      <c r="J3" s="726"/>
      <c r="K3" s="726"/>
      <c r="L3" s="726"/>
      <c r="M3" s="726"/>
      <c r="N3" s="726"/>
      <c r="O3" s="727"/>
    </row>
    <row r="4" spans="2:15">
      <c r="B4" s="725"/>
      <c r="C4" s="726"/>
      <c r="D4" s="726"/>
      <c r="E4" s="726"/>
      <c r="F4" s="726"/>
      <c r="G4" s="726"/>
      <c r="H4" s="726"/>
      <c r="I4" s="726"/>
      <c r="J4" s="726"/>
      <c r="K4" s="726"/>
      <c r="L4" s="726"/>
      <c r="M4" s="726"/>
      <c r="N4" s="726"/>
      <c r="O4" s="727"/>
    </row>
    <row r="5" spans="2:15" ht="15" thickBot="1">
      <c r="B5" s="728"/>
      <c r="C5" s="729"/>
      <c r="D5" s="729"/>
      <c r="E5" s="729"/>
      <c r="F5" s="729"/>
      <c r="G5" s="729"/>
      <c r="H5" s="729"/>
      <c r="I5" s="729"/>
      <c r="J5" s="729"/>
      <c r="K5" s="729"/>
      <c r="L5" s="729"/>
      <c r="M5" s="729"/>
      <c r="N5" s="729"/>
      <c r="O5" s="730"/>
    </row>
  </sheetData>
  <mergeCells count="2">
    <mergeCell ref="B2:O2"/>
    <mergeCell ref="B3: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4:B23"/>
  <sheetViews>
    <sheetView workbookViewId="0">
      <selection activeCell="B23" sqref="B21:B23"/>
    </sheetView>
  </sheetViews>
  <sheetFormatPr defaultRowHeight="14.45"/>
  <cols>
    <col min="1" max="1" width="17.42578125" bestFit="1" customWidth="1"/>
    <col min="2" max="2" width="33.140625" bestFit="1" customWidth="1"/>
  </cols>
  <sheetData>
    <row r="4" spans="1:2">
      <c r="A4" s="69" t="s">
        <v>0</v>
      </c>
      <c r="B4" s="238" t="s">
        <v>1</v>
      </c>
    </row>
    <row r="5" spans="1:2">
      <c r="B5" s="239" t="s">
        <v>2</v>
      </c>
    </row>
    <row r="6" spans="1:2">
      <c r="B6" s="239" t="s">
        <v>3</v>
      </c>
    </row>
    <row r="7" spans="1:2">
      <c r="B7" s="239" t="s">
        <v>4</v>
      </c>
    </row>
    <row r="8" spans="1:2">
      <c r="B8" s="239" t="s">
        <v>5</v>
      </c>
    </row>
    <row r="9" spans="1:2">
      <c r="B9" s="239" t="s">
        <v>6</v>
      </c>
    </row>
    <row r="10" spans="1:2">
      <c r="B10" s="239" t="s">
        <v>8</v>
      </c>
    </row>
    <row r="11" spans="1:2">
      <c r="B11" s="239" t="s">
        <v>9</v>
      </c>
    </row>
    <row r="12" spans="1:2">
      <c r="B12" s="239" t="s">
        <v>10</v>
      </c>
    </row>
    <row r="13" spans="1:2">
      <c r="B13" s="239" t="s">
        <v>11</v>
      </c>
    </row>
    <row r="14" spans="1:2">
      <c r="B14" s="239" t="s">
        <v>12</v>
      </c>
    </row>
    <row r="15" spans="1:2">
      <c r="B15" s="239" t="s">
        <v>13</v>
      </c>
    </row>
    <row r="16" spans="1:2">
      <c r="B16" s="239" t="s">
        <v>14</v>
      </c>
    </row>
    <row r="17" spans="2:2">
      <c r="B17" s="239" t="s">
        <v>15</v>
      </c>
    </row>
    <row r="18" spans="2:2">
      <c r="B18" s="239" t="s">
        <v>16</v>
      </c>
    </row>
    <row r="19" spans="2:2">
      <c r="B19" s="239" t="s">
        <v>17</v>
      </c>
    </row>
    <row r="20" spans="2:2">
      <c r="B20" s="239" t="s">
        <v>18</v>
      </c>
    </row>
    <row r="21" spans="2:2">
      <c r="B21" s="239" t="s">
        <v>19</v>
      </c>
    </row>
    <row r="22" spans="2:2">
      <c r="B22" s="239" t="s">
        <v>20</v>
      </c>
    </row>
    <row r="23" spans="2:2">
      <c r="B23" s="240"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3:E24"/>
  <sheetViews>
    <sheetView workbookViewId="0">
      <selection activeCell="E27" sqref="E27"/>
    </sheetView>
  </sheetViews>
  <sheetFormatPr defaultRowHeight="14.45"/>
  <cols>
    <col min="3" max="3" width="10.5703125" bestFit="1" customWidth="1"/>
    <col min="5" max="5" width="110.85546875" customWidth="1"/>
  </cols>
  <sheetData>
    <row r="3" spans="2:5" ht="15" thickBot="1">
      <c r="B3" s="374" t="s">
        <v>131</v>
      </c>
      <c r="C3" s="375" t="s">
        <v>132</v>
      </c>
      <c r="D3" s="375" t="s">
        <v>133</v>
      </c>
      <c r="E3" s="376" t="s">
        <v>134</v>
      </c>
    </row>
    <row r="4" spans="2:5" s="389" customFormat="1">
      <c r="B4" s="386">
        <v>1</v>
      </c>
      <c r="C4" s="387" t="s">
        <v>135</v>
      </c>
      <c r="D4" s="383" t="s">
        <v>136</v>
      </c>
      <c r="E4" s="388" t="s">
        <v>137</v>
      </c>
    </row>
    <row r="5" spans="2:5" s="389" customFormat="1">
      <c r="B5" s="393">
        <v>2</v>
      </c>
      <c r="C5" s="394" t="s">
        <v>135</v>
      </c>
      <c r="D5" s="395" t="s">
        <v>136</v>
      </c>
      <c r="E5" s="396" t="s">
        <v>138</v>
      </c>
    </row>
    <row r="6" spans="2:5" s="389" customFormat="1">
      <c r="B6" s="393">
        <v>3</v>
      </c>
      <c r="C6" s="394" t="s">
        <v>135</v>
      </c>
      <c r="D6" s="395" t="s">
        <v>136</v>
      </c>
      <c r="E6" s="396" t="s">
        <v>139</v>
      </c>
    </row>
    <row r="7" spans="2:5" s="389" customFormat="1">
      <c r="B7" s="393">
        <v>4</v>
      </c>
      <c r="C7" s="394" t="s">
        <v>135</v>
      </c>
      <c r="D7" s="395" t="s">
        <v>136</v>
      </c>
      <c r="E7" s="396" t="s">
        <v>140</v>
      </c>
    </row>
    <row r="8" spans="2:5">
      <c r="B8" s="393">
        <v>5</v>
      </c>
      <c r="C8" s="377" t="s">
        <v>135</v>
      </c>
      <c r="D8" s="384">
        <v>4</v>
      </c>
      <c r="E8" s="378" t="s">
        <v>141</v>
      </c>
    </row>
    <row r="9" spans="2:5">
      <c r="B9" s="393">
        <v>6</v>
      </c>
      <c r="C9" s="377" t="s">
        <v>142</v>
      </c>
      <c r="D9" s="384" t="s">
        <v>143</v>
      </c>
      <c r="E9" s="378" t="s">
        <v>144</v>
      </c>
    </row>
    <row r="10" spans="2:5">
      <c r="B10" s="393">
        <v>7</v>
      </c>
      <c r="C10" s="377" t="s">
        <v>142</v>
      </c>
      <c r="D10" s="384" t="s">
        <v>143</v>
      </c>
      <c r="E10" s="378" t="s">
        <v>145</v>
      </c>
    </row>
    <row r="11" spans="2:5">
      <c r="B11" s="393">
        <v>8</v>
      </c>
      <c r="C11" s="377" t="s">
        <v>142</v>
      </c>
      <c r="D11" s="384" t="s">
        <v>143</v>
      </c>
      <c r="E11" s="378" t="s">
        <v>146</v>
      </c>
    </row>
    <row r="12" spans="2:5">
      <c r="B12" s="393">
        <v>9</v>
      </c>
      <c r="C12" s="379" t="s">
        <v>142</v>
      </c>
      <c r="D12" s="384" t="s">
        <v>143</v>
      </c>
      <c r="E12" s="380" t="s">
        <v>147</v>
      </c>
    </row>
    <row r="13" spans="2:5">
      <c r="B13" s="393">
        <v>10</v>
      </c>
      <c r="C13" s="390" t="s">
        <v>142</v>
      </c>
      <c r="D13" s="391" t="s">
        <v>148</v>
      </c>
      <c r="E13" s="392" t="s">
        <v>149</v>
      </c>
    </row>
    <row r="14" spans="2:5">
      <c r="B14" s="393">
        <v>11</v>
      </c>
      <c r="C14" s="390" t="s">
        <v>142</v>
      </c>
      <c r="D14" s="391" t="s">
        <v>150</v>
      </c>
      <c r="E14" s="392" t="s">
        <v>151</v>
      </c>
    </row>
    <row r="15" spans="2:5">
      <c r="B15" s="393">
        <v>12</v>
      </c>
      <c r="C15" s="390" t="s">
        <v>142</v>
      </c>
      <c r="D15" s="391">
        <v>8</v>
      </c>
      <c r="E15" s="392" t="s">
        <v>152</v>
      </c>
    </row>
    <row r="16" spans="2:5">
      <c r="B16" s="393">
        <v>13</v>
      </c>
      <c r="C16" s="390" t="s">
        <v>142</v>
      </c>
      <c r="D16" s="391">
        <v>2</v>
      </c>
      <c r="E16" s="392" t="s">
        <v>153</v>
      </c>
    </row>
    <row r="17" spans="2:5">
      <c r="B17" s="393">
        <v>14</v>
      </c>
      <c r="C17" s="390" t="s">
        <v>142</v>
      </c>
      <c r="D17" s="391" t="s">
        <v>154</v>
      </c>
      <c r="E17" s="392" t="s">
        <v>155</v>
      </c>
    </row>
    <row r="18" spans="2:5">
      <c r="B18" s="393">
        <v>15</v>
      </c>
      <c r="C18" s="390" t="s">
        <v>156</v>
      </c>
      <c r="D18" s="391">
        <v>7</v>
      </c>
      <c r="E18" s="392" t="s">
        <v>157</v>
      </c>
    </row>
    <row r="19" spans="2:5">
      <c r="B19" s="393">
        <v>16</v>
      </c>
      <c r="C19" s="390" t="s">
        <v>156</v>
      </c>
      <c r="D19" s="391">
        <v>7</v>
      </c>
      <c r="E19" s="392" t="s">
        <v>158</v>
      </c>
    </row>
    <row r="20" spans="2:5">
      <c r="B20" s="393">
        <v>17</v>
      </c>
      <c r="C20" s="390" t="s">
        <v>156</v>
      </c>
      <c r="D20" s="391">
        <v>8</v>
      </c>
      <c r="E20" s="392" t="s">
        <v>159</v>
      </c>
    </row>
    <row r="21" spans="2:5">
      <c r="B21" s="393">
        <v>18</v>
      </c>
      <c r="C21" s="390" t="s">
        <v>156</v>
      </c>
      <c r="D21" s="391">
        <v>8</v>
      </c>
      <c r="E21" s="392" t="s">
        <v>160</v>
      </c>
    </row>
    <row r="22" spans="2:5">
      <c r="B22" s="393">
        <v>19</v>
      </c>
      <c r="C22" s="390"/>
      <c r="D22" s="391"/>
      <c r="E22" s="392"/>
    </row>
    <row r="23" spans="2:5">
      <c r="B23" s="393">
        <v>20</v>
      </c>
      <c r="C23" s="390"/>
      <c r="D23" s="391"/>
      <c r="E23" s="392"/>
    </row>
    <row r="24" spans="2:5">
      <c r="B24" s="393">
        <v>21</v>
      </c>
      <c r="C24" s="381"/>
      <c r="D24" s="385"/>
      <c r="E24" s="3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1"/>
  <sheetViews>
    <sheetView showGridLines="0" zoomScaleNormal="100" workbookViewId="0">
      <selection activeCell="H60" sqref="H60"/>
    </sheetView>
  </sheetViews>
  <sheetFormatPr defaultColWidth="9.140625" defaultRowHeight="14.45"/>
  <cols>
    <col min="1" max="1" width="2.85546875" style="44" customWidth="1"/>
    <col min="2" max="3" width="1.42578125" style="44" customWidth="1"/>
    <col min="4" max="4" width="11" style="44" customWidth="1"/>
    <col min="5" max="5" width="9.140625" style="44"/>
    <col min="6" max="6" width="4" style="44" customWidth="1"/>
    <col min="7" max="9" width="9.140625" style="44"/>
    <col min="10" max="10" width="4" style="44" customWidth="1"/>
    <col min="11" max="12" width="9.140625" style="44"/>
    <col min="13" max="13" width="4" style="44" bestFit="1" customWidth="1"/>
    <col min="14" max="14" width="6" style="44" customWidth="1"/>
    <col min="15" max="15" width="9.140625" style="44"/>
    <col min="16" max="17" width="1.42578125" style="44" customWidth="1"/>
    <col min="18" max="16384" width="9.140625" style="44"/>
  </cols>
  <sheetData>
    <row r="1" spans="2:17" ht="15" thickBot="1"/>
    <row r="2" spans="2:17" ht="7.5" customHeight="1">
      <c r="B2" s="223"/>
      <c r="C2" s="222"/>
      <c r="D2" s="222"/>
      <c r="E2" s="222"/>
      <c r="F2" s="222"/>
      <c r="G2" s="222"/>
      <c r="H2" s="222"/>
      <c r="I2" s="222"/>
      <c r="J2" s="222"/>
      <c r="K2" s="222"/>
      <c r="L2" s="222"/>
      <c r="M2" s="222"/>
      <c r="N2" s="222"/>
      <c r="O2" s="222"/>
      <c r="P2" s="222"/>
      <c r="Q2" s="221"/>
    </row>
    <row r="3" spans="2:17" ht="18">
      <c r="B3" s="211"/>
      <c r="C3" s="757" t="s">
        <v>161</v>
      </c>
      <c r="D3" s="757"/>
      <c r="E3" s="757"/>
      <c r="F3" s="757"/>
      <c r="G3" s="757"/>
      <c r="H3" s="757"/>
      <c r="I3" s="757"/>
      <c r="J3" s="757"/>
      <c r="K3" s="757"/>
      <c r="L3" s="757"/>
      <c r="M3" s="757"/>
      <c r="N3" s="757"/>
      <c r="O3" s="757"/>
      <c r="P3" s="757"/>
      <c r="Q3" s="207"/>
    </row>
    <row r="4" spans="2:17">
      <c r="B4" s="211"/>
      <c r="C4" s="602"/>
      <c r="D4" s="602"/>
      <c r="E4" s="602"/>
      <c r="F4" s="602"/>
      <c r="G4" s="602"/>
      <c r="H4" s="602"/>
      <c r="I4" s="602"/>
      <c r="J4" s="602"/>
      <c r="K4" s="602"/>
      <c r="L4" s="602"/>
      <c r="M4" s="602"/>
      <c r="N4" s="602"/>
      <c r="O4" s="602"/>
      <c r="P4" s="602"/>
      <c r="Q4" s="207"/>
    </row>
    <row r="5" spans="2:17" ht="18">
      <c r="B5" s="211"/>
      <c r="C5" s="214" t="s">
        <v>162</v>
      </c>
      <c r="D5" s="90"/>
      <c r="E5" s="602"/>
      <c r="F5" s="602"/>
      <c r="G5" s="622"/>
      <c r="H5" s="622"/>
      <c r="I5" s="622"/>
      <c r="J5" s="622"/>
      <c r="K5" s="622"/>
      <c r="L5" s="622"/>
      <c r="M5" s="622"/>
      <c r="N5" s="622"/>
      <c r="O5" s="622"/>
      <c r="P5" s="602"/>
      <c r="Q5" s="207"/>
    </row>
    <row r="6" spans="2:17" ht="3.75" customHeight="1">
      <c r="B6" s="211"/>
      <c r="C6" s="89"/>
      <c r="D6" s="602"/>
      <c r="E6" s="602"/>
      <c r="F6" s="602"/>
      <c r="G6" s="192"/>
      <c r="H6" s="192"/>
      <c r="I6" s="192"/>
      <c r="J6" s="192"/>
      <c r="K6" s="192"/>
      <c r="L6" s="192"/>
      <c r="M6" s="192"/>
      <c r="N6" s="192"/>
      <c r="O6" s="192"/>
      <c r="P6" s="602"/>
      <c r="Q6" s="207"/>
    </row>
    <row r="7" spans="2:17">
      <c r="B7" s="211"/>
      <c r="C7" s="214" t="s">
        <v>163</v>
      </c>
      <c r="D7" s="602"/>
      <c r="E7" s="602"/>
      <c r="F7" s="602"/>
      <c r="G7" s="192"/>
      <c r="H7" s="192"/>
      <c r="I7" s="192"/>
      <c r="J7" s="192"/>
      <c r="K7" s="192"/>
      <c r="L7" s="192"/>
      <c r="M7" s="192"/>
      <c r="N7" s="192"/>
      <c r="O7" s="192"/>
      <c r="P7" s="602"/>
      <c r="Q7" s="207"/>
    </row>
    <row r="8" spans="2:17">
      <c r="B8" s="211"/>
      <c r="C8" s="219" t="s">
        <v>164</v>
      </c>
      <c r="D8" s="602"/>
      <c r="E8" s="602"/>
      <c r="F8" s="602"/>
      <c r="G8" s="621"/>
      <c r="H8" s="621"/>
      <c r="I8" s="621"/>
      <c r="J8" s="621"/>
      <c r="K8" s="621"/>
      <c r="L8" s="621"/>
      <c r="M8" s="621"/>
      <c r="N8" s="621"/>
      <c r="O8" s="621"/>
      <c r="P8" s="602"/>
      <c r="Q8" s="207"/>
    </row>
    <row r="9" spans="2:17" ht="3.75" customHeight="1">
      <c r="B9" s="211"/>
      <c r="C9" s="219"/>
      <c r="D9" s="602"/>
      <c r="E9" s="602"/>
      <c r="F9" s="602"/>
      <c r="G9" s="192"/>
      <c r="H9" s="192"/>
      <c r="I9" s="192"/>
      <c r="J9" s="192"/>
      <c r="K9" s="192"/>
      <c r="L9" s="192"/>
      <c r="M9" s="192"/>
      <c r="N9" s="192"/>
      <c r="O9" s="192"/>
      <c r="P9" s="602"/>
      <c r="Q9" s="207"/>
    </row>
    <row r="10" spans="2:17">
      <c r="B10" s="211"/>
      <c r="C10" s="219" t="s">
        <v>165</v>
      </c>
      <c r="D10" s="602"/>
      <c r="E10" s="602"/>
      <c r="F10" s="602"/>
      <c r="G10" s="610"/>
      <c r="H10" s="610"/>
      <c r="I10" s="610"/>
      <c r="J10" s="610"/>
      <c r="K10" s="610"/>
      <c r="L10" s="610"/>
      <c r="M10" s="610"/>
      <c r="N10" s="610"/>
      <c r="O10" s="610"/>
      <c r="P10" s="602"/>
      <c r="Q10" s="207"/>
    </row>
    <row r="11" spans="2:17" ht="3.75" customHeight="1">
      <c r="B11" s="211"/>
      <c r="C11" s="602"/>
      <c r="D11" s="602"/>
      <c r="E11" s="602"/>
      <c r="F11" s="602"/>
      <c r="G11" s="192"/>
      <c r="H11" s="192"/>
      <c r="I11" s="192"/>
      <c r="J11" s="192"/>
      <c r="K11" s="192"/>
      <c r="L11" s="192"/>
      <c r="M11" s="192"/>
      <c r="N11" s="192"/>
      <c r="O11" s="192"/>
      <c r="P11" s="602"/>
      <c r="Q11" s="207"/>
    </row>
    <row r="12" spans="2:17">
      <c r="B12" s="211"/>
      <c r="C12" s="219" t="s">
        <v>166</v>
      </c>
      <c r="D12" s="602"/>
      <c r="E12" s="602"/>
      <c r="F12" s="602"/>
      <c r="G12" s="610"/>
      <c r="H12" s="610"/>
      <c r="I12" s="218" t="s">
        <v>167</v>
      </c>
      <c r="J12" s="758"/>
      <c r="K12" s="758"/>
      <c r="L12" s="758"/>
      <c r="M12" s="758"/>
      <c r="N12" s="758"/>
      <c r="O12" s="758"/>
      <c r="P12" s="602"/>
      <c r="Q12" s="207"/>
    </row>
    <row r="13" spans="2:17" ht="18.600000000000001" customHeight="1">
      <c r="B13" s="211"/>
      <c r="C13" s="219"/>
      <c r="D13" s="602" t="s">
        <v>168</v>
      </c>
      <c r="E13" s="602"/>
      <c r="F13" s="602"/>
      <c r="G13" s="552"/>
      <c r="H13" s="552"/>
      <c r="I13" s="192"/>
      <c r="J13" s="192" t="s">
        <v>169</v>
      </c>
      <c r="K13" s="192"/>
      <c r="L13" s="552"/>
      <c r="M13" s="552"/>
      <c r="N13" s="552"/>
      <c r="O13" s="552"/>
      <c r="P13" s="602"/>
      <c r="Q13" s="207"/>
    </row>
    <row r="14" spans="2:17" ht="24" customHeight="1">
      <c r="B14" s="211"/>
      <c r="C14" s="214" t="s">
        <v>170</v>
      </c>
      <c r="D14" s="602"/>
      <c r="E14" s="602"/>
      <c r="F14" s="602"/>
      <c r="G14" s="192"/>
      <c r="H14" s="192"/>
      <c r="I14" s="192"/>
      <c r="J14" s="192"/>
      <c r="K14" s="192"/>
      <c r="L14" s="192"/>
      <c r="M14" s="192"/>
      <c r="N14" s="192"/>
      <c r="O14" s="192"/>
      <c r="P14" s="602"/>
      <c r="Q14" s="207"/>
    </row>
    <row r="15" spans="2:17">
      <c r="B15" s="211"/>
      <c r="C15" s="219" t="s">
        <v>171</v>
      </c>
      <c r="D15" s="602"/>
      <c r="E15" s="602"/>
      <c r="F15" s="602"/>
      <c r="G15" s="621"/>
      <c r="H15" s="621"/>
      <c r="I15" s="621"/>
      <c r="J15" s="621"/>
      <c r="K15" s="621"/>
      <c r="L15" s="621"/>
      <c r="M15" s="621"/>
      <c r="N15" s="621"/>
      <c r="O15" s="621"/>
      <c r="P15" s="602"/>
      <c r="Q15" s="207"/>
    </row>
    <row r="16" spans="2:17" ht="3.75" customHeight="1">
      <c r="B16" s="211"/>
      <c r="C16" s="219"/>
      <c r="D16" s="602"/>
      <c r="E16" s="602"/>
      <c r="F16" s="602"/>
      <c r="G16" s="220"/>
      <c r="H16" s="220"/>
      <c r="I16" s="192"/>
      <c r="J16" s="220"/>
      <c r="K16" s="192"/>
      <c r="L16" s="192"/>
      <c r="M16" s="192"/>
      <c r="N16" s="192"/>
      <c r="O16" s="192"/>
      <c r="P16" s="602"/>
      <c r="Q16" s="207"/>
    </row>
    <row r="17" spans="2:17">
      <c r="B17" s="211"/>
      <c r="C17" s="219" t="s">
        <v>172</v>
      </c>
      <c r="D17" s="602"/>
      <c r="E17" s="602"/>
      <c r="F17" s="602"/>
      <c r="G17" s="610"/>
      <c r="H17" s="610"/>
      <c r="I17" s="610"/>
      <c r="J17" s="610"/>
      <c r="K17" s="610"/>
      <c r="L17" s="610"/>
      <c r="M17" s="610"/>
      <c r="N17" s="610"/>
      <c r="O17" s="610"/>
      <c r="P17" s="602"/>
      <c r="Q17" s="207"/>
    </row>
    <row r="18" spans="2:17" ht="3.75" customHeight="1">
      <c r="B18" s="211"/>
      <c r="C18" s="602"/>
      <c r="D18" s="602"/>
      <c r="E18" s="602"/>
      <c r="F18" s="602"/>
      <c r="G18" s="220"/>
      <c r="H18" s="220"/>
      <c r="I18" s="192"/>
      <c r="J18" s="220"/>
      <c r="K18" s="192"/>
      <c r="L18" s="192"/>
      <c r="M18" s="192"/>
      <c r="N18" s="192"/>
      <c r="O18" s="192"/>
      <c r="P18" s="602"/>
      <c r="Q18" s="207"/>
    </row>
    <row r="19" spans="2:17">
      <c r="B19" s="211"/>
      <c r="C19" s="219" t="s">
        <v>166</v>
      </c>
      <c r="D19" s="602"/>
      <c r="E19" s="602"/>
      <c r="F19" s="602"/>
      <c r="G19" s="610"/>
      <c r="H19" s="610"/>
      <c r="I19" s="218" t="s">
        <v>167</v>
      </c>
      <c r="J19" s="758"/>
      <c r="K19" s="758"/>
      <c r="L19" s="758"/>
      <c r="M19" s="758"/>
      <c r="N19" s="758"/>
      <c r="O19" s="758"/>
      <c r="P19" s="602"/>
      <c r="Q19" s="207"/>
    </row>
    <row r="20" spans="2:17" ht="3.75" customHeight="1">
      <c r="B20" s="211"/>
      <c r="C20" s="219"/>
      <c r="D20" s="602"/>
      <c r="E20" s="602"/>
      <c r="F20" s="602"/>
      <c r="G20" s="192"/>
      <c r="H20" s="192"/>
      <c r="I20" s="192"/>
      <c r="J20" s="192"/>
      <c r="K20" s="192"/>
      <c r="L20" s="192"/>
      <c r="M20" s="192"/>
      <c r="N20" s="192"/>
      <c r="O20" s="192"/>
      <c r="P20" s="602"/>
      <c r="Q20" s="207"/>
    </row>
    <row r="21" spans="2:17">
      <c r="B21" s="211"/>
      <c r="C21" s="602"/>
      <c r="D21" s="602" t="s">
        <v>173</v>
      </c>
      <c r="E21" s="602"/>
      <c r="F21" s="602"/>
      <c r="G21" s="602"/>
      <c r="H21" s="602"/>
      <c r="I21" s="602"/>
      <c r="J21" s="602"/>
      <c r="K21" s="602"/>
      <c r="L21" s="592"/>
      <c r="M21"/>
      <c r="N21" s="602"/>
      <c r="O21" s="602"/>
      <c r="P21" s="602"/>
      <c r="Q21" s="207"/>
    </row>
    <row r="22" spans="2:17" ht="7.5" customHeight="1">
      <c r="B22" s="211"/>
      <c r="C22" s="602"/>
      <c r="D22" s="602"/>
      <c r="E22" s="602"/>
      <c r="F22" s="602"/>
      <c r="G22" s="602"/>
      <c r="H22" s="602"/>
      <c r="I22" s="602"/>
      <c r="J22" s="602"/>
      <c r="K22" s="602"/>
      <c r="L22" s="210"/>
      <c r="M22" s="602"/>
      <c r="N22" s="210"/>
      <c r="O22" s="602"/>
      <c r="P22" s="602"/>
      <c r="Q22" s="207"/>
    </row>
    <row r="23" spans="2:17">
      <c r="B23" s="211"/>
      <c r="C23" s="214" t="s">
        <v>174</v>
      </c>
      <c r="D23" s="602"/>
      <c r="E23" s="602"/>
      <c r="F23" s="602"/>
      <c r="G23" s="610"/>
      <c r="H23" s="610"/>
      <c r="I23" s="610"/>
      <c r="J23" s="610"/>
      <c r="K23" s="610"/>
      <c r="L23" s="610"/>
      <c r="M23" s="610"/>
      <c r="N23" s="610"/>
      <c r="O23" s="610"/>
      <c r="P23" s="602"/>
      <c r="Q23" s="207"/>
    </row>
    <row r="24" spans="2:17">
      <c r="B24" s="211"/>
      <c r="C24" s="602"/>
      <c r="D24" s="602"/>
      <c r="E24" s="602"/>
      <c r="F24" s="602"/>
      <c r="G24" s="220"/>
      <c r="H24" s="220"/>
      <c r="I24" s="220"/>
      <c r="J24" s="220"/>
      <c r="K24" s="220"/>
      <c r="L24" s="220"/>
      <c r="M24" s="220"/>
      <c r="N24" s="220"/>
      <c r="O24" s="220"/>
      <c r="P24" s="602"/>
      <c r="Q24" s="207"/>
    </row>
    <row r="25" spans="2:17" ht="15" thickBot="1">
      <c r="B25" s="211"/>
      <c r="C25" s="216" t="s">
        <v>175</v>
      </c>
      <c r="D25" s="215"/>
      <c r="E25" s="215"/>
      <c r="F25" s="215"/>
      <c r="G25" s="215"/>
      <c r="H25" s="215"/>
      <c r="I25" s="215"/>
      <c r="J25" s="215"/>
      <c r="K25" s="215"/>
      <c r="L25" s="215"/>
      <c r="M25" s="215"/>
      <c r="N25" s="215"/>
      <c r="O25" s="215"/>
      <c r="P25" s="602"/>
      <c r="Q25" s="207"/>
    </row>
    <row r="26" spans="2:17" ht="15" thickBot="1">
      <c r="B26" s="211"/>
      <c r="C26" s="217"/>
      <c r="D26" s="219"/>
      <c r="E26" s="602"/>
      <c r="F26" s="602"/>
      <c r="G26" s="192"/>
      <c r="H26" s="192"/>
      <c r="I26" s="192"/>
      <c r="J26" s="192"/>
      <c r="K26" s="192"/>
      <c r="L26" s="192"/>
      <c r="M26" s="192"/>
      <c r="N26" s="192"/>
      <c r="O26" s="192"/>
      <c r="P26" s="602"/>
      <c r="Q26" s="207"/>
    </row>
    <row r="27" spans="2:17" ht="15" thickBot="1">
      <c r="B27" s="211"/>
      <c r="C27" s="217"/>
      <c r="D27" s="243" t="s">
        <v>176</v>
      </c>
      <c r="E27" s="244"/>
      <c r="F27" s="224"/>
      <c r="G27" s="225"/>
      <c r="H27" s="225"/>
      <c r="I27" s="225"/>
      <c r="J27" s="225"/>
      <c r="K27" s="225"/>
      <c r="L27" s="225"/>
      <c r="M27" s="225"/>
      <c r="N27" s="225"/>
      <c r="O27" s="225"/>
      <c r="P27" s="602"/>
      <c r="Q27" s="207"/>
    </row>
    <row r="28" spans="2:17" ht="3.75" customHeight="1">
      <c r="B28" s="211"/>
      <c r="C28" s="217"/>
      <c r="D28" s="219"/>
      <c r="E28" s="602"/>
      <c r="F28" s="602"/>
      <c r="G28" s="192"/>
      <c r="H28" s="192"/>
      <c r="I28" s="192"/>
      <c r="J28" s="192"/>
      <c r="K28" s="192"/>
      <c r="L28" s="192"/>
      <c r="M28" s="192"/>
      <c r="N28" s="192"/>
      <c r="O28" s="192"/>
      <c r="P28" s="602"/>
      <c r="Q28" s="207"/>
    </row>
    <row r="29" spans="2:17">
      <c r="B29" s="211"/>
      <c r="C29" s="217"/>
      <c r="D29" s="759" t="s">
        <v>177</v>
      </c>
      <c r="E29" s="759"/>
      <c r="F29" s="602"/>
      <c r="G29" s="610"/>
      <c r="H29" s="610"/>
      <c r="I29" s="610"/>
      <c r="J29" s="610"/>
      <c r="K29" s="610"/>
      <c r="L29" s="610"/>
      <c r="M29" s="610"/>
      <c r="N29" s="610"/>
      <c r="O29" s="610"/>
      <c r="P29" s="602"/>
      <c r="Q29" s="207"/>
    </row>
    <row r="30" spans="2:17" ht="3.75" customHeight="1">
      <c r="B30" s="211"/>
      <c r="C30" s="219"/>
      <c r="D30" s="602"/>
      <c r="E30" s="602"/>
      <c r="F30" s="602"/>
      <c r="G30" s="220"/>
      <c r="H30" s="220"/>
      <c r="I30" s="220"/>
      <c r="J30" s="220"/>
      <c r="K30" s="220"/>
      <c r="L30" s="220"/>
      <c r="M30" s="220"/>
      <c r="N30" s="220"/>
      <c r="O30" s="220"/>
      <c r="P30" s="602"/>
      <c r="Q30" s="207"/>
    </row>
    <row r="31" spans="2:17">
      <c r="B31" s="211"/>
      <c r="C31" s="219"/>
      <c r="D31" s="602" t="s">
        <v>178</v>
      </c>
      <c r="E31" s="602"/>
      <c r="F31" s="602"/>
      <c r="G31" s="758"/>
      <c r="H31" s="758"/>
      <c r="I31" s="218" t="s">
        <v>179</v>
      </c>
      <c r="J31" s="610"/>
      <c r="K31" s="610"/>
      <c r="L31" s="218" t="s">
        <v>180</v>
      </c>
      <c r="M31" s="610"/>
      <c r="N31" s="610"/>
      <c r="O31" s="610"/>
      <c r="P31" s="602"/>
      <c r="Q31" s="207"/>
    </row>
    <row r="32" spans="2:17" ht="3.75" customHeight="1">
      <c r="B32" s="211"/>
      <c r="C32" s="217"/>
      <c r="D32" s="602"/>
      <c r="E32" s="602"/>
      <c r="F32" s="602"/>
      <c r="G32" s="192"/>
      <c r="H32" s="192"/>
      <c r="I32" s="192"/>
      <c r="J32" s="192"/>
      <c r="K32" s="192"/>
      <c r="L32" s="192"/>
      <c r="M32" s="192"/>
      <c r="N32" s="192"/>
      <c r="O32" s="192"/>
      <c r="P32" s="602"/>
      <c r="Q32" s="207"/>
    </row>
    <row r="33" spans="2:17">
      <c r="B33" s="211"/>
      <c r="C33" s="217"/>
      <c r="D33" s="602" t="s">
        <v>181</v>
      </c>
      <c r="E33" s="602"/>
      <c r="F33" s="602"/>
      <c r="G33" s="610"/>
      <c r="H33" s="610"/>
      <c r="I33" s="602"/>
      <c r="J33" s="602"/>
      <c r="K33" s="218" t="s">
        <v>182</v>
      </c>
      <c r="L33" s="610"/>
      <c r="M33" s="610"/>
      <c r="N33" s="610"/>
      <c r="O33" s="610"/>
      <c r="P33" s="602"/>
      <c r="Q33" s="207"/>
    </row>
    <row r="34" spans="2:17" ht="3.75" customHeight="1">
      <c r="B34" s="211"/>
      <c r="C34" s="217"/>
      <c r="D34" s="602"/>
      <c r="E34" s="602"/>
      <c r="F34" s="602"/>
      <c r="G34" s="192"/>
      <c r="H34" s="192"/>
      <c r="I34" s="192"/>
      <c r="J34" s="192"/>
      <c r="K34" s="192"/>
      <c r="L34" s="192"/>
      <c r="M34" s="192"/>
      <c r="N34" s="192"/>
      <c r="O34" s="192"/>
      <c r="P34" s="602"/>
      <c r="Q34" s="207"/>
    </row>
    <row r="35" spans="2:17">
      <c r="B35" s="211"/>
      <c r="C35" s="217"/>
      <c r="D35" s="602" t="s">
        <v>183</v>
      </c>
      <c r="E35" s="602"/>
      <c r="F35" s="602"/>
      <c r="G35" s="600"/>
      <c r="H35" s="218" t="s">
        <v>184</v>
      </c>
      <c r="I35" s="601"/>
      <c r="J35" s="602"/>
      <c r="K35" s="218" t="s">
        <v>185</v>
      </c>
      <c r="L35" s="611"/>
      <c r="M35" s="610"/>
      <c r="N35" s="610"/>
      <c r="O35" s="610"/>
      <c r="P35" s="602"/>
      <c r="Q35" s="207"/>
    </row>
    <row r="36" spans="2:17" ht="3.75" customHeight="1">
      <c r="B36" s="211"/>
      <c r="C36" s="89"/>
      <c r="D36" s="602"/>
      <c r="E36" s="602"/>
      <c r="F36" s="602"/>
      <c r="G36" s="192"/>
      <c r="H36" s="192"/>
      <c r="I36" s="192"/>
      <c r="J36" s="192"/>
      <c r="K36" s="192"/>
      <c r="L36" s="192"/>
      <c r="M36" s="192"/>
      <c r="N36" s="192"/>
      <c r="O36" s="192"/>
      <c r="P36" s="602"/>
      <c r="Q36" s="207"/>
    </row>
    <row r="37" spans="2:17">
      <c r="B37" s="211"/>
      <c r="C37" s="217"/>
      <c r="D37" s="602" t="s">
        <v>186</v>
      </c>
      <c r="E37" s="602"/>
      <c r="F37" s="602"/>
      <c r="G37" s="610"/>
      <c r="H37" s="610"/>
      <c r="I37" s="610"/>
      <c r="J37" s="610"/>
      <c r="K37" s="610"/>
      <c r="L37" s="610"/>
      <c r="M37" s="610"/>
      <c r="N37" s="610"/>
      <c r="O37" s="610"/>
      <c r="P37" s="602"/>
      <c r="Q37" s="207"/>
    </row>
    <row r="38" spans="2:17">
      <c r="B38" s="211"/>
      <c r="C38" s="89"/>
      <c r="D38" s="602"/>
      <c r="E38" s="602"/>
      <c r="F38" s="602"/>
      <c r="G38" s="192"/>
      <c r="H38" s="192"/>
      <c r="I38" s="192"/>
      <c r="J38" s="192"/>
      <c r="K38" s="192"/>
      <c r="L38" s="192"/>
      <c r="M38" s="192"/>
      <c r="N38" s="192"/>
      <c r="O38" s="192"/>
      <c r="P38" s="602"/>
      <c r="Q38" s="207"/>
    </row>
    <row r="39" spans="2:17" ht="15" thickBot="1">
      <c r="B39" s="211"/>
      <c r="C39" s="89"/>
      <c r="D39" s="602"/>
      <c r="E39" s="602"/>
      <c r="F39" s="602"/>
      <c r="G39" s="192"/>
      <c r="H39" s="192"/>
      <c r="I39" s="192"/>
      <c r="J39" s="192"/>
      <c r="K39" s="192"/>
      <c r="L39" s="192"/>
      <c r="M39" s="192"/>
      <c r="N39" s="192"/>
      <c r="O39" s="192"/>
      <c r="P39" s="602"/>
      <c r="Q39" s="207"/>
    </row>
    <row r="40" spans="2:17" ht="15" thickBot="1">
      <c r="B40" s="211"/>
      <c r="C40" s="89"/>
      <c r="D40" s="243" t="s">
        <v>187</v>
      </c>
      <c r="E40" s="244"/>
      <c r="F40" s="224"/>
      <c r="G40" s="225"/>
      <c r="H40" s="225"/>
      <c r="I40" s="225"/>
      <c r="J40" s="225"/>
      <c r="K40" s="225"/>
      <c r="L40" s="225"/>
      <c r="M40" s="225"/>
      <c r="N40" s="225"/>
      <c r="O40" s="225"/>
      <c r="P40" s="602"/>
      <c r="Q40" s="207"/>
    </row>
    <row r="41" spans="2:17" ht="3.75" customHeight="1" thickBot="1">
      <c r="B41" s="211"/>
      <c r="C41" s="89"/>
      <c r="D41" s="602"/>
      <c r="E41" s="602"/>
      <c r="F41" s="602"/>
      <c r="G41" s="192"/>
      <c r="H41" s="192"/>
      <c r="I41" s="192"/>
      <c r="J41" s="192"/>
      <c r="K41" s="192"/>
      <c r="L41" s="192"/>
      <c r="M41" s="192"/>
      <c r="N41" s="192"/>
      <c r="O41" s="192"/>
      <c r="P41" s="602"/>
      <c r="Q41" s="207"/>
    </row>
    <row r="42" spans="2:17" ht="28.15" thickBot="1">
      <c r="B42" s="211"/>
      <c r="C42" s="89"/>
      <c r="D42" s="226" t="s">
        <v>188</v>
      </c>
      <c r="E42" s="227" t="s">
        <v>189</v>
      </c>
      <c r="F42" s="228"/>
      <c r="G42" s="229"/>
      <c r="H42" s="229"/>
      <c r="I42" s="229"/>
      <c r="J42" s="230" t="s">
        <v>112</v>
      </c>
      <c r="K42" s="229"/>
      <c r="L42" s="230" t="s">
        <v>114</v>
      </c>
      <c r="M42" s="229"/>
      <c r="N42" s="231"/>
      <c r="O42" s="232" t="s">
        <v>190</v>
      </c>
      <c r="P42" s="602"/>
      <c r="Q42" s="207"/>
    </row>
    <row r="43" spans="2:17">
      <c r="B43" s="211"/>
      <c r="C43" s="89"/>
      <c r="D43" s="397"/>
      <c r="E43" s="760"/>
      <c r="F43" s="761"/>
      <c r="G43" s="761"/>
      <c r="H43" s="761"/>
      <c r="I43" s="762"/>
      <c r="J43" s="615"/>
      <c r="K43" s="617"/>
      <c r="L43" s="615"/>
      <c r="M43" s="616"/>
      <c r="N43" s="617"/>
      <c r="O43" s="398"/>
      <c r="P43" s="602"/>
      <c r="Q43" s="207"/>
    </row>
    <row r="44" spans="2:17">
      <c r="B44" s="211"/>
      <c r="C44" s="89"/>
      <c r="D44" s="399"/>
      <c r="E44" s="763"/>
      <c r="F44" s="764"/>
      <c r="G44" s="764"/>
      <c r="H44" s="764"/>
      <c r="I44" s="765"/>
      <c r="J44" s="618"/>
      <c r="K44" s="620"/>
      <c r="L44" s="618"/>
      <c r="M44" s="619"/>
      <c r="N44" s="620"/>
      <c r="O44" s="400"/>
      <c r="P44" s="602"/>
      <c r="Q44" s="207"/>
    </row>
    <row r="45" spans="2:17">
      <c r="B45" s="211"/>
      <c r="C45" s="89"/>
      <c r="D45" s="399"/>
      <c r="E45" s="763"/>
      <c r="F45" s="764"/>
      <c r="G45" s="764"/>
      <c r="H45" s="764"/>
      <c r="I45" s="765"/>
      <c r="J45" s="618"/>
      <c r="K45" s="620"/>
      <c r="L45" s="618"/>
      <c r="M45" s="619"/>
      <c r="N45" s="620"/>
      <c r="O45" s="400"/>
      <c r="P45" s="602"/>
      <c r="Q45" s="207"/>
    </row>
    <row r="46" spans="2:17">
      <c r="B46" s="211"/>
      <c r="C46" s="89"/>
      <c r="D46" s="399"/>
      <c r="E46" s="763"/>
      <c r="F46" s="764"/>
      <c r="G46" s="764"/>
      <c r="H46" s="764"/>
      <c r="I46" s="765"/>
      <c r="J46" s="618"/>
      <c r="K46" s="620"/>
      <c r="L46" s="618"/>
      <c r="M46" s="619"/>
      <c r="N46" s="620"/>
      <c r="O46" s="400"/>
      <c r="P46" s="602"/>
      <c r="Q46" s="207"/>
    </row>
    <row r="47" spans="2:17">
      <c r="B47" s="211"/>
      <c r="C47" s="89"/>
      <c r="D47" s="399"/>
      <c r="E47" s="763"/>
      <c r="F47" s="764"/>
      <c r="G47" s="764"/>
      <c r="H47" s="764"/>
      <c r="I47" s="765"/>
      <c r="J47" s="618"/>
      <c r="K47" s="620"/>
      <c r="L47" s="618"/>
      <c r="M47" s="619"/>
      <c r="N47" s="620"/>
      <c r="O47" s="400"/>
      <c r="P47" s="602"/>
      <c r="Q47" s="207"/>
    </row>
    <row r="48" spans="2:17" ht="15" thickBot="1">
      <c r="B48" s="211"/>
      <c r="C48" s="89"/>
      <c r="D48" s="401"/>
      <c r="E48" s="766"/>
      <c r="F48" s="767"/>
      <c r="G48" s="767"/>
      <c r="H48" s="767"/>
      <c r="I48" s="768"/>
      <c r="J48" s="613"/>
      <c r="K48" s="614"/>
      <c r="L48" s="613"/>
      <c r="M48" s="623"/>
      <c r="N48" s="614"/>
      <c r="O48" s="402"/>
      <c r="P48" s="602"/>
      <c r="Q48" s="207"/>
    </row>
    <row r="49" spans="2:17">
      <c r="B49" s="211"/>
      <c r="C49" s="602"/>
      <c r="D49" s="213"/>
      <c r="E49" s="602"/>
      <c r="F49" s="602"/>
      <c r="G49" s="602"/>
      <c r="H49" s="612"/>
      <c r="I49" s="612"/>
      <c r="J49" s="612"/>
      <c r="K49" s="612"/>
      <c r="L49" s="612"/>
      <c r="M49" s="612"/>
      <c r="N49" s="612"/>
      <c r="O49" s="212"/>
      <c r="P49" s="602"/>
      <c r="Q49" s="207"/>
    </row>
    <row r="50" spans="2:17">
      <c r="B50" s="211"/>
      <c r="C50" s="602"/>
      <c r="D50" s="602"/>
      <c r="E50" s="209"/>
      <c r="F50" s="210"/>
      <c r="G50" s="209"/>
      <c r="H50" s="209"/>
      <c r="I50" s="209"/>
      <c r="J50" s="208"/>
      <c r="K50" s="208"/>
      <c r="L50" s="602"/>
      <c r="M50" s="602"/>
      <c r="N50" s="602"/>
      <c r="O50" s="602"/>
      <c r="P50" s="602"/>
      <c r="Q50" s="207"/>
    </row>
    <row r="51" spans="2:17" ht="3.75" customHeight="1" thickBot="1">
      <c r="B51" s="206"/>
      <c r="C51" s="204"/>
      <c r="D51" s="204"/>
      <c r="E51" s="204"/>
      <c r="F51" s="204"/>
      <c r="G51" s="204"/>
      <c r="H51" s="204"/>
      <c r="I51" s="204"/>
      <c r="J51" s="204"/>
      <c r="K51" s="205"/>
      <c r="L51" s="204"/>
      <c r="M51" s="204"/>
      <c r="N51" s="204"/>
      <c r="O51" s="204"/>
      <c r="P51" s="204"/>
      <c r="Q51" s="203"/>
    </row>
  </sheetData>
  <sheetProtection formatCells="0" formatColumns="0" formatRows="0"/>
  <mergeCells count="39">
    <mergeCell ref="L47:N47"/>
    <mergeCell ref="L48:N48"/>
    <mergeCell ref="J43:K43"/>
    <mergeCell ref="J44:K44"/>
    <mergeCell ref="J45:K45"/>
    <mergeCell ref="J46:K46"/>
    <mergeCell ref="J47:K47"/>
    <mergeCell ref="C3:P3"/>
    <mergeCell ref="G5:O5"/>
    <mergeCell ref="G8:O8"/>
    <mergeCell ref="G10:O10"/>
    <mergeCell ref="G12:H12"/>
    <mergeCell ref="J12:O12"/>
    <mergeCell ref="G15:O15"/>
    <mergeCell ref="G17:O17"/>
    <mergeCell ref="G19:H19"/>
    <mergeCell ref="J19:O19"/>
    <mergeCell ref="G23:O23"/>
    <mergeCell ref="D29:E29"/>
    <mergeCell ref="G29:O29"/>
    <mergeCell ref="G31:H31"/>
    <mergeCell ref="J31:K31"/>
    <mergeCell ref="M31:O31"/>
    <mergeCell ref="G33:H33"/>
    <mergeCell ref="L33:O33"/>
    <mergeCell ref="L35:O35"/>
    <mergeCell ref="H49:N49"/>
    <mergeCell ref="G37:O37"/>
    <mergeCell ref="E43:I43"/>
    <mergeCell ref="E44:I44"/>
    <mergeCell ref="E45:I45"/>
    <mergeCell ref="E46:I46"/>
    <mergeCell ref="E47:I47"/>
    <mergeCell ref="E48:I48"/>
    <mergeCell ref="J48:K48"/>
    <mergeCell ref="L43:N43"/>
    <mergeCell ref="L44:N44"/>
    <mergeCell ref="L45:N45"/>
    <mergeCell ref="L46:N46"/>
  </mergeCells>
  <dataValidations count="1">
    <dataValidation type="list" allowBlank="1" showInputMessage="1" showErrorMessage="1" sqref="L21" xr:uid="{00000000-0002-0000-0400-000000000000}">
      <formula1>Yes_or_No</formula1>
    </dataValidation>
  </dataValidations>
  <printOptions horizontalCentered="1"/>
  <pageMargins left="0.25" right="0.25" top="0.75" bottom="0.75" header="0.3" footer="0.3"/>
  <pageSetup fitToHeight="2" orientation="portrait" r:id="rId1"/>
  <headerFooter alignWithMargins="0">
    <oddFooter>&amp;LForm 1
Project Summary&amp;CCFA Homeownership Forms&amp;REdition: 2021
Version 1.0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H46"/>
  <sheetViews>
    <sheetView showGridLines="0" showRuler="0" zoomScaleNormal="100" zoomScaleSheetLayoutView="75" workbookViewId="0">
      <selection activeCell="I1" sqref="I1"/>
    </sheetView>
  </sheetViews>
  <sheetFormatPr defaultColWidth="9.140625" defaultRowHeight="13.9"/>
  <cols>
    <col min="1" max="1" width="1.7109375" style="129" customWidth="1"/>
    <col min="2" max="3" width="1.42578125" style="129" customWidth="1"/>
    <col min="4" max="10" width="8.5703125" style="129" customWidth="1"/>
    <col min="11" max="11" width="7.85546875" style="129" customWidth="1"/>
    <col min="12" max="12" width="10.5703125" style="129" customWidth="1"/>
    <col min="13" max="13" width="8.28515625" style="129" bestFit="1" customWidth="1"/>
    <col min="14" max="14" width="5.7109375" style="129" customWidth="1"/>
    <col min="15" max="15" width="7.7109375" style="129" bestFit="1" customWidth="1"/>
    <col min="16" max="16" width="1.7109375" style="129" customWidth="1"/>
    <col min="17" max="17" width="1.42578125" style="129" customWidth="1"/>
    <col min="18" max="26" width="7.85546875" style="128" customWidth="1"/>
    <col min="27" max="27" width="11.5703125" style="128" bestFit="1" customWidth="1"/>
    <col min="28" max="28" width="15" style="128" bestFit="1" customWidth="1"/>
    <col min="29" max="16384" width="9.140625" style="128"/>
  </cols>
  <sheetData>
    <row r="1" spans="2:17" ht="14.45" thickBot="1"/>
    <row r="2" spans="2:17">
      <c r="B2" s="233"/>
      <c r="C2" s="234"/>
      <c r="D2" s="234"/>
      <c r="E2" s="234"/>
      <c r="F2" s="234"/>
      <c r="G2" s="234"/>
      <c r="H2" s="234"/>
      <c r="I2" s="234"/>
      <c r="J2" s="234"/>
      <c r="K2" s="234"/>
      <c r="L2" s="234"/>
      <c r="M2" s="234"/>
      <c r="N2" s="234"/>
      <c r="O2" s="234"/>
      <c r="P2" s="234"/>
      <c r="Q2" s="235"/>
    </row>
    <row r="3" spans="2:17" ht="18">
      <c r="B3" s="236"/>
      <c r="C3" s="599" t="s">
        <v>191</v>
      </c>
      <c r="D3" s="599"/>
      <c r="E3" s="599"/>
      <c r="F3" s="599"/>
      <c r="G3" s="599"/>
      <c r="H3" s="599"/>
      <c r="I3" s="599"/>
      <c r="J3" s="599"/>
      <c r="K3" s="599"/>
      <c r="L3" s="599"/>
      <c r="M3" s="599"/>
      <c r="N3" s="599"/>
      <c r="O3" s="599"/>
      <c r="P3" s="599"/>
      <c r="Q3" s="237"/>
    </row>
    <row r="4" spans="2:17" ht="7.5" customHeight="1">
      <c r="B4" s="135"/>
      <c r="C4" s="134"/>
      <c r="D4" s="134"/>
      <c r="E4" s="134"/>
      <c r="F4" s="134"/>
      <c r="G4" s="134"/>
      <c r="H4" s="134"/>
      <c r="I4" s="134"/>
      <c r="J4" s="134"/>
      <c r="K4" s="134"/>
      <c r="L4" s="134"/>
      <c r="M4" s="134"/>
      <c r="N4" s="134"/>
      <c r="O4" s="134"/>
      <c r="P4" s="134"/>
      <c r="Q4" s="133"/>
    </row>
    <row r="5" spans="2:17" ht="7.5" customHeight="1" thickBot="1">
      <c r="B5" s="135"/>
      <c r="C5" s="134"/>
      <c r="D5" s="134"/>
      <c r="E5" s="134"/>
      <c r="F5" s="134"/>
      <c r="G5" s="134"/>
      <c r="H5" s="134"/>
      <c r="I5" s="134"/>
      <c r="J5" s="134"/>
      <c r="K5" s="134"/>
      <c r="L5" s="134"/>
      <c r="M5" s="134"/>
      <c r="N5" s="134"/>
      <c r="O5" s="134"/>
      <c r="P5" s="134"/>
      <c r="Q5" s="133"/>
    </row>
    <row r="6" spans="2:17" ht="16.149999999999999" thickBot="1">
      <c r="B6" s="135"/>
      <c r="C6" s="134"/>
      <c r="D6" s="769" t="s">
        <v>192</v>
      </c>
      <c r="E6" s="770"/>
      <c r="F6" s="156"/>
      <c r="G6" s="156"/>
      <c r="H6" s="153"/>
      <c r="I6" s="131"/>
      <c r="J6" s="131"/>
      <c r="K6" s="131"/>
      <c r="L6" s="131"/>
      <c r="M6" s="153"/>
      <c r="N6" s="153"/>
      <c r="O6" s="153"/>
      <c r="P6" s="136"/>
      <c r="Q6" s="133"/>
    </row>
    <row r="7" spans="2:17" ht="3.75" customHeight="1">
      <c r="B7" s="135"/>
      <c r="C7" s="134"/>
      <c r="D7" s="134"/>
      <c r="E7" s="136"/>
      <c r="F7" s="167"/>
      <c r="G7" s="167"/>
      <c r="H7" s="136"/>
      <c r="I7" s="134"/>
      <c r="J7" s="136"/>
      <c r="K7" s="134"/>
      <c r="L7" s="134"/>
      <c r="M7" s="136"/>
      <c r="N7" s="136"/>
      <c r="O7" s="136"/>
      <c r="P7" s="136"/>
      <c r="Q7" s="133"/>
    </row>
    <row r="8" spans="2:17">
      <c r="B8" s="135"/>
      <c r="C8" s="134"/>
      <c r="D8" s="136"/>
      <c r="E8" s="136"/>
      <c r="F8" s="136"/>
      <c r="G8" s="136"/>
      <c r="H8" s="136"/>
      <c r="I8" s="136"/>
      <c r="J8" s="136"/>
      <c r="K8" s="136"/>
      <c r="L8" s="136"/>
      <c r="O8" s="136"/>
      <c r="P8" s="136"/>
      <c r="Q8" s="133"/>
    </row>
    <row r="9" spans="2:17" ht="14.45">
      <c r="B9" s="135"/>
      <c r="C9" s="134"/>
      <c r="D9" s="771" t="s">
        <v>193</v>
      </c>
      <c r="E9" s="771"/>
      <c r="F9" s="771"/>
      <c r="G9" s="128"/>
      <c r="H9" s="128"/>
      <c r="I9" s="128"/>
      <c r="J9" s="128"/>
      <c r="K9" s="128"/>
      <c r="L9" s="128"/>
      <c r="M9" s="633" t="s">
        <v>194</v>
      </c>
      <c r="N9" s="633"/>
      <c r="O9" s="633"/>
      <c r="P9" s="136"/>
      <c r="Q9" s="133"/>
    </row>
    <row r="10" spans="2:17" ht="3.75" customHeight="1" thickBot="1">
      <c r="B10" s="135"/>
      <c r="C10" s="134"/>
      <c r="D10" s="128"/>
      <c r="E10" s="128"/>
      <c r="F10" s="128"/>
      <c r="G10" s="128"/>
      <c r="H10" s="128"/>
      <c r="I10" s="128"/>
      <c r="J10" s="128"/>
      <c r="K10" s="128"/>
      <c r="L10" s="128"/>
      <c r="M10" s="166"/>
      <c r="N10" s="166"/>
      <c r="O10" s="166"/>
      <c r="P10" s="136"/>
      <c r="Q10" s="133"/>
    </row>
    <row r="11" spans="2:17" ht="15" thickBot="1">
      <c r="B11" s="135"/>
      <c r="C11" s="134"/>
      <c r="D11" s="165" t="s">
        <v>195</v>
      </c>
      <c r="E11" s="164" t="s">
        <v>196</v>
      </c>
      <c r="F11" s="164" t="s">
        <v>197</v>
      </c>
      <c r="G11" s="164" t="s">
        <v>198</v>
      </c>
      <c r="H11" s="164" t="s">
        <v>199</v>
      </c>
      <c r="I11" s="164" t="s">
        <v>200</v>
      </c>
      <c r="J11" s="163" t="s">
        <v>201</v>
      </c>
      <c r="K11" s="136"/>
      <c r="L11" s="128"/>
      <c r="M11" s="593" t="s">
        <v>202</v>
      </c>
      <c r="N11" s="403"/>
      <c r="O11" s="128"/>
      <c r="P11" s="136"/>
      <c r="Q11" s="133"/>
    </row>
    <row r="12" spans="2:17" ht="15.6" thickTop="1" thickBot="1">
      <c r="B12" s="135"/>
      <c r="C12" s="134"/>
      <c r="D12" s="162"/>
      <c r="E12" s="161"/>
      <c r="F12" s="161"/>
      <c r="G12" s="161"/>
      <c r="H12" s="161"/>
      <c r="I12" s="161"/>
      <c r="J12" s="160"/>
      <c r="K12" s="159">
        <f>SUM(D12:J12)</f>
        <v>0</v>
      </c>
      <c r="L12" s="128"/>
      <c r="M12" s="158" t="s">
        <v>203</v>
      </c>
      <c r="N12" s="404"/>
      <c r="O12" s="128"/>
      <c r="P12" s="136"/>
      <c r="Q12" s="133"/>
    </row>
    <row r="13" spans="2:17" ht="15.75" customHeight="1" thickBot="1">
      <c r="B13" s="135"/>
      <c r="C13" s="134"/>
      <c r="D13" s="128"/>
      <c r="E13" s="128"/>
      <c r="F13" s="136"/>
      <c r="G13" s="136"/>
      <c r="H13" s="136"/>
      <c r="I13" s="136"/>
      <c r="J13" s="136"/>
      <c r="K13" s="136"/>
      <c r="L13" s="136"/>
      <c r="M13" s="157" t="s">
        <v>204</v>
      </c>
      <c r="N13" s="405"/>
      <c r="O13" s="128"/>
      <c r="P13" s="136"/>
      <c r="Q13" s="133"/>
    </row>
    <row r="14" spans="2:17" ht="3" customHeight="1">
      <c r="B14" s="135"/>
      <c r="C14" s="134"/>
      <c r="D14" s="136"/>
      <c r="E14" s="136"/>
      <c r="F14" s="136"/>
      <c r="G14" s="136"/>
      <c r="H14" s="136"/>
      <c r="I14" s="136"/>
      <c r="J14" s="136"/>
      <c r="K14" s="136"/>
      <c r="L14" s="136"/>
      <c r="M14" s="152"/>
      <c r="N14" s="152"/>
      <c r="O14" s="134"/>
      <c r="P14" s="134"/>
      <c r="Q14" s="133"/>
    </row>
    <row r="15" spans="2:17" ht="14.45" thickBot="1">
      <c r="B15" s="135"/>
      <c r="C15" s="134"/>
      <c r="D15" s="136"/>
      <c r="E15" s="136"/>
      <c r="F15" s="136"/>
      <c r="G15" s="136"/>
      <c r="H15" s="136"/>
      <c r="I15" s="136"/>
      <c r="J15" s="136"/>
      <c r="K15" s="136"/>
      <c r="L15" s="136"/>
      <c r="M15" s="152"/>
      <c r="N15" s="152"/>
      <c r="O15" s="134"/>
      <c r="P15" s="134"/>
      <c r="Q15" s="133"/>
    </row>
    <row r="16" spans="2:17" ht="16.149999999999999" thickBot="1">
      <c r="B16" s="135"/>
      <c r="C16" s="134"/>
      <c r="D16" s="769" t="s">
        <v>205</v>
      </c>
      <c r="E16" s="770"/>
      <c r="F16" s="156"/>
      <c r="G16" s="156"/>
      <c r="H16" s="153"/>
      <c r="I16" s="155"/>
      <c r="J16" s="154"/>
      <c r="K16" s="154"/>
      <c r="L16" s="154"/>
      <c r="M16" s="153"/>
      <c r="N16" s="153"/>
      <c r="O16" s="153"/>
      <c r="P16" s="134"/>
      <c r="Q16" s="133"/>
    </row>
    <row r="17" spans="2:19" ht="3.75" customHeight="1">
      <c r="B17" s="135"/>
      <c r="C17" s="134"/>
      <c r="D17" s="151"/>
      <c r="E17" s="151"/>
      <c r="F17" s="151"/>
      <c r="G17" s="151"/>
      <c r="H17" s="151"/>
      <c r="I17" s="151"/>
      <c r="J17" s="152"/>
      <c r="K17" s="152"/>
      <c r="L17" s="152"/>
      <c r="M17" s="136"/>
      <c r="N17" s="136"/>
      <c r="O17" s="134"/>
      <c r="P17" s="134"/>
      <c r="Q17" s="133"/>
    </row>
    <row r="18" spans="2:19" ht="14.45">
      <c r="B18" s="135"/>
      <c r="C18" s="134"/>
      <c r="D18" s="771" t="s">
        <v>206</v>
      </c>
      <c r="E18" s="771"/>
      <c r="F18" s="771"/>
      <c r="G18"/>
      <c r="H18" s="632" t="s">
        <v>207</v>
      </c>
      <c r="I18" s="632"/>
      <c r="J18" s="128"/>
      <c r="N18" s="128"/>
      <c r="O18" s="128"/>
      <c r="P18" s="134"/>
      <c r="Q18" s="133"/>
    </row>
    <row r="19" spans="2:19" ht="3.75" customHeight="1" thickBot="1">
      <c r="B19" s="135"/>
      <c r="C19" s="134"/>
      <c r="D19" s="150"/>
      <c r="E19" s="128"/>
      <c r="F19" s="134"/>
      <c r="G19"/>
      <c r="H19"/>
      <c r="I19" s="151"/>
      <c r="J19" s="128"/>
      <c r="N19" s="128"/>
      <c r="O19" s="128"/>
      <c r="P19" s="134"/>
      <c r="Q19" s="133"/>
    </row>
    <row r="20" spans="2:19" ht="14.45">
      <c r="B20" s="135"/>
      <c r="C20" s="134"/>
      <c r="D20" s="128"/>
      <c r="E20" s="624" t="s">
        <v>208</v>
      </c>
      <c r="F20" s="626" t="s">
        <v>209</v>
      </c>
      <c r="G20"/>
      <c r="H20"/>
      <c r="J20" s="628" t="s">
        <v>210</v>
      </c>
      <c r="N20" s="128"/>
      <c r="O20" s="128"/>
      <c r="P20" s="148"/>
      <c r="Q20" s="133"/>
    </row>
    <row r="21" spans="2:19" ht="15" thickBot="1">
      <c r="B21" s="135"/>
      <c r="C21" s="134"/>
      <c r="D21" s="149"/>
      <c r="E21" s="625"/>
      <c r="F21" s="627"/>
      <c r="G21"/>
      <c r="H21" s="134"/>
      <c r="J21" s="629"/>
      <c r="N21" s="128"/>
      <c r="O21" s="128"/>
      <c r="P21" s="148"/>
      <c r="Q21" s="133"/>
    </row>
    <row r="22" spans="2:19" ht="14.45">
      <c r="B22" s="135"/>
      <c r="C22" s="134"/>
      <c r="D22" s="147">
        <v>1</v>
      </c>
      <c r="E22" s="146"/>
      <c r="F22" s="145">
        <f>D22*E22</f>
        <v>0</v>
      </c>
      <c r="G22"/>
      <c r="H22" s="630" t="s">
        <v>211</v>
      </c>
      <c r="I22" s="631"/>
      <c r="J22" s="436"/>
      <c r="N22" s="128"/>
      <c r="O22" s="128"/>
      <c r="P22" s="139"/>
      <c r="Q22" s="133"/>
    </row>
    <row r="23" spans="2:19" ht="14.45">
      <c r="B23" s="135"/>
      <c r="C23" s="134"/>
      <c r="D23" s="144">
        <v>2</v>
      </c>
      <c r="E23" s="143"/>
      <c r="F23" s="142">
        <f>D23*E23</f>
        <v>0</v>
      </c>
      <c r="G23"/>
      <c r="H23" s="638" t="s">
        <v>212</v>
      </c>
      <c r="I23" s="639"/>
      <c r="J23" s="437"/>
      <c r="N23" s="128"/>
      <c r="O23" s="128"/>
      <c r="P23" s="139"/>
      <c r="Q23" s="133"/>
    </row>
    <row r="24" spans="2:19" ht="14.45">
      <c r="B24" s="135"/>
      <c r="C24" s="134"/>
      <c r="D24" s="144">
        <v>3</v>
      </c>
      <c r="E24" s="143"/>
      <c r="F24" s="142">
        <f>D24*E24</f>
        <v>0</v>
      </c>
      <c r="G24"/>
      <c r="H24" s="638" t="s">
        <v>213</v>
      </c>
      <c r="I24" s="639"/>
      <c r="J24" s="437"/>
      <c r="N24" s="128"/>
      <c r="O24" s="128"/>
      <c r="P24" s="139"/>
      <c r="Q24" s="133"/>
      <c r="S24" s="136"/>
    </row>
    <row r="25" spans="2:19" ht="14.45">
      <c r="B25" s="135"/>
      <c r="C25" s="134"/>
      <c r="D25" s="144">
        <v>4</v>
      </c>
      <c r="E25" s="143"/>
      <c r="F25" s="142">
        <f>D25*E25</f>
        <v>0</v>
      </c>
      <c r="G25"/>
      <c r="H25" s="638" t="s">
        <v>214</v>
      </c>
      <c r="I25" s="639"/>
      <c r="J25" s="437"/>
      <c r="N25" s="128"/>
      <c r="O25" s="128"/>
      <c r="P25" s="139"/>
      <c r="Q25" s="133"/>
      <c r="S25" s="136"/>
    </row>
    <row r="26" spans="2:19" ht="14.45">
      <c r="B26" s="135"/>
      <c r="C26" s="134"/>
      <c r="D26" s="144">
        <v>5</v>
      </c>
      <c r="E26" s="143"/>
      <c r="F26" s="142">
        <f>D26*E26</f>
        <v>0</v>
      </c>
      <c r="G26"/>
      <c r="H26" s="638" t="s">
        <v>215</v>
      </c>
      <c r="I26" s="639"/>
      <c r="J26" s="437"/>
      <c r="N26" s="128"/>
      <c r="O26" s="128"/>
      <c r="P26" s="139"/>
      <c r="Q26" s="133"/>
      <c r="S26" s="136"/>
    </row>
    <row r="27" spans="2:19" ht="14.45">
      <c r="B27" s="135"/>
      <c r="C27" s="134"/>
      <c r="D27" s="406" t="s">
        <v>67</v>
      </c>
      <c r="E27" s="143"/>
      <c r="F27" s="142">
        <f>(IF(D27&lt;&gt;"Other",(D27*E27),0))</f>
        <v>0</v>
      </c>
      <c r="G27"/>
      <c r="H27" s="638" t="s">
        <v>216</v>
      </c>
      <c r="I27" s="639"/>
      <c r="J27" s="437"/>
      <c r="N27" s="128"/>
      <c r="O27" s="128"/>
      <c r="P27" s="139"/>
      <c r="Q27" s="133"/>
      <c r="S27" s="136"/>
    </row>
    <row r="28" spans="2:19" ht="14.45">
      <c r="B28" s="135"/>
      <c r="C28" s="134"/>
      <c r="D28" s="407" t="s">
        <v>67</v>
      </c>
      <c r="E28" s="143"/>
      <c r="F28" s="142">
        <f>(IF(D28&lt;&gt;"Other",(D28*E28),0))</f>
        <v>0</v>
      </c>
      <c r="G28"/>
      <c r="H28" s="640" t="s">
        <v>217</v>
      </c>
      <c r="I28" s="641"/>
      <c r="J28" s="438">
        <f>SUM(J22:J27)</f>
        <v>0</v>
      </c>
      <c r="N28" s="128"/>
      <c r="O28" s="128"/>
      <c r="P28" s="139"/>
      <c r="Q28" s="133"/>
      <c r="S28" s="136"/>
    </row>
    <row r="29" spans="2:19" ht="15" thickBot="1">
      <c r="B29" s="135"/>
      <c r="C29" s="134"/>
      <c r="D29" s="408" t="s">
        <v>67</v>
      </c>
      <c r="E29" s="141"/>
      <c r="F29" s="140">
        <f>(IF(D29&lt;&gt;"Other",(D29*E29),0))</f>
        <v>0</v>
      </c>
      <c r="G29"/>
      <c r="H29" s="634" t="s">
        <v>71</v>
      </c>
      <c r="I29" s="635"/>
      <c r="J29" s="439"/>
      <c r="K29"/>
      <c r="L29" s="554" t="s">
        <v>218</v>
      </c>
      <c r="M29"/>
      <c r="N29" s="128"/>
      <c r="O29" s="128"/>
      <c r="P29" s="139"/>
      <c r="Q29" s="133"/>
      <c r="S29" s="136"/>
    </row>
    <row r="30" spans="2:19" ht="15" thickBot="1">
      <c r="B30" s="135"/>
      <c r="C30" s="134"/>
      <c r="D30" s="433" t="s">
        <v>219</v>
      </c>
      <c r="E30" s="434"/>
      <c r="F30" s="138">
        <f>SUM(F22:F29)</f>
        <v>0</v>
      </c>
      <c r="G30"/>
      <c r="H30" s="636" t="s">
        <v>220</v>
      </c>
      <c r="I30" s="637"/>
      <c r="J30" s="435">
        <f>J28+J29</f>
        <v>0</v>
      </c>
      <c r="K30"/>
      <c r="L30" s="553" t="s">
        <v>221</v>
      </c>
      <c r="M30"/>
      <c r="N30" s="128"/>
      <c r="O30" s="128"/>
      <c r="P30" s="137"/>
      <c r="Q30" s="133"/>
      <c r="S30" s="136"/>
    </row>
    <row r="31" spans="2:19" ht="14.45">
      <c r="B31" s="135"/>
      <c r="C31" s="134"/>
      <c r="D31"/>
      <c r="E31"/>
      <c r="F31"/>
      <c r="G31"/>
      <c r="J31"/>
      <c r="K31"/>
      <c r="L31"/>
      <c r="M31"/>
      <c r="N31" s="128"/>
      <c r="O31" s="128"/>
      <c r="P31" s="136"/>
      <c r="Q31" s="133"/>
      <c r="S31" s="136"/>
    </row>
    <row r="32" spans="2:19" ht="15" customHeight="1" thickBot="1">
      <c r="B32" s="132"/>
      <c r="C32" s="131"/>
      <c r="D32" s="131"/>
      <c r="E32" s="131"/>
      <c r="F32" s="131"/>
      <c r="G32" s="131"/>
      <c r="H32" s="131"/>
      <c r="I32" s="131"/>
      <c r="J32" s="131"/>
      <c r="K32" s="131"/>
      <c r="L32" s="131"/>
      <c r="M32" s="131"/>
      <c r="N32" s="131"/>
      <c r="O32" s="131"/>
      <c r="P32" s="131"/>
      <c r="Q32" s="130"/>
    </row>
    <row r="33" spans="2:34" ht="15" customHeight="1">
      <c r="D33" s="128"/>
      <c r="E33" s="128"/>
      <c r="F33" s="128"/>
      <c r="G33" s="128"/>
      <c r="H33" s="128"/>
      <c r="I33" s="128"/>
      <c r="J33" s="128"/>
      <c r="K33" s="128"/>
      <c r="L33" s="128"/>
      <c r="M33" s="128"/>
      <c r="N33" s="128"/>
    </row>
    <row r="34" spans="2:34" ht="15" customHeight="1">
      <c r="D34" s="128"/>
      <c r="E34" s="128"/>
      <c r="F34" s="128"/>
      <c r="G34" s="128"/>
      <c r="H34" s="128"/>
      <c r="I34" s="128"/>
      <c r="J34" s="128"/>
      <c r="K34" s="128"/>
      <c r="L34" s="128"/>
      <c r="M34" s="128"/>
      <c r="N34" s="128"/>
    </row>
    <row r="35" spans="2:34" ht="15" customHeight="1">
      <c r="D35" s="128"/>
      <c r="E35" s="128"/>
      <c r="F35" s="128"/>
      <c r="G35" s="128"/>
      <c r="H35" s="128"/>
      <c r="I35" s="128"/>
      <c r="J35" s="128"/>
      <c r="K35" s="128"/>
      <c r="L35" s="128"/>
      <c r="M35" s="128"/>
      <c r="N35" s="128"/>
    </row>
    <row r="36" spans="2:34" ht="15" customHeight="1">
      <c r="D36" s="128"/>
      <c r="E36" s="128"/>
      <c r="F36" s="128"/>
      <c r="G36" s="128"/>
      <c r="H36" s="128"/>
      <c r="I36" s="128"/>
      <c r="J36" s="128"/>
      <c r="K36" s="128"/>
      <c r="L36" s="128"/>
      <c r="M36" s="128"/>
      <c r="N36" s="128"/>
    </row>
    <row r="37" spans="2:34" ht="15" customHeight="1">
      <c r="D37" s="128"/>
      <c r="E37" s="128"/>
      <c r="F37" s="128"/>
      <c r="G37" s="128"/>
      <c r="H37" s="128"/>
      <c r="I37" s="128"/>
      <c r="J37" s="128"/>
      <c r="K37" s="128"/>
      <c r="L37" s="128"/>
      <c r="M37" s="128"/>
      <c r="N37" s="128"/>
    </row>
    <row r="38" spans="2:34">
      <c r="B38" s="128"/>
      <c r="C38" s="128"/>
      <c r="D38" s="128"/>
      <c r="E38" s="128"/>
      <c r="F38" s="128"/>
      <c r="G38" s="128"/>
      <c r="H38" s="128"/>
      <c r="I38" s="128"/>
      <c r="J38" s="128"/>
      <c r="K38" s="128"/>
      <c r="L38" s="128"/>
      <c r="M38" s="128"/>
      <c r="N38" s="128"/>
      <c r="O38" s="128"/>
      <c r="P38" s="128"/>
      <c r="Q38" s="128"/>
    </row>
    <row r="39" spans="2:34">
      <c r="B39" s="128"/>
      <c r="C39" s="128"/>
      <c r="D39" s="128"/>
      <c r="E39" s="128"/>
      <c r="F39" s="128"/>
      <c r="G39" s="128"/>
      <c r="H39" s="128"/>
      <c r="I39" s="128"/>
      <c r="J39" s="128"/>
      <c r="K39" s="128"/>
      <c r="L39" s="128"/>
      <c r="M39" s="128"/>
      <c r="N39" s="128"/>
      <c r="O39" s="128"/>
      <c r="P39" s="128"/>
      <c r="Q39" s="128"/>
    </row>
    <row r="40" spans="2:34">
      <c r="G40" s="128"/>
      <c r="H40" s="128"/>
      <c r="I40" s="128"/>
      <c r="J40" s="128"/>
      <c r="K40" s="128"/>
      <c r="L40" s="128"/>
      <c r="M40" s="128"/>
      <c r="N40" s="128"/>
    </row>
    <row r="41" spans="2:34">
      <c r="D41" s="128"/>
      <c r="E41" s="128"/>
      <c r="F41" s="128"/>
      <c r="G41" s="128"/>
      <c r="H41" s="128"/>
      <c r="I41" s="128"/>
      <c r="J41" s="128"/>
      <c r="K41" s="128"/>
      <c r="L41" s="128"/>
      <c r="M41" s="128"/>
      <c r="N41" s="128"/>
    </row>
    <row r="42" spans="2:34" s="129" customFormat="1">
      <c r="D42" s="128"/>
      <c r="E42" s="128"/>
      <c r="F42" s="128"/>
      <c r="R42" s="128"/>
      <c r="S42" s="128"/>
      <c r="T42" s="128"/>
      <c r="U42" s="128"/>
      <c r="V42" s="128"/>
      <c r="W42" s="128"/>
      <c r="X42" s="128"/>
      <c r="Y42" s="128"/>
      <c r="Z42" s="128"/>
      <c r="AA42" s="128"/>
      <c r="AB42" s="128"/>
      <c r="AC42" s="128"/>
      <c r="AD42" s="128"/>
      <c r="AE42" s="128"/>
      <c r="AF42" s="128"/>
      <c r="AG42" s="128"/>
      <c r="AH42" s="128"/>
    </row>
    <row r="43" spans="2:34" s="129" customFormat="1">
      <c r="C43" s="128"/>
      <c r="D43" s="128"/>
      <c r="E43" s="128"/>
      <c r="F43" s="128"/>
      <c r="G43" s="128"/>
      <c r="H43" s="128"/>
      <c r="I43" s="128"/>
      <c r="J43" s="128"/>
      <c r="K43" s="128"/>
      <c r="L43" s="128"/>
      <c r="M43" s="128"/>
      <c r="N43" s="128"/>
      <c r="R43" s="128"/>
      <c r="S43" s="128"/>
      <c r="T43" s="128"/>
      <c r="U43" s="128"/>
      <c r="V43" s="128"/>
      <c r="W43" s="128"/>
      <c r="X43" s="128"/>
      <c r="Y43" s="128"/>
      <c r="Z43" s="128"/>
      <c r="AA43" s="128"/>
      <c r="AB43" s="128"/>
      <c r="AC43" s="128"/>
      <c r="AD43" s="128"/>
      <c r="AE43" s="128"/>
      <c r="AF43" s="128"/>
      <c r="AG43" s="128"/>
      <c r="AH43" s="128"/>
    </row>
    <row r="44" spans="2:34" s="129" customFormat="1">
      <c r="C44" s="128"/>
      <c r="D44" s="128"/>
      <c r="E44" s="128"/>
      <c r="F44" s="128"/>
      <c r="G44" s="128"/>
      <c r="H44" s="128"/>
      <c r="I44" s="128"/>
      <c r="J44" s="128"/>
      <c r="K44" s="128"/>
      <c r="L44" s="128"/>
      <c r="M44" s="128"/>
      <c r="N44" s="128"/>
      <c r="R44" s="128"/>
      <c r="S44" s="128"/>
      <c r="T44" s="128"/>
      <c r="U44" s="128"/>
      <c r="V44" s="128"/>
      <c r="W44" s="128"/>
      <c r="X44" s="128"/>
      <c r="Y44" s="128"/>
      <c r="Z44" s="128"/>
      <c r="AA44" s="128"/>
      <c r="AB44" s="128"/>
      <c r="AC44" s="128"/>
      <c r="AD44" s="128"/>
      <c r="AE44" s="128"/>
      <c r="AF44" s="128"/>
      <c r="AG44" s="128"/>
      <c r="AH44" s="128"/>
    </row>
    <row r="45" spans="2:34" s="129" customFormat="1">
      <c r="C45" s="128"/>
      <c r="D45" s="128"/>
      <c r="E45" s="128"/>
      <c r="F45" s="128"/>
      <c r="G45" s="128"/>
      <c r="H45" s="128"/>
      <c r="I45" s="128"/>
      <c r="J45" s="128"/>
      <c r="K45" s="128"/>
      <c r="L45" s="128"/>
      <c r="M45" s="128"/>
      <c r="N45" s="128"/>
      <c r="R45" s="128"/>
      <c r="S45" s="128"/>
      <c r="T45" s="128"/>
      <c r="U45" s="128"/>
      <c r="V45" s="128"/>
      <c r="W45" s="128"/>
      <c r="X45" s="128"/>
      <c r="Y45" s="128"/>
      <c r="Z45" s="128"/>
      <c r="AA45" s="128"/>
      <c r="AB45" s="128"/>
      <c r="AC45" s="128"/>
      <c r="AD45" s="128"/>
      <c r="AE45" s="128"/>
      <c r="AF45" s="128"/>
      <c r="AG45" s="128"/>
      <c r="AH45" s="128"/>
    </row>
    <row r="46" spans="2:34" s="129" customFormat="1">
      <c r="C46" s="128"/>
      <c r="D46" s="128"/>
      <c r="E46" s="128"/>
      <c r="F46" s="128"/>
      <c r="G46" s="128"/>
      <c r="H46" s="128"/>
      <c r="I46" s="128"/>
      <c r="J46" s="128"/>
      <c r="K46" s="128"/>
      <c r="L46" s="128"/>
      <c r="M46" s="128"/>
      <c r="N46" s="128"/>
      <c r="R46" s="128"/>
      <c r="S46" s="128"/>
      <c r="T46" s="128"/>
      <c r="U46" s="128"/>
      <c r="V46" s="128"/>
      <c r="W46" s="128"/>
      <c r="X46" s="128"/>
      <c r="Y46" s="128"/>
      <c r="Z46" s="128"/>
      <c r="AA46" s="128"/>
      <c r="AB46" s="128"/>
      <c r="AC46" s="128"/>
      <c r="AD46" s="128"/>
      <c r="AE46" s="128"/>
      <c r="AF46" s="128"/>
      <c r="AG46" s="128"/>
      <c r="AH46" s="128"/>
    </row>
  </sheetData>
  <sheetProtection formatCells="0" formatColumns="0" formatRows="0" insertRows="0"/>
  <mergeCells count="18">
    <mergeCell ref="H29:I29"/>
    <mergeCell ref="H30:I30"/>
    <mergeCell ref="H23:I23"/>
    <mergeCell ref="H24:I24"/>
    <mergeCell ref="H25:I25"/>
    <mergeCell ref="H26:I26"/>
    <mergeCell ref="H28:I28"/>
    <mergeCell ref="H27:I27"/>
    <mergeCell ref="D6:E6"/>
    <mergeCell ref="D9:F9"/>
    <mergeCell ref="M9:O9"/>
    <mergeCell ref="D16:E16"/>
    <mergeCell ref="D18:F18"/>
    <mergeCell ref="E20:E21"/>
    <mergeCell ref="F20:F21"/>
    <mergeCell ref="J20:J21"/>
    <mergeCell ref="H22:I22"/>
    <mergeCell ref="H18:I18"/>
  </mergeCells>
  <dataValidations count="3">
    <dataValidation type="whole" operator="greaterThanOrEqual" allowBlank="1" showInputMessage="1" showErrorMessage="1" error="Enter whole numbers only" sqref="D12:J12" xr:uid="{00000000-0002-0000-0500-000000000000}">
      <formula1>0</formula1>
    </dataValidation>
    <dataValidation type="decimal" operator="greaterThanOrEqual" allowBlank="1" showInputMessage="1" showErrorMessage="1" error="Numeric data only" sqref="N11:N13" xr:uid="{00000000-0002-0000-0500-000001000000}">
      <formula1>0</formula1>
    </dataValidation>
    <dataValidation type="whole" operator="greaterThanOrEqual" allowBlank="1" showInputMessage="1" showErrorMessage="1" error="Whole numbers only" sqref="E22:E29" xr:uid="{00000000-0002-0000-0500-000002000000}">
      <formula1>0</formula1>
    </dataValidation>
  </dataValidations>
  <printOptions horizontalCentered="1"/>
  <pageMargins left="0.25" right="0.25" top="0.75" bottom="0.75" header="0.3" footer="0.3"/>
  <pageSetup fitToHeight="2" orientation="landscape" r:id="rId1"/>
  <headerFooter alignWithMargins="0">
    <oddFooter>&amp;LForm 3
Units and Target Populations&amp;CCFA Homeownership Forms&amp;REdition: 2021
Version 1.0</oddFooter>
  </headerFooter>
  <rowBreaks count="3" manualBreakCount="3">
    <brk id="41" max="16383" man="1"/>
    <brk id="75" max="14" man="1"/>
    <brk id="108"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pageSetUpPr fitToPage="1"/>
  </sheetPr>
  <dimension ref="A6:Q59"/>
  <sheetViews>
    <sheetView showGridLines="0" showRuler="0" zoomScaleNormal="100" workbookViewId="0">
      <selection activeCell="K27" sqref="K27"/>
    </sheetView>
  </sheetViews>
  <sheetFormatPr defaultRowHeight="13.9"/>
  <cols>
    <col min="1" max="1" width="2.28515625" style="1" customWidth="1"/>
    <col min="2" max="2" width="2.7109375" style="1" customWidth="1"/>
    <col min="3" max="3" width="30.85546875" style="1" bestFit="1" customWidth="1"/>
    <col min="4" max="13" width="6.5703125" style="1" bestFit="1" customWidth="1"/>
    <col min="14" max="15" width="6.5703125" style="1" customWidth="1"/>
    <col min="16" max="16" width="11.28515625" style="1" customWidth="1"/>
    <col min="17" max="17" width="8.28515625" style="1" customWidth="1"/>
    <col min="18" max="18" width="3.5703125" style="1" customWidth="1"/>
    <col min="19" max="259" width="9.140625" style="1"/>
    <col min="260" max="260" width="4.140625" style="1" customWidth="1"/>
    <col min="261" max="261" width="30.85546875" style="1" bestFit="1" customWidth="1"/>
    <col min="262" max="272" width="11.28515625" style="1" customWidth="1"/>
    <col min="273" max="273" width="8.28515625" style="1" customWidth="1"/>
    <col min="274" max="274" width="3.5703125" style="1" customWidth="1"/>
    <col min="275" max="515" width="9.140625" style="1"/>
    <col min="516" max="516" width="4.140625" style="1" customWidth="1"/>
    <col min="517" max="517" width="30.85546875" style="1" bestFit="1" customWidth="1"/>
    <col min="518" max="528" width="11.28515625" style="1" customWidth="1"/>
    <col min="529" max="529" width="8.28515625" style="1" customWidth="1"/>
    <col min="530" max="530" width="3.5703125" style="1" customWidth="1"/>
    <col min="531" max="771" width="9.140625" style="1"/>
    <col min="772" max="772" width="4.140625" style="1" customWidth="1"/>
    <col min="773" max="773" width="30.85546875" style="1" bestFit="1" customWidth="1"/>
    <col min="774" max="784" width="11.28515625" style="1" customWidth="1"/>
    <col min="785" max="785" width="8.28515625" style="1" customWidth="1"/>
    <col min="786" max="786" width="3.5703125" style="1" customWidth="1"/>
    <col min="787" max="1027" width="9.140625" style="1"/>
    <col min="1028" max="1028" width="4.140625" style="1" customWidth="1"/>
    <col min="1029" max="1029" width="30.85546875" style="1" bestFit="1" customWidth="1"/>
    <col min="1030" max="1040" width="11.28515625" style="1" customWidth="1"/>
    <col min="1041" max="1041" width="8.28515625" style="1" customWidth="1"/>
    <col min="1042" max="1042" width="3.5703125" style="1" customWidth="1"/>
    <col min="1043" max="1283" width="9.140625" style="1"/>
    <col min="1284" max="1284" width="4.140625" style="1" customWidth="1"/>
    <col min="1285" max="1285" width="30.85546875" style="1" bestFit="1" customWidth="1"/>
    <col min="1286" max="1296" width="11.28515625" style="1" customWidth="1"/>
    <col min="1297" max="1297" width="8.28515625" style="1" customWidth="1"/>
    <col min="1298" max="1298" width="3.5703125" style="1" customWidth="1"/>
    <col min="1299" max="1539" width="9.140625" style="1"/>
    <col min="1540" max="1540" width="4.140625" style="1" customWidth="1"/>
    <col min="1541" max="1541" width="30.85546875" style="1" bestFit="1" customWidth="1"/>
    <col min="1542" max="1552" width="11.28515625" style="1" customWidth="1"/>
    <col min="1553" max="1553" width="8.28515625" style="1" customWidth="1"/>
    <col min="1554" max="1554" width="3.5703125" style="1" customWidth="1"/>
    <col min="1555" max="1795" width="9.140625" style="1"/>
    <col min="1796" max="1796" width="4.140625" style="1" customWidth="1"/>
    <col min="1797" max="1797" width="30.85546875" style="1" bestFit="1" customWidth="1"/>
    <col min="1798" max="1808" width="11.28515625" style="1" customWidth="1"/>
    <col min="1809" max="1809" width="8.28515625" style="1" customWidth="1"/>
    <col min="1810" max="1810" width="3.5703125" style="1" customWidth="1"/>
    <col min="1811" max="2051" width="9.140625" style="1"/>
    <col min="2052" max="2052" width="4.140625" style="1" customWidth="1"/>
    <col min="2053" max="2053" width="30.85546875" style="1" bestFit="1" customWidth="1"/>
    <col min="2054" max="2064" width="11.28515625" style="1" customWidth="1"/>
    <col min="2065" max="2065" width="8.28515625" style="1" customWidth="1"/>
    <col min="2066" max="2066" width="3.5703125" style="1" customWidth="1"/>
    <col min="2067" max="2307" width="9.140625" style="1"/>
    <col min="2308" max="2308" width="4.140625" style="1" customWidth="1"/>
    <col min="2309" max="2309" width="30.85546875" style="1" bestFit="1" customWidth="1"/>
    <col min="2310" max="2320" width="11.28515625" style="1" customWidth="1"/>
    <col min="2321" max="2321" width="8.28515625" style="1" customWidth="1"/>
    <col min="2322" max="2322" width="3.5703125" style="1" customWidth="1"/>
    <col min="2323" max="2563" width="9.140625" style="1"/>
    <col min="2564" max="2564" width="4.140625" style="1" customWidth="1"/>
    <col min="2565" max="2565" width="30.85546875" style="1" bestFit="1" customWidth="1"/>
    <col min="2566" max="2576" width="11.28515625" style="1" customWidth="1"/>
    <col min="2577" max="2577" width="8.28515625" style="1" customWidth="1"/>
    <col min="2578" max="2578" width="3.5703125" style="1" customWidth="1"/>
    <col min="2579" max="2819" width="9.140625" style="1"/>
    <col min="2820" max="2820" width="4.140625" style="1" customWidth="1"/>
    <col min="2821" max="2821" width="30.85546875" style="1" bestFit="1" customWidth="1"/>
    <col min="2822" max="2832" width="11.28515625" style="1" customWidth="1"/>
    <col min="2833" max="2833" width="8.28515625" style="1" customWidth="1"/>
    <col min="2834" max="2834" width="3.5703125" style="1" customWidth="1"/>
    <col min="2835" max="3075" width="9.140625" style="1"/>
    <col min="3076" max="3076" width="4.140625" style="1" customWidth="1"/>
    <col min="3077" max="3077" width="30.85546875" style="1" bestFit="1" customWidth="1"/>
    <col min="3078" max="3088" width="11.28515625" style="1" customWidth="1"/>
    <col min="3089" max="3089" width="8.28515625" style="1" customWidth="1"/>
    <col min="3090" max="3090" width="3.5703125" style="1" customWidth="1"/>
    <col min="3091" max="3331" width="9.140625" style="1"/>
    <col min="3332" max="3332" width="4.140625" style="1" customWidth="1"/>
    <col min="3333" max="3333" width="30.85546875" style="1" bestFit="1" customWidth="1"/>
    <col min="3334" max="3344" width="11.28515625" style="1" customWidth="1"/>
    <col min="3345" max="3345" width="8.28515625" style="1" customWidth="1"/>
    <col min="3346" max="3346" width="3.5703125" style="1" customWidth="1"/>
    <col min="3347" max="3587" width="9.140625" style="1"/>
    <col min="3588" max="3588" width="4.140625" style="1" customWidth="1"/>
    <col min="3589" max="3589" width="30.85546875" style="1" bestFit="1" customWidth="1"/>
    <col min="3590" max="3600" width="11.28515625" style="1" customWidth="1"/>
    <col min="3601" max="3601" width="8.28515625" style="1" customWidth="1"/>
    <col min="3602" max="3602" width="3.5703125" style="1" customWidth="1"/>
    <col min="3603" max="3843" width="9.140625" style="1"/>
    <col min="3844" max="3844" width="4.140625" style="1" customWidth="1"/>
    <col min="3845" max="3845" width="30.85546875" style="1" bestFit="1" customWidth="1"/>
    <col min="3846" max="3856" width="11.28515625" style="1" customWidth="1"/>
    <col min="3857" max="3857" width="8.28515625" style="1" customWidth="1"/>
    <col min="3858" max="3858" width="3.5703125" style="1" customWidth="1"/>
    <col min="3859" max="4099" width="9.140625" style="1"/>
    <col min="4100" max="4100" width="4.140625" style="1" customWidth="1"/>
    <col min="4101" max="4101" width="30.85546875" style="1" bestFit="1" customWidth="1"/>
    <col min="4102" max="4112" width="11.28515625" style="1" customWidth="1"/>
    <col min="4113" max="4113" width="8.28515625" style="1" customWidth="1"/>
    <col min="4114" max="4114" width="3.5703125" style="1" customWidth="1"/>
    <col min="4115" max="4355" width="9.140625" style="1"/>
    <col min="4356" max="4356" width="4.140625" style="1" customWidth="1"/>
    <col min="4357" max="4357" width="30.85546875" style="1" bestFit="1" customWidth="1"/>
    <col min="4358" max="4368" width="11.28515625" style="1" customWidth="1"/>
    <col min="4369" max="4369" width="8.28515625" style="1" customWidth="1"/>
    <col min="4370" max="4370" width="3.5703125" style="1" customWidth="1"/>
    <col min="4371" max="4611" width="9.140625" style="1"/>
    <col min="4612" max="4612" width="4.140625" style="1" customWidth="1"/>
    <col min="4613" max="4613" width="30.85546875" style="1" bestFit="1" customWidth="1"/>
    <col min="4614" max="4624" width="11.28515625" style="1" customWidth="1"/>
    <col min="4625" max="4625" width="8.28515625" style="1" customWidth="1"/>
    <col min="4626" max="4626" width="3.5703125" style="1" customWidth="1"/>
    <col min="4627" max="4867" width="9.140625" style="1"/>
    <col min="4868" max="4868" width="4.140625" style="1" customWidth="1"/>
    <col min="4869" max="4869" width="30.85546875" style="1" bestFit="1" customWidth="1"/>
    <col min="4870" max="4880" width="11.28515625" style="1" customWidth="1"/>
    <col min="4881" max="4881" width="8.28515625" style="1" customWidth="1"/>
    <col min="4882" max="4882" width="3.5703125" style="1" customWidth="1"/>
    <col min="4883" max="5123" width="9.140625" style="1"/>
    <col min="5124" max="5124" width="4.140625" style="1" customWidth="1"/>
    <col min="5125" max="5125" width="30.85546875" style="1" bestFit="1" customWidth="1"/>
    <col min="5126" max="5136" width="11.28515625" style="1" customWidth="1"/>
    <col min="5137" max="5137" width="8.28515625" style="1" customWidth="1"/>
    <col min="5138" max="5138" width="3.5703125" style="1" customWidth="1"/>
    <col min="5139" max="5379" width="9.140625" style="1"/>
    <col min="5380" max="5380" width="4.140625" style="1" customWidth="1"/>
    <col min="5381" max="5381" width="30.85546875" style="1" bestFit="1" customWidth="1"/>
    <col min="5382" max="5392" width="11.28515625" style="1" customWidth="1"/>
    <col min="5393" max="5393" width="8.28515625" style="1" customWidth="1"/>
    <col min="5394" max="5394" width="3.5703125" style="1" customWidth="1"/>
    <col min="5395" max="5635" width="9.140625" style="1"/>
    <col min="5636" max="5636" width="4.140625" style="1" customWidth="1"/>
    <col min="5637" max="5637" width="30.85546875" style="1" bestFit="1" customWidth="1"/>
    <col min="5638" max="5648" width="11.28515625" style="1" customWidth="1"/>
    <col min="5649" max="5649" width="8.28515625" style="1" customWidth="1"/>
    <col min="5650" max="5650" width="3.5703125" style="1" customWidth="1"/>
    <col min="5651" max="5891" width="9.140625" style="1"/>
    <col min="5892" max="5892" width="4.140625" style="1" customWidth="1"/>
    <col min="5893" max="5893" width="30.85546875" style="1" bestFit="1" customWidth="1"/>
    <col min="5894" max="5904" width="11.28515625" style="1" customWidth="1"/>
    <col min="5905" max="5905" width="8.28515625" style="1" customWidth="1"/>
    <col min="5906" max="5906" width="3.5703125" style="1" customWidth="1"/>
    <col min="5907" max="6147" width="9.140625" style="1"/>
    <col min="6148" max="6148" width="4.140625" style="1" customWidth="1"/>
    <col min="6149" max="6149" width="30.85546875" style="1" bestFit="1" customWidth="1"/>
    <col min="6150" max="6160" width="11.28515625" style="1" customWidth="1"/>
    <col min="6161" max="6161" width="8.28515625" style="1" customWidth="1"/>
    <col min="6162" max="6162" width="3.5703125" style="1" customWidth="1"/>
    <col min="6163" max="6403" width="9.140625" style="1"/>
    <col min="6404" max="6404" width="4.140625" style="1" customWidth="1"/>
    <col min="6405" max="6405" width="30.85546875" style="1" bestFit="1" customWidth="1"/>
    <col min="6406" max="6416" width="11.28515625" style="1" customWidth="1"/>
    <col min="6417" max="6417" width="8.28515625" style="1" customWidth="1"/>
    <col min="6418" max="6418" width="3.5703125" style="1" customWidth="1"/>
    <col min="6419" max="6659" width="9.140625" style="1"/>
    <col min="6660" max="6660" width="4.140625" style="1" customWidth="1"/>
    <col min="6661" max="6661" width="30.85546875" style="1" bestFit="1" customWidth="1"/>
    <col min="6662" max="6672" width="11.28515625" style="1" customWidth="1"/>
    <col min="6673" max="6673" width="8.28515625" style="1" customWidth="1"/>
    <col min="6674" max="6674" width="3.5703125" style="1" customWidth="1"/>
    <col min="6675" max="6915" width="9.140625" style="1"/>
    <col min="6916" max="6916" width="4.140625" style="1" customWidth="1"/>
    <col min="6917" max="6917" width="30.85546875" style="1" bestFit="1" customWidth="1"/>
    <col min="6918" max="6928" width="11.28515625" style="1" customWidth="1"/>
    <col min="6929" max="6929" width="8.28515625" style="1" customWidth="1"/>
    <col min="6930" max="6930" width="3.5703125" style="1" customWidth="1"/>
    <col min="6931" max="7171" width="9.140625" style="1"/>
    <col min="7172" max="7172" width="4.140625" style="1" customWidth="1"/>
    <col min="7173" max="7173" width="30.85546875" style="1" bestFit="1" customWidth="1"/>
    <col min="7174" max="7184" width="11.28515625" style="1" customWidth="1"/>
    <col min="7185" max="7185" width="8.28515625" style="1" customWidth="1"/>
    <col min="7186" max="7186" width="3.5703125" style="1" customWidth="1"/>
    <col min="7187" max="7427" width="9.140625" style="1"/>
    <col min="7428" max="7428" width="4.140625" style="1" customWidth="1"/>
    <col min="7429" max="7429" width="30.85546875" style="1" bestFit="1" customWidth="1"/>
    <col min="7430" max="7440" width="11.28515625" style="1" customWidth="1"/>
    <col min="7441" max="7441" width="8.28515625" style="1" customWidth="1"/>
    <col min="7442" max="7442" width="3.5703125" style="1" customWidth="1"/>
    <col min="7443" max="7683" width="9.140625" style="1"/>
    <col min="7684" max="7684" width="4.140625" style="1" customWidth="1"/>
    <col min="7685" max="7685" width="30.85546875" style="1" bestFit="1" customWidth="1"/>
    <col min="7686" max="7696" width="11.28515625" style="1" customWidth="1"/>
    <col min="7697" max="7697" width="8.28515625" style="1" customWidth="1"/>
    <col min="7698" max="7698" width="3.5703125" style="1" customWidth="1"/>
    <col min="7699" max="7939" width="9.140625" style="1"/>
    <col min="7940" max="7940" width="4.140625" style="1" customWidth="1"/>
    <col min="7941" max="7941" width="30.85546875" style="1" bestFit="1" customWidth="1"/>
    <col min="7942" max="7952" width="11.28515625" style="1" customWidth="1"/>
    <col min="7953" max="7953" width="8.28515625" style="1" customWidth="1"/>
    <col min="7954" max="7954" width="3.5703125" style="1" customWidth="1"/>
    <col min="7955" max="8195" width="9.140625" style="1"/>
    <col min="8196" max="8196" width="4.140625" style="1" customWidth="1"/>
    <col min="8197" max="8197" width="30.85546875" style="1" bestFit="1" customWidth="1"/>
    <col min="8198" max="8208" width="11.28515625" style="1" customWidth="1"/>
    <col min="8209" max="8209" width="8.28515625" style="1" customWidth="1"/>
    <col min="8210" max="8210" width="3.5703125" style="1" customWidth="1"/>
    <col min="8211" max="8451" width="9.140625" style="1"/>
    <col min="8452" max="8452" width="4.140625" style="1" customWidth="1"/>
    <col min="8453" max="8453" width="30.85546875" style="1" bestFit="1" customWidth="1"/>
    <col min="8454" max="8464" width="11.28515625" style="1" customWidth="1"/>
    <col min="8465" max="8465" width="8.28515625" style="1" customWidth="1"/>
    <col min="8466" max="8466" width="3.5703125" style="1" customWidth="1"/>
    <col min="8467" max="8707" width="9.140625" style="1"/>
    <col min="8708" max="8708" width="4.140625" style="1" customWidth="1"/>
    <col min="8709" max="8709" width="30.85546875" style="1" bestFit="1" customWidth="1"/>
    <col min="8710" max="8720" width="11.28515625" style="1" customWidth="1"/>
    <col min="8721" max="8721" width="8.28515625" style="1" customWidth="1"/>
    <col min="8722" max="8722" width="3.5703125" style="1" customWidth="1"/>
    <col min="8723" max="8963" width="9.140625" style="1"/>
    <col min="8964" max="8964" width="4.140625" style="1" customWidth="1"/>
    <col min="8965" max="8965" width="30.85546875" style="1" bestFit="1" customWidth="1"/>
    <col min="8966" max="8976" width="11.28515625" style="1" customWidth="1"/>
    <col min="8977" max="8977" width="8.28515625" style="1" customWidth="1"/>
    <col min="8978" max="8978" width="3.5703125" style="1" customWidth="1"/>
    <col min="8979" max="9219" width="9.140625" style="1"/>
    <col min="9220" max="9220" width="4.140625" style="1" customWidth="1"/>
    <col min="9221" max="9221" width="30.85546875" style="1" bestFit="1" customWidth="1"/>
    <col min="9222" max="9232" width="11.28515625" style="1" customWidth="1"/>
    <col min="9233" max="9233" width="8.28515625" style="1" customWidth="1"/>
    <col min="9234" max="9234" width="3.5703125" style="1" customWidth="1"/>
    <col min="9235" max="9475" width="9.140625" style="1"/>
    <col min="9476" max="9476" width="4.140625" style="1" customWidth="1"/>
    <col min="9477" max="9477" width="30.85546875" style="1" bestFit="1" customWidth="1"/>
    <col min="9478" max="9488" width="11.28515625" style="1" customWidth="1"/>
    <col min="9489" max="9489" width="8.28515625" style="1" customWidth="1"/>
    <col min="9490" max="9490" width="3.5703125" style="1" customWidth="1"/>
    <col min="9491" max="9731" width="9.140625" style="1"/>
    <col min="9732" max="9732" width="4.140625" style="1" customWidth="1"/>
    <col min="9733" max="9733" width="30.85546875" style="1" bestFit="1" customWidth="1"/>
    <col min="9734" max="9744" width="11.28515625" style="1" customWidth="1"/>
    <col min="9745" max="9745" width="8.28515625" style="1" customWidth="1"/>
    <col min="9746" max="9746" width="3.5703125" style="1" customWidth="1"/>
    <col min="9747" max="9987" width="9.140625" style="1"/>
    <col min="9988" max="9988" width="4.140625" style="1" customWidth="1"/>
    <col min="9989" max="9989" width="30.85546875" style="1" bestFit="1" customWidth="1"/>
    <col min="9990" max="10000" width="11.28515625" style="1" customWidth="1"/>
    <col min="10001" max="10001" width="8.28515625" style="1" customWidth="1"/>
    <col min="10002" max="10002" width="3.5703125" style="1" customWidth="1"/>
    <col min="10003" max="10243" width="9.140625" style="1"/>
    <col min="10244" max="10244" width="4.140625" style="1" customWidth="1"/>
    <col min="10245" max="10245" width="30.85546875" style="1" bestFit="1" customWidth="1"/>
    <col min="10246" max="10256" width="11.28515625" style="1" customWidth="1"/>
    <col min="10257" max="10257" width="8.28515625" style="1" customWidth="1"/>
    <col min="10258" max="10258" width="3.5703125" style="1" customWidth="1"/>
    <col min="10259" max="10499" width="9.140625" style="1"/>
    <col min="10500" max="10500" width="4.140625" style="1" customWidth="1"/>
    <col min="10501" max="10501" width="30.85546875" style="1" bestFit="1" customWidth="1"/>
    <col min="10502" max="10512" width="11.28515625" style="1" customWidth="1"/>
    <col min="10513" max="10513" width="8.28515625" style="1" customWidth="1"/>
    <col min="10514" max="10514" width="3.5703125" style="1" customWidth="1"/>
    <col min="10515" max="10755" width="9.140625" style="1"/>
    <col min="10756" max="10756" width="4.140625" style="1" customWidth="1"/>
    <col min="10757" max="10757" width="30.85546875" style="1" bestFit="1" customWidth="1"/>
    <col min="10758" max="10768" width="11.28515625" style="1" customWidth="1"/>
    <col min="10769" max="10769" width="8.28515625" style="1" customWidth="1"/>
    <col min="10770" max="10770" width="3.5703125" style="1" customWidth="1"/>
    <col min="10771" max="11011" width="9.140625" style="1"/>
    <col min="11012" max="11012" width="4.140625" style="1" customWidth="1"/>
    <col min="11013" max="11013" width="30.85546875" style="1" bestFit="1" customWidth="1"/>
    <col min="11014" max="11024" width="11.28515625" style="1" customWidth="1"/>
    <col min="11025" max="11025" width="8.28515625" style="1" customWidth="1"/>
    <col min="11026" max="11026" width="3.5703125" style="1" customWidth="1"/>
    <col min="11027" max="11267" width="9.140625" style="1"/>
    <col min="11268" max="11268" width="4.140625" style="1" customWidth="1"/>
    <col min="11269" max="11269" width="30.85546875" style="1" bestFit="1" customWidth="1"/>
    <col min="11270" max="11280" width="11.28515625" style="1" customWidth="1"/>
    <col min="11281" max="11281" width="8.28515625" style="1" customWidth="1"/>
    <col min="11282" max="11282" width="3.5703125" style="1" customWidth="1"/>
    <col min="11283" max="11523" width="9.140625" style="1"/>
    <col min="11524" max="11524" width="4.140625" style="1" customWidth="1"/>
    <col min="11525" max="11525" width="30.85546875" style="1" bestFit="1" customWidth="1"/>
    <col min="11526" max="11536" width="11.28515625" style="1" customWidth="1"/>
    <col min="11537" max="11537" width="8.28515625" style="1" customWidth="1"/>
    <col min="11538" max="11538" width="3.5703125" style="1" customWidth="1"/>
    <col min="11539" max="11779" width="9.140625" style="1"/>
    <col min="11780" max="11780" width="4.140625" style="1" customWidth="1"/>
    <col min="11781" max="11781" width="30.85546875" style="1" bestFit="1" customWidth="1"/>
    <col min="11782" max="11792" width="11.28515625" style="1" customWidth="1"/>
    <col min="11793" max="11793" width="8.28515625" style="1" customWidth="1"/>
    <col min="11794" max="11794" width="3.5703125" style="1" customWidth="1"/>
    <col min="11795" max="12035" width="9.140625" style="1"/>
    <col min="12036" max="12036" width="4.140625" style="1" customWidth="1"/>
    <col min="12037" max="12037" width="30.85546875" style="1" bestFit="1" customWidth="1"/>
    <col min="12038" max="12048" width="11.28515625" style="1" customWidth="1"/>
    <col min="12049" max="12049" width="8.28515625" style="1" customWidth="1"/>
    <col min="12050" max="12050" width="3.5703125" style="1" customWidth="1"/>
    <col min="12051" max="12291" width="9.140625" style="1"/>
    <col min="12292" max="12292" width="4.140625" style="1" customWidth="1"/>
    <col min="12293" max="12293" width="30.85546875" style="1" bestFit="1" customWidth="1"/>
    <col min="12294" max="12304" width="11.28515625" style="1" customWidth="1"/>
    <col min="12305" max="12305" width="8.28515625" style="1" customWidth="1"/>
    <col min="12306" max="12306" width="3.5703125" style="1" customWidth="1"/>
    <col min="12307" max="12547" width="9.140625" style="1"/>
    <col min="12548" max="12548" width="4.140625" style="1" customWidth="1"/>
    <col min="12549" max="12549" width="30.85546875" style="1" bestFit="1" customWidth="1"/>
    <col min="12550" max="12560" width="11.28515625" style="1" customWidth="1"/>
    <col min="12561" max="12561" width="8.28515625" style="1" customWidth="1"/>
    <col min="12562" max="12562" width="3.5703125" style="1" customWidth="1"/>
    <col min="12563" max="12803" width="9.140625" style="1"/>
    <col min="12804" max="12804" width="4.140625" style="1" customWidth="1"/>
    <col min="12805" max="12805" width="30.85546875" style="1" bestFit="1" customWidth="1"/>
    <col min="12806" max="12816" width="11.28515625" style="1" customWidth="1"/>
    <col min="12817" max="12817" width="8.28515625" style="1" customWidth="1"/>
    <col min="12818" max="12818" width="3.5703125" style="1" customWidth="1"/>
    <col min="12819" max="13059" width="9.140625" style="1"/>
    <col min="13060" max="13060" width="4.140625" style="1" customWidth="1"/>
    <col min="13061" max="13061" width="30.85546875" style="1" bestFit="1" customWidth="1"/>
    <col min="13062" max="13072" width="11.28515625" style="1" customWidth="1"/>
    <col min="13073" max="13073" width="8.28515625" style="1" customWidth="1"/>
    <col min="13074" max="13074" width="3.5703125" style="1" customWidth="1"/>
    <col min="13075" max="13315" width="9.140625" style="1"/>
    <col min="13316" max="13316" width="4.140625" style="1" customWidth="1"/>
    <col min="13317" max="13317" width="30.85546875" style="1" bestFit="1" customWidth="1"/>
    <col min="13318" max="13328" width="11.28515625" style="1" customWidth="1"/>
    <col min="13329" max="13329" width="8.28515625" style="1" customWidth="1"/>
    <col min="13330" max="13330" width="3.5703125" style="1" customWidth="1"/>
    <col min="13331" max="13571" width="9.140625" style="1"/>
    <col min="13572" max="13572" width="4.140625" style="1" customWidth="1"/>
    <col min="13573" max="13573" width="30.85546875" style="1" bestFit="1" customWidth="1"/>
    <col min="13574" max="13584" width="11.28515625" style="1" customWidth="1"/>
    <col min="13585" max="13585" width="8.28515625" style="1" customWidth="1"/>
    <col min="13586" max="13586" width="3.5703125" style="1" customWidth="1"/>
    <col min="13587" max="13827" width="9.140625" style="1"/>
    <col min="13828" max="13828" width="4.140625" style="1" customWidth="1"/>
    <col min="13829" max="13829" width="30.85546875" style="1" bestFit="1" customWidth="1"/>
    <col min="13830" max="13840" width="11.28515625" style="1" customWidth="1"/>
    <col min="13841" max="13841" width="8.28515625" style="1" customWidth="1"/>
    <col min="13842" max="13842" width="3.5703125" style="1" customWidth="1"/>
    <col min="13843" max="14083" width="9.140625" style="1"/>
    <col min="14084" max="14084" width="4.140625" style="1" customWidth="1"/>
    <col min="14085" max="14085" width="30.85546875" style="1" bestFit="1" customWidth="1"/>
    <col min="14086" max="14096" width="11.28515625" style="1" customWidth="1"/>
    <col min="14097" max="14097" width="8.28515625" style="1" customWidth="1"/>
    <col min="14098" max="14098" width="3.5703125" style="1" customWidth="1"/>
    <col min="14099" max="14339" width="9.140625" style="1"/>
    <col min="14340" max="14340" width="4.140625" style="1" customWidth="1"/>
    <col min="14341" max="14341" width="30.85546875" style="1" bestFit="1" customWidth="1"/>
    <col min="14342" max="14352" width="11.28515625" style="1" customWidth="1"/>
    <col min="14353" max="14353" width="8.28515625" style="1" customWidth="1"/>
    <col min="14354" max="14354" width="3.5703125" style="1" customWidth="1"/>
    <col min="14355" max="14595" width="9.140625" style="1"/>
    <col min="14596" max="14596" width="4.140625" style="1" customWidth="1"/>
    <col min="14597" max="14597" width="30.85546875" style="1" bestFit="1" customWidth="1"/>
    <col min="14598" max="14608" width="11.28515625" style="1" customWidth="1"/>
    <col min="14609" max="14609" width="8.28515625" style="1" customWidth="1"/>
    <col min="14610" max="14610" width="3.5703125" style="1" customWidth="1"/>
    <col min="14611" max="14851" width="9.140625" style="1"/>
    <col min="14852" max="14852" width="4.140625" style="1" customWidth="1"/>
    <col min="14853" max="14853" width="30.85546875" style="1" bestFit="1" customWidth="1"/>
    <col min="14854" max="14864" width="11.28515625" style="1" customWidth="1"/>
    <col min="14865" max="14865" width="8.28515625" style="1" customWidth="1"/>
    <col min="14866" max="14866" width="3.5703125" style="1" customWidth="1"/>
    <col min="14867" max="15107" width="9.140625" style="1"/>
    <col min="15108" max="15108" width="4.140625" style="1" customWidth="1"/>
    <col min="15109" max="15109" width="30.85546875" style="1" bestFit="1" customWidth="1"/>
    <col min="15110" max="15120" width="11.28515625" style="1" customWidth="1"/>
    <col min="15121" max="15121" width="8.28515625" style="1" customWidth="1"/>
    <col min="15122" max="15122" width="3.5703125" style="1" customWidth="1"/>
    <col min="15123" max="15363" width="9.140625" style="1"/>
    <col min="15364" max="15364" width="4.140625" style="1" customWidth="1"/>
    <col min="15365" max="15365" width="30.85546875" style="1" bestFit="1" customWidth="1"/>
    <col min="15366" max="15376" width="11.28515625" style="1" customWidth="1"/>
    <col min="15377" max="15377" width="8.28515625" style="1" customWidth="1"/>
    <col min="15378" max="15378" width="3.5703125" style="1" customWidth="1"/>
    <col min="15379" max="15619" width="9.140625" style="1"/>
    <col min="15620" max="15620" width="4.140625" style="1" customWidth="1"/>
    <col min="15621" max="15621" width="30.85546875" style="1" bestFit="1" customWidth="1"/>
    <col min="15622" max="15632" width="11.28515625" style="1" customWidth="1"/>
    <col min="15633" max="15633" width="8.28515625" style="1" customWidth="1"/>
    <col min="15634" max="15634" width="3.5703125" style="1" customWidth="1"/>
    <col min="15635" max="15875" width="9.140625" style="1"/>
    <col min="15876" max="15876" width="4.140625" style="1" customWidth="1"/>
    <col min="15877" max="15877" width="30.85546875" style="1" bestFit="1" customWidth="1"/>
    <col min="15878" max="15888" width="11.28515625" style="1" customWidth="1"/>
    <col min="15889" max="15889" width="8.28515625" style="1" customWidth="1"/>
    <col min="15890" max="15890" width="3.5703125" style="1" customWidth="1"/>
    <col min="15891" max="16131" width="9.140625" style="1"/>
    <col min="16132" max="16132" width="4.140625" style="1" customWidth="1"/>
    <col min="16133" max="16133" width="30.85546875" style="1" bestFit="1" customWidth="1"/>
    <col min="16134" max="16144" width="11.28515625" style="1" customWidth="1"/>
    <col min="16145" max="16145" width="8.28515625" style="1" customWidth="1"/>
    <col min="16146" max="16146" width="3.5703125" style="1" customWidth="1"/>
    <col min="16147" max="16384" width="9.140625" style="1"/>
  </cols>
  <sheetData>
    <row r="6" spans="1:17" ht="14.45" thickBot="1"/>
    <row r="7" spans="1:17" s="128" customFormat="1">
      <c r="A7" s="129"/>
      <c r="B7" s="561"/>
      <c r="C7" s="562"/>
      <c r="D7" s="562"/>
      <c r="E7" s="562"/>
      <c r="F7" s="562"/>
      <c r="G7" s="562"/>
      <c r="H7" s="562"/>
      <c r="I7" s="562"/>
      <c r="J7" s="562"/>
      <c r="K7" s="562"/>
      <c r="L7" s="562"/>
      <c r="M7" s="562"/>
      <c r="N7" s="562"/>
      <c r="O7" s="562"/>
      <c r="P7" s="562"/>
      <c r="Q7" s="563"/>
    </row>
    <row r="8" spans="1:17" s="128" customFormat="1" ht="18">
      <c r="A8" s="129"/>
      <c r="B8" s="521"/>
      <c r="C8" s="599" t="s">
        <v>222</v>
      </c>
      <c r="D8" s="599"/>
      <c r="E8" s="599"/>
      <c r="F8" s="599"/>
      <c r="G8" s="599"/>
      <c r="H8" s="599"/>
      <c r="I8" s="599"/>
      <c r="J8" s="599"/>
      <c r="K8" s="599"/>
      <c r="L8" s="599"/>
      <c r="M8" s="599"/>
      <c r="N8" s="599"/>
      <c r="O8" s="599"/>
      <c r="P8" s="599"/>
      <c r="Q8" s="281"/>
    </row>
    <row r="9" spans="1:17" ht="3.75" customHeight="1">
      <c r="B9" s="564"/>
      <c r="C9" s="3"/>
      <c r="D9" s="4"/>
      <c r="E9" s="5"/>
      <c r="F9" s="6"/>
      <c r="G9" s="7"/>
      <c r="H9" s="7"/>
      <c r="I9" s="7"/>
      <c r="J9" s="7"/>
      <c r="K9" s="2"/>
      <c r="L9" s="2"/>
      <c r="M9" s="2"/>
      <c r="N9" s="2"/>
      <c r="O9" s="2"/>
      <c r="P9" s="2"/>
      <c r="Q9" s="565"/>
    </row>
    <row r="10" spans="1:17" ht="14.45">
      <c r="B10" s="564"/>
      <c r="C10" s="8" t="s">
        <v>223</v>
      </c>
      <c r="D10" s="560">
        <v>2025</v>
      </c>
      <c r="E10" s="6"/>
      <c r="F10" s="6"/>
      <c r="G10" s="7"/>
      <c r="H10" s="7"/>
      <c r="I10" s="7"/>
      <c r="J10" s="7"/>
      <c r="K10" s="2"/>
      <c r="L10" s="2"/>
      <c r="M10" s="2"/>
      <c r="N10" s="2"/>
      <c r="O10" s="2"/>
      <c r="P10" s="2"/>
      <c r="Q10" s="565"/>
    </row>
    <row r="11" spans="1:17" ht="14.45" thickBot="1">
      <c r="B11" s="566"/>
      <c r="C11" s="2"/>
      <c r="D11" s="2"/>
      <c r="E11" s="2"/>
      <c r="F11" s="2"/>
      <c r="G11" s="2"/>
      <c r="H11" s="2"/>
      <c r="I11" s="2"/>
      <c r="J11" s="2"/>
      <c r="K11" s="2"/>
      <c r="L11" s="567"/>
      <c r="M11" s="567"/>
      <c r="N11" s="2"/>
      <c r="O11" s="2"/>
      <c r="P11" s="2"/>
      <c r="Q11" s="565"/>
    </row>
    <row r="12" spans="1:17" ht="14.45" thickBot="1">
      <c r="B12" s="566"/>
      <c r="C12" s="2"/>
      <c r="D12" s="9" t="s">
        <v>224</v>
      </c>
      <c r="E12" s="10" t="s">
        <v>224</v>
      </c>
      <c r="F12" s="10" t="s">
        <v>224</v>
      </c>
      <c r="G12" s="10" t="s">
        <v>224</v>
      </c>
      <c r="H12" s="10" t="s">
        <v>224</v>
      </c>
      <c r="I12" s="10" t="s">
        <v>224</v>
      </c>
      <c r="J12" s="10" t="s">
        <v>224</v>
      </c>
      <c r="K12" s="10" t="s">
        <v>224</v>
      </c>
      <c r="L12" s="10" t="s">
        <v>224</v>
      </c>
      <c r="M12" s="11" t="s">
        <v>224</v>
      </c>
      <c r="N12" s="12" t="s">
        <v>224</v>
      </c>
      <c r="O12" s="13" t="s">
        <v>224</v>
      </c>
      <c r="P12" s="651" t="s">
        <v>225</v>
      </c>
      <c r="Q12" s="565"/>
    </row>
    <row r="13" spans="1:17" ht="14.45" thickBot="1">
      <c r="B13" s="568"/>
      <c r="C13" s="14" t="s">
        <v>226</v>
      </c>
      <c r="D13" s="15" t="s">
        <v>227</v>
      </c>
      <c r="E13" s="16" t="s">
        <v>228</v>
      </c>
      <c r="F13" s="16" t="s">
        <v>229</v>
      </c>
      <c r="G13" s="16" t="s">
        <v>230</v>
      </c>
      <c r="H13" s="16" t="s">
        <v>231</v>
      </c>
      <c r="I13" s="16" t="s">
        <v>232</v>
      </c>
      <c r="J13" s="16" t="s">
        <v>233</v>
      </c>
      <c r="K13" s="16" t="s">
        <v>234</v>
      </c>
      <c r="L13" s="16" t="s">
        <v>235</v>
      </c>
      <c r="M13" s="17" t="s">
        <v>236</v>
      </c>
      <c r="N13" s="18" t="s">
        <v>237</v>
      </c>
      <c r="O13" s="18" t="s">
        <v>238</v>
      </c>
      <c r="P13" s="652"/>
      <c r="Q13" s="565"/>
    </row>
    <row r="14" spans="1:17">
      <c r="B14" s="566"/>
      <c r="C14" s="19" t="s">
        <v>239</v>
      </c>
      <c r="D14" s="555">
        <v>0</v>
      </c>
      <c r="E14" s="556">
        <v>0</v>
      </c>
      <c r="F14" s="556">
        <v>0</v>
      </c>
      <c r="G14" s="556">
        <v>0</v>
      </c>
      <c r="H14" s="556">
        <v>0</v>
      </c>
      <c r="I14" s="556">
        <v>0</v>
      </c>
      <c r="J14" s="556">
        <v>0</v>
      </c>
      <c r="K14" s="556">
        <v>0</v>
      </c>
      <c r="L14" s="556">
        <v>0</v>
      </c>
      <c r="M14" s="556">
        <v>0</v>
      </c>
      <c r="N14" s="556">
        <v>0</v>
      </c>
      <c r="O14" s="557">
        <v>0</v>
      </c>
      <c r="P14" s="558">
        <f>SUM(D14:O14)</f>
        <v>0</v>
      </c>
      <c r="Q14" s="565"/>
    </row>
    <row r="15" spans="1:17">
      <c r="B15" s="566"/>
      <c r="C15" s="20" t="s">
        <v>240</v>
      </c>
      <c r="D15" s="21">
        <v>0</v>
      </c>
      <c r="E15" s="22">
        <v>0</v>
      </c>
      <c r="F15" s="22">
        <v>0</v>
      </c>
      <c r="G15" s="22">
        <v>0</v>
      </c>
      <c r="H15" s="22">
        <v>0</v>
      </c>
      <c r="I15" s="22">
        <v>0</v>
      </c>
      <c r="J15" s="22">
        <v>0</v>
      </c>
      <c r="K15" s="22">
        <v>0</v>
      </c>
      <c r="L15" s="22">
        <v>0</v>
      </c>
      <c r="M15" s="22">
        <v>0</v>
      </c>
      <c r="N15" s="22">
        <v>0</v>
      </c>
      <c r="O15" s="23">
        <v>0</v>
      </c>
      <c r="P15" s="24">
        <f>SUM(D15:O15)</f>
        <v>0</v>
      </c>
      <c r="Q15" s="565"/>
    </row>
    <row r="16" spans="1:17">
      <c r="B16" s="566"/>
      <c r="C16" s="20" t="s">
        <v>241</v>
      </c>
      <c r="D16" s="21">
        <v>0</v>
      </c>
      <c r="E16" s="22">
        <v>0</v>
      </c>
      <c r="F16" s="22">
        <v>0</v>
      </c>
      <c r="G16" s="22">
        <v>0</v>
      </c>
      <c r="H16" s="22">
        <v>0</v>
      </c>
      <c r="I16" s="22">
        <v>0</v>
      </c>
      <c r="J16" s="22">
        <v>0</v>
      </c>
      <c r="K16" s="22">
        <v>0</v>
      </c>
      <c r="L16" s="22">
        <v>0</v>
      </c>
      <c r="M16" s="22">
        <v>0</v>
      </c>
      <c r="N16" s="22">
        <v>0</v>
      </c>
      <c r="O16" s="23">
        <v>0</v>
      </c>
      <c r="P16" s="24">
        <f>SUM(D16:O16)</f>
        <v>0</v>
      </c>
      <c r="Q16" s="565"/>
    </row>
    <row r="17" spans="2:17" ht="14.45" thickBot="1">
      <c r="B17" s="566"/>
      <c r="C17" s="559" t="s">
        <v>242</v>
      </c>
      <c r="D17" s="25">
        <v>0</v>
      </c>
      <c r="E17" s="26">
        <v>0</v>
      </c>
      <c r="F17" s="26">
        <v>0</v>
      </c>
      <c r="G17" s="26">
        <v>0</v>
      </c>
      <c r="H17" s="26">
        <v>0</v>
      </c>
      <c r="I17" s="26">
        <v>0</v>
      </c>
      <c r="J17" s="26">
        <v>0</v>
      </c>
      <c r="K17" s="26">
        <v>0</v>
      </c>
      <c r="L17" s="26">
        <v>0</v>
      </c>
      <c r="M17" s="26">
        <v>0</v>
      </c>
      <c r="N17" s="26">
        <v>0</v>
      </c>
      <c r="O17" s="27">
        <v>0</v>
      </c>
      <c r="P17" s="28">
        <f>SUM(D17:O17)</f>
        <v>0</v>
      </c>
      <c r="Q17" s="565"/>
    </row>
    <row r="18" spans="2:17" ht="14.45" thickBot="1">
      <c r="B18" s="566"/>
      <c r="C18" s="569"/>
      <c r="D18" s="29"/>
      <c r="E18" s="30"/>
      <c r="F18" s="2"/>
      <c r="G18" s="2"/>
      <c r="H18" s="2"/>
      <c r="I18" s="31"/>
      <c r="J18" s="31"/>
      <c r="K18" s="2"/>
      <c r="L18" s="2"/>
      <c r="M18" s="2"/>
      <c r="N18" s="2"/>
      <c r="O18" s="2"/>
      <c r="P18" s="2"/>
      <c r="Q18" s="565"/>
    </row>
    <row r="19" spans="2:17" ht="14.45" thickBot="1">
      <c r="B19" s="566"/>
      <c r="C19" s="32" t="s">
        <v>243</v>
      </c>
      <c r="D19" s="33">
        <v>0</v>
      </c>
      <c r="E19" s="34">
        <v>0</v>
      </c>
      <c r="F19" s="34">
        <v>0</v>
      </c>
      <c r="G19" s="34">
        <v>0</v>
      </c>
      <c r="H19" s="34">
        <v>0</v>
      </c>
      <c r="I19" s="34">
        <v>0</v>
      </c>
      <c r="J19" s="34">
        <v>0</v>
      </c>
      <c r="K19" s="34">
        <v>0</v>
      </c>
      <c r="L19" s="34">
        <v>0</v>
      </c>
      <c r="M19" s="35">
        <v>0</v>
      </c>
      <c r="N19" s="35">
        <v>0</v>
      </c>
      <c r="O19" s="35">
        <v>0</v>
      </c>
      <c r="P19" s="36">
        <f>SUM(D19:O19)</f>
        <v>0</v>
      </c>
      <c r="Q19" s="565"/>
    </row>
    <row r="20" spans="2:17">
      <c r="B20" s="566"/>
      <c r="C20" s="37"/>
      <c r="D20" s="38"/>
      <c r="E20" s="39"/>
      <c r="F20" s="40"/>
      <c r="G20" s="2"/>
      <c r="H20" s="2"/>
      <c r="I20" s="2"/>
      <c r="J20" s="2"/>
      <c r="K20" s="2"/>
      <c r="L20" s="41"/>
      <c r="M20" s="41"/>
      <c r="N20" s="2"/>
      <c r="O20" s="2"/>
      <c r="P20" s="2"/>
      <c r="Q20" s="565"/>
    </row>
    <row r="21" spans="2:17">
      <c r="B21" s="566"/>
      <c r="C21" s="42" t="s">
        <v>244</v>
      </c>
      <c r="D21" s="642"/>
      <c r="E21" s="643"/>
      <c r="F21" s="643"/>
      <c r="G21" s="643"/>
      <c r="H21" s="643"/>
      <c r="I21" s="643"/>
      <c r="J21" s="643"/>
      <c r="K21" s="643"/>
      <c r="L21" s="643"/>
      <c r="M21" s="643"/>
      <c r="N21" s="643"/>
      <c r="O21" s="643"/>
      <c r="P21" s="644"/>
      <c r="Q21" s="565"/>
    </row>
    <row r="22" spans="2:17">
      <c r="B22" s="566"/>
      <c r="C22" s="2"/>
      <c r="D22" s="645"/>
      <c r="E22" s="646"/>
      <c r="F22" s="646"/>
      <c r="G22" s="646"/>
      <c r="H22" s="646"/>
      <c r="I22" s="646"/>
      <c r="J22" s="646"/>
      <c r="K22" s="646"/>
      <c r="L22" s="646"/>
      <c r="M22" s="646"/>
      <c r="N22" s="646"/>
      <c r="O22" s="646"/>
      <c r="P22" s="647"/>
      <c r="Q22" s="565"/>
    </row>
    <row r="23" spans="2:17" ht="14.45">
      <c r="B23" s="566"/>
      <c r="C23" s="7"/>
      <c r="D23" s="645"/>
      <c r="E23" s="646"/>
      <c r="F23" s="646"/>
      <c r="G23" s="646"/>
      <c r="H23" s="646"/>
      <c r="I23" s="646"/>
      <c r="J23" s="646"/>
      <c r="K23" s="646"/>
      <c r="L23" s="646"/>
      <c r="M23" s="646"/>
      <c r="N23" s="646"/>
      <c r="O23" s="646"/>
      <c r="P23" s="647"/>
      <c r="Q23" s="565"/>
    </row>
    <row r="24" spans="2:17" ht="14.45">
      <c r="B24" s="564"/>
      <c r="C24" s="2"/>
      <c r="D24" s="648"/>
      <c r="E24" s="649"/>
      <c r="F24" s="649"/>
      <c r="G24" s="649"/>
      <c r="H24" s="649"/>
      <c r="I24" s="649"/>
      <c r="J24" s="649"/>
      <c r="K24" s="649"/>
      <c r="L24" s="649"/>
      <c r="M24" s="649"/>
      <c r="N24" s="649"/>
      <c r="O24" s="649"/>
      <c r="P24" s="650"/>
      <c r="Q24" s="565"/>
    </row>
    <row r="25" spans="2:17">
      <c r="B25" s="566"/>
      <c r="C25" s="2"/>
      <c r="D25" s="2"/>
      <c r="E25" s="2"/>
      <c r="F25" s="2"/>
      <c r="G25" s="2"/>
      <c r="H25" s="2"/>
      <c r="I25" s="2"/>
      <c r="J25" s="2"/>
      <c r="K25" s="2"/>
      <c r="L25" s="2"/>
      <c r="M25" s="2"/>
      <c r="N25" s="2"/>
      <c r="O25" s="2"/>
      <c r="P25" s="2"/>
      <c r="Q25" s="565"/>
    </row>
    <row r="26" spans="2:17" ht="7.5" customHeight="1">
      <c r="B26" s="566"/>
      <c r="C26" s="2"/>
      <c r="D26" s="2"/>
      <c r="E26" s="2"/>
      <c r="F26" s="2"/>
      <c r="G26" s="2"/>
      <c r="H26" s="2"/>
      <c r="I26" s="2"/>
      <c r="J26" s="2"/>
      <c r="K26" s="2"/>
      <c r="L26" s="2"/>
      <c r="M26" s="2"/>
      <c r="N26" s="2"/>
      <c r="O26" s="2"/>
      <c r="P26" s="2"/>
      <c r="Q26" s="565"/>
    </row>
    <row r="27" spans="2:17" ht="7.5" customHeight="1">
      <c r="B27" s="566"/>
      <c r="C27" s="3"/>
      <c r="D27" s="4"/>
      <c r="E27" s="5"/>
      <c r="F27" s="6"/>
      <c r="G27" s="7"/>
      <c r="H27" s="7"/>
      <c r="I27" s="7"/>
      <c r="J27" s="7"/>
      <c r="K27" s="2"/>
      <c r="L27" s="2"/>
      <c r="M27" s="2"/>
      <c r="N27" s="2"/>
      <c r="O27" s="2"/>
      <c r="P27" s="2"/>
      <c r="Q27" s="565"/>
    </row>
    <row r="28" spans="2:17" ht="14.45" customHeight="1">
      <c r="B28" s="564"/>
      <c r="C28" s="8" t="s">
        <v>223</v>
      </c>
      <c r="D28" s="560">
        <v>2026</v>
      </c>
      <c r="E28" s="6"/>
      <c r="F28" s="6"/>
      <c r="G28" s="7"/>
      <c r="H28" s="7"/>
      <c r="I28" s="7"/>
      <c r="J28" s="7"/>
      <c r="K28" s="2"/>
      <c r="L28" s="2"/>
      <c r="M28" s="2"/>
      <c r="N28" s="2"/>
      <c r="O28" s="2"/>
      <c r="P28" s="2"/>
      <c r="Q28" s="565"/>
    </row>
    <row r="29" spans="2:17" ht="15" thickBot="1">
      <c r="B29" s="564"/>
      <c r="C29" s="2"/>
      <c r="D29" s="2"/>
      <c r="E29" s="2"/>
      <c r="F29" s="2"/>
      <c r="G29" s="2"/>
      <c r="H29" s="2"/>
      <c r="I29" s="2"/>
      <c r="J29" s="2"/>
      <c r="K29" s="2"/>
      <c r="L29" s="2"/>
      <c r="M29" s="2"/>
      <c r="N29" s="2"/>
      <c r="O29" s="2"/>
      <c r="P29" s="2"/>
      <c r="Q29" s="565"/>
    </row>
    <row r="30" spans="2:17" ht="14.45" thickBot="1">
      <c r="B30" s="566"/>
      <c r="C30" s="2"/>
      <c r="D30" s="9" t="s">
        <v>224</v>
      </c>
      <c r="E30" s="10" t="s">
        <v>224</v>
      </c>
      <c r="F30" s="10" t="s">
        <v>224</v>
      </c>
      <c r="G30" s="10" t="s">
        <v>224</v>
      </c>
      <c r="H30" s="10" t="s">
        <v>224</v>
      </c>
      <c r="I30" s="10" t="s">
        <v>224</v>
      </c>
      <c r="J30" s="10" t="s">
        <v>224</v>
      </c>
      <c r="K30" s="10" t="s">
        <v>224</v>
      </c>
      <c r="L30" s="10" t="s">
        <v>224</v>
      </c>
      <c r="M30" s="11" t="s">
        <v>224</v>
      </c>
      <c r="N30" s="12" t="s">
        <v>224</v>
      </c>
      <c r="O30" s="13" t="s">
        <v>224</v>
      </c>
      <c r="P30" s="651" t="s">
        <v>225</v>
      </c>
      <c r="Q30" s="565"/>
    </row>
    <row r="31" spans="2:17" ht="13.5" customHeight="1" thickBot="1">
      <c r="B31" s="566"/>
      <c r="C31" s="14" t="s">
        <v>226</v>
      </c>
      <c r="D31" s="15" t="s">
        <v>227</v>
      </c>
      <c r="E31" s="16" t="s">
        <v>228</v>
      </c>
      <c r="F31" s="16" t="s">
        <v>229</v>
      </c>
      <c r="G31" s="16" t="s">
        <v>230</v>
      </c>
      <c r="H31" s="16" t="s">
        <v>231</v>
      </c>
      <c r="I31" s="16" t="s">
        <v>232</v>
      </c>
      <c r="J31" s="16" t="s">
        <v>233</v>
      </c>
      <c r="K31" s="16" t="s">
        <v>234</v>
      </c>
      <c r="L31" s="16" t="s">
        <v>245</v>
      </c>
      <c r="M31" s="17" t="s">
        <v>236</v>
      </c>
      <c r="N31" s="18" t="s">
        <v>237</v>
      </c>
      <c r="O31" s="18" t="s">
        <v>238</v>
      </c>
      <c r="P31" s="652"/>
      <c r="Q31" s="565"/>
    </row>
    <row r="32" spans="2:17">
      <c r="B32" s="568"/>
      <c r="C32" s="19" t="s">
        <v>239</v>
      </c>
      <c r="D32" s="555">
        <v>0</v>
      </c>
      <c r="E32" s="556">
        <v>0</v>
      </c>
      <c r="F32" s="556">
        <v>0</v>
      </c>
      <c r="G32" s="556">
        <v>0</v>
      </c>
      <c r="H32" s="556">
        <v>0</v>
      </c>
      <c r="I32" s="556">
        <v>0</v>
      </c>
      <c r="J32" s="556">
        <v>0</v>
      </c>
      <c r="K32" s="556">
        <v>0</v>
      </c>
      <c r="L32" s="556">
        <v>0</v>
      </c>
      <c r="M32" s="556">
        <v>0</v>
      </c>
      <c r="N32" s="556">
        <v>0</v>
      </c>
      <c r="O32" s="557">
        <v>0</v>
      </c>
      <c r="P32" s="558">
        <f>SUM(D32:O32)</f>
        <v>0</v>
      </c>
      <c r="Q32" s="565"/>
    </row>
    <row r="33" spans="2:17">
      <c r="B33" s="566"/>
      <c r="C33" s="20" t="s">
        <v>240</v>
      </c>
      <c r="D33" s="21">
        <v>0</v>
      </c>
      <c r="E33" s="22">
        <v>0</v>
      </c>
      <c r="F33" s="22">
        <v>0</v>
      </c>
      <c r="G33" s="22">
        <v>0</v>
      </c>
      <c r="H33" s="22">
        <v>0</v>
      </c>
      <c r="I33" s="22">
        <v>0</v>
      </c>
      <c r="J33" s="22">
        <v>0</v>
      </c>
      <c r="K33" s="22">
        <v>0</v>
      </c>
      <c r="L33" s="22">
        <v>0</v>
      </c>
      <c r="M33" s="22">
        <v>0</v>
      </c>
      <c r="N33" s="22">
        <v>0</v>
      </c>
      <c r="O33" s="23">
        <v>0</v>
      </c>
      <c r="P33" s="24">
        <f>SUM(D33:O33)</f>
        <v>0</v>
      </c>
      <c r="Q33" s="565"/>
    </row>
    <row r="34" spans="2:17">
      <c r="B34" s="566"/>
      <c r="C34" s="20" t="s">
        <v>241</v>
      </c>
      <c r="D34" s="21">
        <v>0</v>
      </c>
      <c r="E34" s="22">
        <v>0</v>
      </c>
      <c r="F34" s="22">
        <v>0</v>
      </c>
      <c r="G34" s="22">
        <v>0</v>
      </c>
      <c r="H34" s="22">
        <v>0</v>
      </c>
      <c r="I34" s="22">
        <v>0</v>
      </c>
      <c r="J34" s="22">
        <v>0</v>
      </c>
      <c r="K34" s="22">
        <v>0</v>
      </c>
      <c r="L34" s="22">
        <v>0</v>
      </c>
      <c r="M34" s="22">
        <v>0</v>
      </c>
      <c r="N34" s="22">
        <v>0</v>
      </c>
      <c r="O34" s="23">
        <v>0</v>
      </c>
      <c r="P34" s="24">
        <f>SUM(D34:O34)</f>
        <v>0</v>
      </c>
      <c r="Q34" s="565"/>
    </row>
    <row r="35" spans="2:17" ht="14.45" thickBot="1">
      <c r="B35" s="566"/>
      <c r="C35" s="559" t="s">
        <v>242</v>
      </c>
      <c r="D35" s="25">
        <v>0</v>
      </c>
      <c r="E35" s="26">
        <v>0</v>
      </c>
      <c r="F35" s="26">
        <v>0</v>
      </c>
      <c r="G35" s="26">
        <v>0</v>
      </c>
      <c r="H35" s="26">
        <v>0</v>
      </c>
      <c r="I35" s="26">
        <v>0</v>
      </c>
      <c r="J35" s="26">
        <v>0</v>
      </c>
      <c r="K35" s="26">
        <v>0</v>
      </c>
      <c r="L35" s="26">
        <v>0</v>
      </c>
      <c r="M35" s="26">
        <v>0</v>
      </c>
      <c r="N35" s="26">
        <v>0</v>
      </c>
      <c r="O35" s="27">
        <v>0</v>
      </c>
      <c r="P35" s="28">
        <f>SUM(D35:O35)</f>
        <v>0</v>
      </c>
      <c r="Q35" s="565"/>
    </row>
    <row r="36" spans="2:17" ht="14.45" thickBot="1">
      <c r="B36" s="566"/>
      <c r="C36" s="569"/>
      <c r="D36" s="29"/>
      <c r="E36" s="30"/>
      <c r="F36" s="2"/>
      <c r="G36" s="2"/>
      <c r="H36" s="2"/>
      <c r="I36" s="31"/>
      <c r="J36" s="31"/>
      <c r="K36" s="2"/>
      <c r="L36" s="2"/>
      <c r="M36" s="2"/>
      <c r="N36" s="2"/>
      <c r="O36" s="2"/>
      <c r="P36" s="2"/>
      <c r="Q36" s="565"/>
    </row>
    <row r="37" spans="2:17" ht="14.45" thickBot="1">
      <c r="B37" s="566"/>
      <c r="C37" s="32" t="s">
        <v>243</v>
      </c>
      <c r="D37" s="43">
        <v>0</v>
      </c>
      <c r="E37" s="34">
        <v>0</v>
      </c>
      <c r="F37" s="34">
        <v>0</v>
      </c>
      <c r="G37" s="34">
        <v>0</v>
      </c>
      <c r="H37" s="34">
        <v>0</v>
      </c>
      <c r="I37" s="34">
        <v>0</v>
      </c>
      <c r="J37" s="34">
        <v>0</v>
      </c>
      <c r="K37" s="34">
        <v>0</v>
      </c>
      <c r="L37" s="34">
        <v>0</v>
      </c>
      <c r="M37" s="35">
        <v>0</v>
      </c>
      <c r="N37" s="35">
        <v>0</v>
      </c>
      <c r="O37" s="35">
        <v>0</v>
      </c>
      <c r="P37" s="36">
        <f>SUM(D37:O37)</f>
        <v>0</v>
      </c>
      <c r="Q37" s="565"/>
    </row>
    <row r="38" spans="2:17">
      <c r="B38" s="566"/>
      <c r="C38" s="37"/>
      <c r="D38" s="38"/>
      <c r="E38" s="39"/>
      <c r="F38" s="40"/>
      <c r="G38" s="2"/>
      <c r="H38" s="2"/>
      <c r="I38" s="2"/>
      <c r="J38" s="2"/>
      <c r="K38" s="2"/>
      <c r="L38" s="41"/>
      <c r="M38" s="41"/>
      <c r="N38" s="2"/>
      <c r="O38" s="2"/>
      <c r="P38" s="2"/>
      <c r="Q38" s="565"/>
    </row>
    <row r="39" spans="2:17">
      <c r="B39" s="566"/>
      <c r="C39" s="42" t="s">
        <v>244</v>
      </c>
      <c r="D39" s="642"/>
      <c r="E39" s="643"/>
      <c r="F39" s="643"/>
      <c r="G39" s="643"/>
      <c r="H39" s="643"/>
      <c r="I39" s="643"/>
      <c r="J39" s="643"/>
      <c r="K39" s="643"/>
      <c r="L39" s="643"/>
      <c r="M39" s="643"/>
      <c r="N39" s="643"/>
      <c r="O39" s="643"/>
      <c r="P39" s="644"/>
      <c r="Q39" s="565"/>
    </row>
    <row r="40" spans="2:17">
      <c r="B40" s="566"/>
      <c r="C40" s="2"/>
      <c r="D40" s="645"/>
      <c r="E40" s="646"/>
      <c r="F40" s="646"/>
      <c r="G40" s="646"/>
      <c r="H40" s="646"/>
      <c r="I40" s="646"/>
      <c r="J40" s="646"/>
      <c r="K40" s="646"/>
      <c r="L40" s="646"/>
      <c r="M40" s="646"/>
      <c r="N40" s="646"/>
      <c r="O40" s="646"/>
      <c r="P40" s="647"/>
      <c r="Q40" s="565"/>
    </row>
    <row r="41" spans="2:17" ht="14.45">
      <c r="B41" s="566"/>
      <c r="C41" s="7"/>
      <c r="D41" s="648"/>
      <c r="E41" s="649"/>
      <c r="F41" s="649"/>
      <c r="G41" s="649"/>
      <c r="H41" s="649"/>
      <c r="I41" s="649"/>
      <c r="J41" s="649"/>
      <c r="K41" s="649"/>
      <c r="L41" s="649"/>
      <c r="M41" s="649"/>
      <c r="N41" s="649"/>
      <c r="O41" s="649"/>
      <c r="P41" s="650"/>
      <c r="Q41" s="565"/>
    </row>
    <row r="42" spans="2:17">
      <c r="B42" s="566"/>
      <c r="Q42" s="565"/>
    </row>
    <row r="43" spans="2:17" ht="14.45">
      <c r="B43" s="564"/>
      <c r="C43" s="8" t="s">
        <v>223</v>
      </c>
      <c r="D43" s="560">
        <v>2025</v>
      </c>
      <c r="E43" s="6"/>
      <c r="F43" s="6"/>
      <c r="G43" s="7"/>
      <c r="H43" s="7"/>
      <c r="I43" s="7"/>
      <c r="J43" s="7"/>
      <c r="K43" s="2"/>
      <c r="L43" s="2"/>
      <c r="M43" s="2"/>
      <c r="N43" s="2"/>
      <c r="O43" s="2"/>
      <c r="P43" s="2"/>
      <c r="Q43" s="565"/>
    </row>
    <row r="44" spans="2:17" ht="14.45" thickBot="1">
      <c r="B44" s="570"/>
      <c r="C44" s="2"/>
      <c r="D44" s="2"/>
      <c r="E44" s="2"/>
      <c r="F44" s="2"/>
      <c r="G44" s="2"/>
      <c r="H44" s="2"/>
      <c r="I44" s="2"/>
      <c r="J44" s="2"/>
      <c r="K44" s="2"/>
      <c r="L44" s="567"/>
      <c r="M44" s="567"/>
      <c r="N44" s="2"/>
      <c r="O44" s="2"/>
      <c r="P44" s="2"/>
      <c r="Q44" s="571"/>
    </row>
    <row r="45" spans="2:17" ht="14.45" thickBot="1">
      <c r="B45" s="570"/>
      <c r="C45" s="2"/>
      <c r="D45" s="9" t="s">
        <v>224</v>
      </c>
      <c r="E45" s="10" t="s">
        <v>224</v>
      </c>
      <c r="F45" s="10" t="s">
        <v>224</v>
      </c>
      <c r="G45" s="10" t="s">
        <v>224</v>
      </c>
      <c r="H45" s="10" t="s">
        <v>224</v>
      </c>
      <c r="I45" s="10" t="s">
        <v>224</v>
      </c>
      <c r="J45" s="10" t="s">
        <v>224</v>
      </c>
      <c r="K45" s="10" t="s">
        <v>224</v>
      </c>
      <c r="L45" s="10" t="s">
        <v>224</v>
      </c>
      <c r="M45" s="11" t="s">
        <v>224</v>
      </c>
      <c r="N45" s="12" t="s">
        <v>224</v>
      </c>
      <c r="O45" s="13" t="s">
        <v>224</v>
      </c>
      <c r="P45" s="651" t="s">
        <v>225</v>
      </c>
      <c r="Q45" s="571"/>
    </row>
    <row r="46" spans="2:17" ht="14.45" thickBot="1">
      <c r="B46" s="570"/>
      <c r="C46" s="14" t="s">
        <v>226</v>
      </c>
      <c r="D46" s="15" t="s">
        <v>227</v>
      </c>
      <c r="E46" s="16" t="s">
        <v>228</v>
      </c>
      <c r="F46" s="16" t="s">
        <v>229</v>
      </c>
      <c r="G46" s="16" t="s">
        <v>230</v>
      </c>
      <c r="H46" s="16" t="s">
        <v>231</v>
      </c>
      <c r="I46" s="16" t="s">
        <v>232</v>
      </c>
      <c r="J46" s="16" t="s">
        <v>233</v>
      </c>
      <c r="K46" s="16" t="s">
        <v>234</v>
      </c>
      <c r="L46" s="16" t="s">
        <v>235</v>
      </c>
      <c r="M46" s="17" t="s">
        <v>236</v>
      </c>
      <c r="N46" s="18" t="s">
        <v>237</v>
      </c>
      <c r="O46" s="18" t="s">
        <v>238</v>
      </c>
      <c r="P46" s="652"/>
      <c r="Q46" s="571"/>
    </row>
    <row r="47" spans="2:17">
      <c r="B47" s="570"/>
      <c r="C47" s="19" t="s">
        <v>239</v>
      </c>
      <c r="D47" s="555">
        <v>0</v>
      </c>
      <c r="E47" s="556">
        <v>0</v>
      </c>
      <c r="F47" s="556">
        <v>0</v>
      </c>
      <c r="G47" s="556">
        <v>0</v>
      </c>
      <c r="H47" s="556">
        <v>0</v>
      </c>
      <c r="I47" s="556">
        <v>0</v>
      </c>
      <c r="J47" s="556">
        <v>0</v>
      </c>
      <c r="K47" s="556">
        <v>0</v>
      </c>
      <c r="L47" s="556">
        <v>0</v>
      </c>
      <c r="M47" s="556">
        <v>0</v>
      </c>
      <c r="N47" s="556">
        <v>0</v>
      </c>
      <c r="O47" s="557">
        <v>0</v>
      </c>
      <c r="P47" s="558">
        <f>SUM(D47:O47)</f>
        <v>0</v>
      </c>
      <c r="Q47" s="571"/>
    </row>
    <row r="48" spans="2:17">
      <c r="B48" s="570"/>
      <c r="C48" s="20" t="s">
        <v>240</v>
      </c>
      <c r="D48" s="21">
        <v>0</v>
      </c>
      <c r="E48" s="22">
        <v>0</v>
      </c>
      <c r="F48" s="22">
        <v>0</v>
      </c>
      <c r="G48" s="22">
        <v>0</v>
      </c>
      <c r="H48" s="22">
        <v>0</v>
      </c>
      <c r="I48" s="22">
        <v>0</v>
      </c>
      <c r="J48" s="22">
        <v>0</v>
      </c>
      <c r="K48" s="22">
        <v>0</v>
      </c>
      <c r="L48" s="22">
        <v>0</v>
      </c>
      <c r="M48" s="22">
        <v>0</v>
      </c>
      <c r="N48" s="22">
        <v>0</v>
      </c>
      <c r="O48" s="23">
        <v>0</v>
      </c>
      <c r="P48" s="24">
        <f>SUM(D48:O48)</f>
        <v>0</v>
      </c>
      <c r="Q48" s="571"/>
    </row>
    <row r="49" spans="2:17">
      <c r="B49" s="570"/>
      <c r="C49" s="20" t="s">
        <v>241</v>
      </c>
      <c r="D49" s="21">
        <v>0</v>
      </c>
      <c r="E49" s="22">
        <v>0</v>
      </c>
      <c r="F49" s="22">
        <v>0</v>
      </c>
      <c r="G49" s="22">
        <v>0</v>
      </c>
      <c r="H49" s="22">
        <v>0</v>
      </c>
      <c r="I49" s="22">
        <v>0</v>
      </c>
      <c r="J49" s="22">
        <v>0</v>
      </c>
      <c r="K49" s="22">
        <v>0</v>
      </c>
      <c r="L49" s="22">
        <v>0</v>
      </c>
      <c r="M49" s="22">
        <v>0</v>
      </c>
      <c r="N49" s="22">
        <v>0</v>
      </c>
      <c r="O49" s="23">
        <v>0</v>
      </c>
      <c r="P49" s="24">
        <f>SUM(D49:O49)</f>
        <v>0</v>
      </c>
      <c r="Q49" s="571"/>
    </row>
    <row r="50" spans="2:17" ht="14.45" thickBot="1">
      <c r="B50" s="570"/>
      <c r="C50" s="559" t="s">
        <v>242</v>
      </c>
      <c r="D50" s="25">
        <v>0</v>
      </c>
      <c r="E50" s="26">
        <v>0</v>
      </c>
      <c r="F50" s="26">
        <v>0</v>
      </c>
      <c r="G50" s="26">
        <v>0</v>
      </c>
      <c r="H50" s="26">
        <v>0</v>
      </c>
      <c r="I50" s="26">
        <v>0</v>
      </c>
      <c r="J50" s="26">
        <v>0</v>
      </c>
      <c r="K50" s="26">
        <v>0</v>
      </c>
      <c r="L50" s="26">
        <v>0</v>
      </c>
      <c r="M50" s="26">
        <v>0</v>
      </c>
      <c r="N50" s="26">
        <v>0</v>
      </c>
      <c r="O50" s="27">
        <v>0</v>
      </c>
      <c r="P50" s="28">
        <f>SUM(D50:O50)</f>
        <v>0</v>
      </c>
      <c r="Q50" s="571"/>
    </row>
    <row r="51" spans="2:17" ht="14.45" thickBot="1">
      <c r="B51" s="570"/>
      <c r="C51" s="569"/>
      <c r="D51" s="29"/>
      <c r="E51" s="30"/>
      <c r="F51" s="2"/>
      <c r="G51" s="2"/>
      <c r="H51" s="2"/>
      <c r="I51" s="31"/>
      <c r="J51" s="31"/>
      <c r="K51" s="2"/>
      <c r="L51" s="2"/>
      <c r="M51" s="2"/>
      <c r="N51" s="2"/>
      <c r="O51" s="2"/>
      <c r="P51" s="2"/>
      <c r="Q51" s="571"/>
    </row>
    <row r="52" spans="2:17" ht="14.45" thickBot="1">
      <c r="B52" s="570"/>
      <c r="C52" s="32" t="s">
        <v>243</v>
      </c>
      <c r="D52" s="33">
        <v>0</v>
      </c>
      <c r="E52" s="34">
        <v>0</v>
      </c>
      <c r="F52" s="34">
        <v>0</v>
      </c>
      <c r="G52" s="34">
        <v>0</v>
      </c>
      <c r="H52" s="34">
        <v>0</v>
      </c>
      <c r="I52" s="34">
        <v>0</v>
      </c>
      <c r="J52" s="34">
        <v>0</v>
      </c>
      <c r="K52" s="34">
        <v>0</v>
      </c>
      <c r="L52" s="34">
        <v>0</v>
      </c>
      <c r="M52" s="35">
        <v>0</v>
      </c>
      <c r="N52" s="35">
        <v>0</v>
      </c>
      <c r="O52" s="35">
        <v>0</v>
      </c>
      <c r="P52" s="36">
        <f>SUM(D52:O52)</f>
        <v>0</v>
      </c>
      <c r="Q52" s="571"/>
    </row>
    <row r="53" spans="2:17">
      <c r="B53" s="570"/>
      <c r="C53" s="37"/>
      <c r="D53" s="38"/>
      <c r="E53" s="39"/>
      <c r="F53" s="40"/>
      <c r="G53" s="2"/>
      <c r="H53" s="2"/>
      <c r="I53" s="2"/>
      <c r="J53" s="2"/>
      <c r="K53" s="2"/>
      <c r="L53" s="41"/>
      <c r="M53" s="41"/>
      <c r="N53" s="2"/>
      <c r="O53" s="2"/>
      <c r="P53" s="2"/>
      <c r="Q53" s="571"/>
    </row>
    <row r="54" spans="2:17">
      <c r="B54" s="570"/>
      <c r="C54" s="42" t="s">
        <v>244</v>
      </c>
      <c r="D54" s="642"/>
      <c r="E54" s="643"/>
      <c r="F54" s="643"/>
      <c r="G54" s="643"/>
      <c r="H54" s="643"/>
      <c r="I54" s="643"/>
      <c r="J54" s="643"/>
      <c r="K54" s="643"/>
      <c r="L54" s="643"/>
      <c r="M54" s="643"/>
      <c r="N54" s="643"/>
      <c r="O54" s="643"/>
      <c r="P54" s="644"/>
      <c r="Q54" s="571"/>
    </row>
    <row r="55" spans="2:17">
      <c r="B55" s="570"/>
      <c r="C55" s="2"/>
      <c r="D55" s="645"/>
      <c r="E55" s="646"/>
      <c r="F55" s="646"/>
      <c r="G55" s="646"/>
      <c r="H55" s="646"/>
      <c r="I55" s="646"/>
      <c r="J55" s="646"/>
      <c r="K55" s="646"/>
      <c r="L55" s="646"/>
      <c r="M55" s="646"/>
      <c r="N55" s="646"/>
      <c r="O55" s="646"/>
      <c r="P55" s="647"/>
      <c r="Q55" s="571"/>
    </row>
    <row r="56" spans="2:17" ht="14.45">
      <c r="B56" s="570"/>
      <c r="C56" s="7"/>
      <c r="D56" s="645"/>
      <c r="E56" s="646"/>
      <c r="F56" s="646"/>
      <c r="G56" s="646"/>
      <c r="H56" s="646"/>
      <c r="I56" s="646"/>
      <c r="J56" s="646"/>
      <c r="K56" s="646"/>
      <c r="L56" s="646"/>
      <c r="M56" s="646"/>
      <c r="N56" s="646"/>
      <c r="O56" s="646"/>
      <c r="P56" s="647"/>
      <c r="Q56" s="571"/>
    </row>
    <row r="57" spans="2:17">
      <c r="B57" s="570"/>
      <c r="C57" s="2"/>
      <c r="D57" s="648"/>
      <c r="E57" s="649"/>
      <c r="F57" s="649"/>
      <c r="G57" s="649"/>
      <c r="H57" s="649"/>
      <c r="I57" s="649"/>
      <c r="J57" s="649"/>
      <c r="K57" s="649"/>
      <c r="L57" s="649"/>
      <c r="M57" s="649"/>
      <c r="N57" s="649"/>
      <c r="O57" s="649"/>
      <c r="P57" s="650"/>
      <c r="Q57" s="571"/>
    </row>
    <row r="58" spans="2:17">
      <c r="B58" s="570"/>
      <c r="Q58" s="571"/>
    </row>
    <row r="59" spans="2:17" ht="14.45" thickBot="1">
      <c r="B59" s="572"/>
      <c r="C59" s="573"/>
      <c r="D59" s="573"/>
      <c r="E59" s="573"/>
      <c r="F59" s="573"/>
      <c r="G59" s="573"/>
      <c r="H59" s="573"/>
      <c r="I59" s="573"/>
      <c r="J59" s="573"/>
      <c r="K59" s="573"/>
      <c r="L59" s="573"/>
      <c r="M59" s="573"/>
      <c r="N59" s="573"/>
      <c r="O59" s="573"/>
      <c r="P59" s="573"/>
      <c r="Q59" s="574"/>
    </row>
  </sheetData>
  <sheetProtection formatCells="0" formatColumns="0" formatRows="0"/>
  <mergeCells count="6">
    <mergeCell ref="D54:P57"/>
    <mergeCell ref="P12:P13"/>
    <mergeCell ref="D21:P24"/>
    <mergeCell ref="P30:P31"/>
    <mergeCell ref="D39:P41"/>
    <mergeCell ref="P45:P46"/>
  </mergeCells>
  <printOptions horizontalCentered="1"/>
  <pageMargins left="0.25" right="0.25" top="0.75" bottom="0.75" header="0.3" footer="0.3"/>
  <pageSetup fitToHeight="2" orientation="landscape" r:id="rId1"/>
  <headerFooter alignWithMargins="0">
    <oddFooter>&amp;LForm 5B
Production Pipeline&amp;CCFA Homeownership Forms&amp;REdition: 2021
Version 1.0</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3:Q48"/>
  <sheetViews>
    <sheetView showGridLines="0" zoomScaleNormal="100" workbookViewId="0">
      <selection activeCell="H35" sqref="H35"/>
    </sheetView>
  </sheetViews>
  <sheetFormatPr defaultColWidth="9.140625" defaultRowHeight="14.45"/>
  <cols>
    <col min="1" max="2" width="1.7109375" style="44" customWidth="1"/>
    <col min="3" max="3" width="24.5703125" style="44" bestFit="1" customWidth="1"/>
    <col min="4" max="4" width="21.85546875" style="44" bestFit="1" customWidth="1"/>
    <col min="5" max="5" width="15.42578125" style="44" bestFit="1" customWidth="1"/>
    <col min="6" max="6" width="17" style="44" bestFit="1" customWidth="1"/>
    <col min="7" max="7" width="9.140625" style="44"/>
    <col min="8" max="8" width="12.7109375" style="44" bestFit="1" customWidth="1"/>
    <col min="9" max="9" width="10.42578125" style="44" bestFit="1" customWidth="1"/>
    <col min="10" max="10" width="6.85546875" style="44" bestFit="1" customWidth="1"/>
    <col min="11" max="12" width="11.28515625" style="44" bestFit="1" customWidth="1"/>
    <col min="13" max="13" width="9.7109375" style="44" bestFit="1" customWidth="1"/>
    <col min="14" max="14" width="10.140625" style="44" bestFit="1" customWidth="1"/>
    <col min="15" max="15" width="10" style="44" bestFit="1" customWidth="1"/>
    <col min="16" max="16" width="1.7109375" style="44" customWidth="1"/>
    <col min="17" max="16384" width="9.140625" style="44"/>
  </cols>
  <sheetData>
    <row r="13" ht="14.1" hidden="1" customHeight="1"/>
    <row r="14" hidden="1"/>
    <row r="15" hidden="1"/>
    <row r="16" ht="9" customHeight="1" thickBot="1"/>
    <row r="17" spans="2:17" ht="9" customHeight="1">
      <c r="B17" s="423"/>
      <c r="C17" s="424"/>
      <c r="D17" s="424"/>
      <c r="E17" s="425"/>
      <c r="F17" s="425"/>
      <c r="G17" s="425"/>
      <c r="H17" s="424"/>
      <c r="I17" s="424"/>
      <c r="J17" s="424"/>
      <c r="K17" s="424"/>
      <c r="L17" s="424"/>
      <c r="M17" s="424"/>
      <c r="N17" s="424"/>
      <c r="O17" s="424"/>
      <c r="P17" s="426"/>
    </row>
    <row r="18" spans="2:17" ht="18">
      <c r="B18" s="427"/>
      <c r="C18" s="757" t="s">
        <v>246</v>
      </c>
      <c r="D18" s="757"/>
      <c r="E18" s="757"/>
      <c r="F18" s="757"/>
      <c r="G18" s="757"/>
      <c r="H18" s="757"/>
      <c r="I18" s="757"/>
      <c r="J18" s="757"/>
      <c r="K18" s="757"/>
      <c r="L18" s="757"/>
      <c r="M18" s="757"/>
      <c r="N18" s="757"/>
      <c r="O18" s="757"/>
      <c r="P18" s="428"/>
    </row>
    <row r="19" spans="2:17" ht="7.5" customHeight="1">
      <c r="B19" s="427"/>
      <c r="C19" s="602"/>
      <c r="D19" s="602"/>
      <c r="E19" s="192"/>
      <c r="F19" s="192"/>
      <c r="G19" s="192"/>
      <c r="H19" s="602"/>
      <c r="I19" s="602"/>
      <c r="J19" s="602"/>
      <c r="K19" s="602"/>
      <c r="L19" s="602"/>
      <c r="M19" s="602"/>
      <c r="N19" s="602"/>
      <c r="O19" s="602"/>
      <c r="P19" s="428"/>
    </row>
    <row r="20" spans="2:17" ht="15" thickBot="1">
      <c r="B20" s="427"/>
      <c r="C20" s="772" t="s">
        <v>247</v>
      </c>
      <c r="D20" s="772"/>
      <c r="E20" s="772"/>
      <c r="F20" s="772"/>
      <c r="G20" s="772"/>
      <c r="H20" s="772"/>
      <c r="I20" s="772"/>
      <c r="J20" s="772"/>
      <c r="K20" s="772"/>
      <c r="L20" s="772"/>
      <c r="M20" s="772"/>
      <c r="N20" s="772"/>
      <c r="O20" s="772"/>
      <c r="P20" s="429"/>
    </row>
    <row r="21" spans="2:17" ht="28.15" thickBot="1">
      <c r="B21" s="430"/>
      <c r="C21" s="332" t="s">
        <v>248</v>
      </c>
      <c r="D21" s="409" t="s">
        <v>249</v>
      </c>
      <c r="E21" s="409" t="s">
        <v>250</v>
      </c>
      <c r="F21" s="409" t="s">
        <v>251</v>
      </c>
      <c r="G21" s="409" t="s">
        <v>252</v>
      </c>
      <c r="H21" s="190" t="s">
        <v>253</v>
      </c>
      <c r="I21" s="190" t="s">
        <v>254</v>
      </c>
      <c r="J21" s="409" t="s">
        <v>255</v>
      </c>
      <c r="K21" s="409" t="s">
        <v>256</v>
      </c>
      <c r="L21" s="191" t="s">
        <v>257</v>
      </c>
      <c r="M21" s="191" t="s">
        <v>258</v>
      </c>
      <c r="N21" s="190" t="s">
        <v>259</v>
      </c>
      <c r="O21" s="410" t="s">
        <v>260</v>
      </c>
      <c r="P21" s="431"/>
    </row>
    <row r="22" spans="2:17">
      <c r="B22" s="427"/>
      <c r="C22" s="189"/>
      <c r="D22" s="502" t="s">
        <v>121</v>
      </c>
      <c r="E22" s="188">
        <v>0</v>
      </c>
      <c r="F22" s="333">
        <v>0</v>
      </c>
      <c r="G22" s="503"/>
      <c r="H22" s="505"/>
      <c r="I22" s="506"/>
      <c r="J22" s="504"/>
      <c r="K22" s="337"/>
      <c r="L22" s="338"/>
      <c r="M22" s="507"/>
      <c r="N22" s="411"/>
      <c r="O22" s="201"/>
      <c r="P22" s="428"/>
      <c r="Q22" s="200"/>
    </row>
    <row r="23" spans="2:17">
      <c r="B23" s="427"/>
      <c r="C23" s="579"/>
      <c r="D23" s="580"/>
      <c r="E23" s="581"/>
      <c r="F23" s="582"/>
      <c r="G23" s="583"/>
      <c r="H23" s="584"/>
      <c r="I23" s="585"/>
      <c r="J23" s="586"/>
      <c r="K23" s="587"/>
      <c r="L23" s="588"/>
      <c r="M23" s="589"/>
      <c r="N23" s="590"/>
      <c r="O23" s="591"/>
      <c r="P23" s="428"/>
      <c r="Q23" s="200"/>
    </row>
    <row r="24" spans="2:17">
      <c r="B24" s="427"/>
      <c r="C24" s="579"/>
      <c r="D24" s="580"/>
      <c r="E24" s="581"/>
      <c r="F24" s="582"/>
      <c r="G24" s="583"/>
      <c r="H24" s="584"/>
      <c r="I24" s="585"/>
      <c r="J24" s="586"/>
      <c r="K24" s="587"/>
      <c r="L24" s="588"/>
      <c r="M24" s="589"/>
      <c r="N24" s="590"/>
      <c r="O24" s="591"/>
      <c r="P24" s="428"/>
      <c r="Q24" s="200"/>
    </row>
    <row r="25" spans="2:17">
      <c r="B25" s="427"/>
      <c r="C25" s="579"/>
      <c r="D25" s="580"/>
      <c r="E25" s="581"/>
      <c r="F25" s="582"/>
      <c r="G25" s="583"/>
      <c r="H25" s="584"/>
      <c r="I25" s="585"/>
      <c r="J25" s="586"/>
      <c r="K25" s="587"/>
      <c r="L25" s="588"/>
      <c r="M25" s="589"/>
      <c r="N25" s="590"/>
      <c r="O25" s="591"/>
      <c r="P25" s="428"/>
      <c r="Q25" s="200"/>
    </row>
    <row r="26" spans="2:17">
      <c r="B26" s="427"/>
      <c r="C26" s="187"/>
      <c r="D26" s="339"/>
      <c r="E26" s="186">
        <v>0</v>
      </c>
      <c r="F26" s="334">
        <v>0</v>
      </c>
      <c r="G26" s="340"/>
      <c r="H26" s="412"/>
      <c r="I26" s="185"/>
      <c r="J26" s="184"/>
      <c r="K26" s="341"/>
      <c r="L26" s="342"/>
      <c r="M26" s="412"/>
      <c r="N26" s="412"/>
      <c r="O26" s="199"/>
      <c r="P26" s="428"/>
    </row>
    <row r="27" spans="2:17" ht="7.5" customHeight="1" thickBot="1">
      <c r="B27" s="427"/>
      <c r="C27" s="421"/>
      <c r="D27" s="414"/>
      <c r="E27" s="182"/>
      <c r="F27" s="335"/>
      <c r="G27" s="346"/>
      <c r="H27" s="413"/>
      <c r="I27" s="181"/>
      <c r="J27" s="347"/>
      <c r="K27" s="347"/>
      <c r="L27" s="348"/>
      <c r="M27" s="413"/>
      <c r="N27" s="413"/>
      <c r="O27" s="198"/>
      <c r="P27" s="428"/>
    </row>
    <row r="28" spans="2:17" ht="15" thickBot="1">
      <c r="B28" s="427"/>
      <c r="C28"/>
      <c r="D28" s="416" t="s">
        <v>261</v>
      </c>
      <c r="E28" s="415">
        <f>SUM(E22:E26)</f>
        <v>0</v>
      </c>
      <c r="F28" s="417">
        <f>SUM(F22:F26)</f>
        <v>0</v>
      </c>
      <c r="G28" s="418"/>
      <c r="H28" s="193"/>
      <c r="I28" s="176"/>
      <c r="J28" s="602"/>
      <c r="K28" s="602"/>
      <c r="L28" s="602"/>
      <c r="M28" s="602"/>
      <c r="N28" s="176"/>
      <c r="O28" s="176"/>
      <c r="P28" s="432"/>
    </row>
    <row r="29" spans="2:17" ht="3.75" customHeight="1" thickBot="1">
      <c r="B29" s="427"/>
      <c r="C29" s="195"/>
      <c r="D29" s="195"/>
      <c r="E29" s="179"/>
      <c r="F29" s="179"/>
      <c r="G29" s="336"/>
      <c r="H29" s="193"/>
      <c r="I29" s="176"/>
      <c r="J29" s="602"/>
      <c r="K29" s="602"/>
      <c r="L29" s="602"/>
      <c r="M29" s="602"/>
      <c r="N29" s="176"/>
      <c r="O29" s="176"/>
      <c r="P29" s="432"/>
    </row>
    <row r="30" spans="2:17" ht="15" customHeight="1" thickBot="1">
      <c r="B30" s="427"/>
      <c r="C30"/>
      <c r="D30" s="176"/>
      <c r="E30" s="202" t="s">
        <v>262</v>
      </c>
      <c r="F30" s="177">
        <f>E28+F28</f>
        <v>0</v>
      </c>
      <c r="H30" s="653" t="str">
        <f>IF(F30&lt;&gt;0,(IF((ABS('8A Project Budget'!J101-F30)&lt;=10)=TRUE,"","WARNING: Discrepancy between Production Sources and Project Budget (Form 6A) greater than $10")),"")</f>
        <v/>
      </c>
      <c r="I30" s="653"/>
      <c r="J30" s="653"/>
      <c r="K30" s="653"/>
      <c r="L30" s="653"/>
      <c r="M30" s="653"/>
      <c r="N30" s="176"/>
      <c r="O30" s="602"/>
      <c r="P30" s="428"/>
    </row>
    <row r="31" spans="2:17">
      <c r="B31" s="427"/>
      <c r="C31"/>
      <c r="D31"/>
      <c r="E31"/>
      <c r="H31" s="653"/>
      <c r="I31" s="653"/>
      <c r="J31" s="653"/>
      <c r="K31" s="653"/>
      <c r="L31" s="653"/>
      <c r="M31" s="653"/>
      <c r="N31"/>
      <c r="O31"/>
      <c r="P31" s="428"/>
    </row>
    <row r="32" spans="2:17" ht="15" thickBot="1">
      <c r="B32" s="427"/>
      <c r="C32" s="284" t="s">
        <v>263</v>
      </c>
      <c r="D32"/>
      <c r="E32"/>
      <c r="F32"/>
      <c r="G32"/>
      <c r="H32"/>
      <c r="I32"/>
      <c r="J32"/>
      <c r="K32"/>
      <c r="L32"/>
      <c r="M32"/>
      <c r="N32"/>
      <c r="O32"/>
      <c r="P32" s="428"/>
    </row>
    <row r="33" spans="2:16" ht="28.15" thickBot="1">
      <c r="B33" s="430"/>
      <c r="C33" s="332" t="s">
        <v>264</v>
      </c>
      <c r="D33" s="409" t="s">
        <v>249</v>
      </c>
      <c r="E33" s="409" t="s">
        <v>250</v>
      </c>
      <c r="F33" s="409" t="s">
        <v>251</v>
      </c>
      <c r="G33" s="409" t="s">
        <v>252</v>
      </c>
      <c r="H33" s="190" t="s">
        <v>253</v>
      </c>
      <c r="I33" s="190" t="s">
        <v>254</v>
      </c>
      <c r="J33" s="409" t="s">
        <v>255</v>
      </c>
      <c r="K33" s="409" t="s">
        <v>265</v>
      </c>
      <c r="L33" s="191" t="s">
        <v>257</v>
      </c>
      <c r="M33" s="191" t="s">
        <v>258</v>
      </c>
      <c r="N33" s="190" t="s">
        <v>259</v>
      </c>
      <c r="O33" s="410" t="s">
        <v>260</v>
      </c>
      <c r="P33" s="431"/>
    </row>
    <row r="34" spans="2:16">
      <c r="B34" s="427"/>
      <c r="C34" s="187"/>
      <c r="D34" s="339" t="s">
        <v>1</v>
      </c>
      <c r="E34" s="186">
        <v>0</v>
      </c>
      <c r="F34" s="334">
        <v>0</v>
      </c>
      <c r="G34" s="340"/>
      <c r="H34" s="412"/>
      <c r="I34" s="185"/>
      <c r="J34" s="184"/>
      <c r="K34" s="341"/>
      <c r="L34" s="342"/>
      <c r="M34" s="412"/>
      <c r="N34" s="412"/>
      <c r="O34" s="199"/>
      <c r="P34" s="428"/>
    </row>
    <row r="35" spans="2:16">
      <c r="B35" s="427"/>
      <c r="C35" s="187"/>
      <c r="D35" s="339"/>
      <c r="E35" s="186">
        <v>0</v>
      </c>
      <c r="F35" s="334">
        <v>0</v>
      </c>
      <c r="G35" s="340"/>
      <c r="H35" s="412"/>
      <c r="I35" s="185"/>
      <c r="J35" s="184"/>
      <c r="K35" s="341"/>
      <c r="L35" s="342"/>
      <c r="M35" s="412"/>
      <c r="N35" s="412"/>
      <c r="O35" s="199"/>
      <c r="P35" s="428"/>
    </row>
    <row r="36" spans="2:16">
      <c r="B36" s="427"/>
      <c r="C36" s="187"/>
      <c r="D36" s="339"/>
      <c r="E36" s="186">
        <v>0</v>
      </c>
      <c r="F36" s="334">
        <v>0</v>
      </c>
      <c r="G36" s="340"/>
      <c r="H36" s="343"/>
      <c r="I36" s="344"/>
      <c r="J36" s="184"/>
      <c r="K36" s="341"/>
      <c r="L36" s="342"/>
      <c r="M36" s="412"/>
      <c r="N36" s="412"/>
      <c r="O36" s="199"/>
      <c r="P36" s="428"/>
    </row>
    <row r="37" spans="2:16" ht="7.5" customHeight="1" thickBot="1">
      <c r="B37" s="427"/>
      <c r="C37" s="183"/>
      <c r="D37" s="345"/>
      <c r="E37" s="182"/>
      <c r="F37" s="335"/>
      <c r="G37" s="346"/>
      <c r="H37" s="413"/>
      <c r="I37" s="181"/>
      <c r="J37" s="347"/>
      <c r="K37" s="347"/>
      <c r="L37" s="348"/>
      <c r="M37" s="413"/>
      <c r="N37" s="413"/>
      <c r="O37" s="198"/>
      <c r="P37" s="428"/>
    </row>
    <row r="38" spans="2:16" ht="15" thickBot="1">
      <c r="B38" s="178"/>
      <c r="C38"/>
      <c r="D38" s="180" t="s">
        <v>261</v>
      </c>
      <c r="E38" s="197">
        <f>SUM(E34:E37)</f>
        <v>0</v>
      </c>
      <c r="F38" s="349">
        <f>SUM(F34:F37)</f>
        <v>0</v>
      </c>
      <c r="G38" s="350"/>
      <c r="H38" s="196"/>
      <c r="I38" s="176"/>
      <c r="J38" s="602"/>
      <c r="K38" s="602"/>
      <c r="L38" s="602"/>
      <c r="M38" s="602"/>
      <c r="N38" s="176"/>
      <c r="O38" s="176"/>
      <c r="P38" s="194"/>
    </row>
    <row r="39" spans="2:16" ht="3.75" customHeight="1" thickBot="1">
      <c r="B39" s="178"/>
      <c r="C39" s="195"/>
      <c r="D39" s="195"/>
      <c r="E39" s="179"/>
      <c r="F39" s="179"/>
      <c r="G39" s="336"/>
      <c r="N39" s="176"/>
      <c r="O39" s="176"/>
      <c r="P39" s="194"/>
    </row>
    <row r="40" spans="2:16" ht="15.75" customHeight="1" thickBot="1">
      <c r="B40" s="178"/>
      <c r="C40"/>
      <c r="D40" s="176"/>
      <c r="E40" s="202" t="s">
        <v>266</v>
      </c>
      <c r="F40" s="177">
        <f>E38+F38</f>
        <v>0</v>
      </c>
      <c r="G40"/>
      <c r="H40" s="653" t="str">
        <f>IF((ABS(F30-F40)&lt;=10)=TRUE,"","Warning: Discrepancy between Long Term Financing and Production Sources greater than $10. Provide an explanation below.")</f>
        <v/>
      </c>
      <c r="I40" s="653"/>
      <c r="J40" s="653"/>
      <c r="K40" s="653"/>
      <c r="L40" s="653"/>
      <c r="M40" s="653"/>
      <c r="N40" s="422"/>
      <c r="O40" s="422"/>
      <c r="P40" s="175"/>
    </row>
    <row r="41" spans="2:16">
      <c r="B41" s="178"/>
      <c r="C41" s="602"/>
      <c r="D41" s="602"/>
      <c r="E41" s="192"/>
      <c r="F41" s="351"/>
      <c r="G41" s="192"/>
      <c r="H41" s="653"/>
      <c r="I41" s="653"/>
      <c r="J41" s="653"/>
      <c r="K41" s="653"/>
      <c r="L41" s="653"/>
      <c r="M41" s="653"/>
      <c r="N41" s="602"/>
      <c r="O41" s="602"/>
      <c r="P41" s="175"/>
    </row>
    <row r="42" spans="2:16" ht="3.75" customHeight="1">
      <c r="B42" s="178"/>
      <c r="C42"/>
      <c r="D42"/>
      <c r="E42"/>
      <c r="F42"/>
      <c r="G42"/>
      <c r="H42"/>
      <c r="I42"/>
      <c r="J42"/>
      <c r="K42"/>
      <c r="L42"/>
      <c r="M42"/>
      <c r="N42"/>
      <c r="O42"/>
      <c r="P42" s="175"/>
    </row>
    <row r="43" spans="2:16">
      <c r="B43" s="178"/>
      <c r="C43" s="352" t="s">
        <v>267</v>
      </c>
      <c r="D43" s="654"/>
      <c r="E43" s="655"/>
      <c r="F43" s="655"/>
      <c r="G43" s="655"/>
      <c r="H43" s="655"/>
      <c r="I43" s="655"/>
      <c r="J43" s="655"/>
      <c r="K43" s="655"/>
      <c r="L43" s="655"/>
      <c r="M43" s="655"/>
      <c r="N43" s="656"/>
      <c r="O43"/>
      <c r="P43" s="175"/>
    </row>
    <row r="44" spans="2:16">
      <c r="B44" s="178"/>
      <c r="C44" s="352" t="s">
        <v>268</v>
      </c>
      <c r="D44" s="657"/>
      <c r="E44" s="658"/>
      <c r="F44" s="658"/>
      <c r="G44" s="658"/>
      <c r="H44" s="658"/>
      <c r="I44" s="658"/>
      <c r="J44" s="658"/>
      <c r="K44" s="658"/>
      <c r="L44" s="658"/>
      <c r="M44" s="658"/>
      <c r="N44" s="659"/>
      <c r="O44"/>
      <c r="P44" s="175"/>
    </row>
    <row r="45" spans="2:16">
      <c r="B45" s="178"/>
      <c r="C45"/>
      <c r="D45" s="657"/>
      <c r="E45" s="658"/>
      <c r="F45" s="658"/>
      <c r="G45" s="658"/>
      <c r="H45" s="658"/>
      <c r="I45" s="658"/>
      <c r="J45" s="658"/>
      <c r="K45" s="658"/>
      <c r="L45" s="658"/>
      <c r="M45" s="658"/>
      <c r="N45" s="659"/>
      <c r="O45"/>
      <c r="P45" s="175"/>
    </row>
    <row r="46" spans="2:16">
      <c r="B46" s="178"/>
      <c r="C46"/>
      <c r="D46" s="657"/>
      <c r="E46" s="658"/>
      <c r="F46" s="658"/>
      <c r="G46" s="658"/>
      <c r="H46" s="658"/>
      <c r="I46" s="658"/>
      <c r="J46" s="658"/>
      <c r="K46" s="658"/>
      <c r="L46" s="658"/>
      <c r="M46" s="658"/>
      <c r="N46" s="659"/>
      <c r="O46"/>
      <c r="P46" s="175"/>
    </row>
    <row r="47" spans="2:16">
      <c r="B47" s="178"/>
      <c r="C47"/>
      <c r="D47" s="660"/>
      <c r="E47" s="661"/>
      <c r="F47" s="661"/>
      <c r="G47" s="661"/>
      <c r="H47" s="661"/>
      <c r="I47" s="661"/>
      <c r="J47" s="661"/>
      <c r="K47" s="661"/>
      <c r="L47" s="661"/>
      <c r="M47" s="661"/>
      <c r="N47" s="662"/>
      <c r="O47"/>
      <c r="P47" s="175"/>
    </row>
    <row r="48" spans="2:16" ht="15" thickBot="1">
      <c r="B48" s="174"/>
      <c r="C48" s="173"/>
      <c r="D48" s="173"/>
      <c r="E48" s="172"/>
      <c r="F48" s="171"/>
      <c r="G48" s="171"/>
      <c r="H48" s="169"/>
      <c r="I48" s="169"/>
      <c r="J48" s="170"/>
      <c r="K48" s="170"/>
      <c r="L48" s="170"/>
      <c r="M48" s="170"/>
      <c r="N48" s="169"/>
      <c r="O48" s="169"/>
      <c r="P48" s="168"/>
    </row>
  </sheetData>
  <sheetProtection formatCells="0" formatColumns="0" formatRows="0" insertRows="0"/>
  <mergeCells count="5">
    <mergeCell ref="H40:M41"/>
    <mergeCell ref="H30:M31"/>
    <mergeCell ref="D43:N47"/>
    <mergeCell ref="C20:O20"/>
    <mergeCell ref="C18:O18"/>
  </mergeCells>
  <conditionalFormatting sqref="H30:M31">
    <cfRule type="containsText" dxfId="6" priority="2" operator="containsText" text="WARNING">
      <formula>NOT(ISERROR(SEARCH("WARNING",H30)))</formula>
    </cfRule>
  </conditionalFormatting>
  <conditionalFormatting sqref="H40:M41">
    <cfRule type="containsText" dxfId="5" priority="1" operator="containsText" text="WARNING">
      <formula>NOT(ISERROR(SEARCH("WARNING",H40)))</formula>
    </cfRule>
  </conditionalFormatting>
  <conditionalFormatting sqref="L22:O26 L34:O36">
    <cfRule type="expression" dxfId="4" priority="10">
      <formula>$K22="Non-Recoverable"</formula>
    </cfRule>
  </conditionalFormatting>
  <dataValidations count="8">
    <dataValidation type="list" allowBlank="1" showInputMessage="1" showErrorMessage="1" sqref="K37" xr:uid="{00000000-0002-0000-0700-000000000000}">
      <formula1>INDIRECT(J22)</formula1>
    </dataValidation>
    <dataValidation type="list" allowBlank="1" showInputMessage="1" showErrorMessage="1" sqref="K34:K36 K26" xr:uid="{00000000-0002-0000-0700-000001000000}">
      <formula1>INDIRECT(J26)</formula1>
    </dataValidation>
    <dataValidation type="list" allowBlank="1" showInputMessage="1" showErrorMessage="1" sqref="J34:J37 J26:J27" xr:uid="{00000000-0002-0000-0700-000002000000}">
      <formula1>G_or_L</formula1>
    </dataValidation>
    <dataValidation type="list" allowBlank="1" showInputMessage="1" showErrorMessage="1" sqref="G37 G27" xr:uid="{00000000-0002-0000-0700-000003000000}">
      <formula1>"Public,Private"</formula1>
    </dataValidation>
    <dataValidation type="list" allowBlank="1" showInputMessage="1" showErrorMessage="1" sqref="G34:G36 G26" xr:uid="{00000000-0002-0000-0700-000004000000}">
      <formula1>"Select...,Public,Private"</formula1>
    </dataValidation>
    <dataValidation type="list" allowBlank="1" showInputMessage="1" showErrorMessage="1" sqref="D31 D26" xr:uid="{00000000-0002-0000-0700-000005000000}">
      <formula1>Fund_Source</formula1>
    </dataValidation>
    <dataValidation type="list" allowBlank="1" showInputMessage="1" showErrorMessage="1" sqref="D34:D36" xr:uid="{00000000-0002-0000-0700-000006000000}">
      <formula1>Homebuyer_Financing</formula1>
    </dataValidation>
    <dataValidation type="list" allowBlank="1" showInputMessage="1" showErrorMessage="1" sqref="K27" xr:uid="{00000000-0002-0000-0700-000007000000}">
      <formula1>INDIRECT(J15)</formula1>
    </dataValidation>
  </dataValidations>
  <printOptions horizontalCentered="1"/>
  <pageMargins left="0.25" right="0.25" top="0.75" bottom="0.75" header="0.3" footer="0.3"/>
  <pageSetup scale="79" fitToHeight="2" orientation="landscape" r:id="rId1"/>
  <headerFooter alignWithMargins="0">
    <oddFooter>&amp;LForm 7
Financing Sources&amp;CCFA Homeownership Forms&amp;REdition: 2021
Version 1.0</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M88"/>
  <sheetViews>
    <sheetView showGridLines="0" zoomScaleNormal="100" zoomScaleSheetLayoutView="80" workbookViewId="0">
      <selection activeCell="D27" sqref="D27:H27"/>
    </sheetView>
  </sheetViews>
  <sheetFormatPr defaultColWidth="9.140625" defaultRowHeight="14.45"/>
  <cols>
    <col min="1" max="2" width="1.7109375" style="44" customWidth="1"/>
    <col min="3" max="3" width="2.85546875" style="44" customWidth="1"/>
    <col min="4" max="4" width="5.7109375" style="44" customWidth="1"/>
    <col min="5" max="5" width="8.5703125" style="44" customWidth="1"/>
    <col min="6" max="6" width="12.85546875" style="44" customWidth="1"/>
    <col min="7" max="7" width="10.7109375" style="44" customWidth="1"/>
    <col min="8" max="8" width="3" style="44" customWidth="1"/>
    <col min="9" max="9" width="11.42578125" style="44" customWidth="1"/>
    <col min="10" max="10" width="32.28515625" style="44" customWidth="1"/>
    <col min="11" max="11" width="11.140625" style="44" bestFit="1" customWidth="1"/>
    <col min="12" max="12" width="27.42578125" style="44" customWidth="1"/>
    <col min="13" max="13" width="1.7109375" style="44" customWidth="1"/>
    <col min="14" max="16384" width="9.140625" style="44"/>
  </cols>
  <sheetData>
    <row r="5" spans="2:13" ht="15" thickBot="1"/>
    <row r="6" spans="2:13" ht="9" customHeight="1">
      <c r="B6" s="118"/>
      <c r="C6" s="117"/>
      <c r="D6" s="117"/>
      <c r="E6" s="117"/>
      <c r="F6" s="117"/>
      <c r="G6" s="117"/>
      <c r="H6" s="117"/>
      <c r="I6" s="117"/>
      <c r="J6" s="117"/>
      <c r="K6" s="117"/>
      <c r="L6" s="117"/>
      <c r="M6" s="116"/>
    </row>
    <row r="7" spans="2:13" ht="18">
      <c r="B7" s="106"/>
      <c r="C7" s="757" t="s">
        <v>269</v>
      </c>
      <c r="D7" s="757"/>
      <c r="E7" s="757"/>
      <c r="F7" s="757"/>
      <c r="G7" s="757"/>
      <c r="H7" s="757"/>
      <c r="I7" s="757"/>
      <c r="J7" s="757"/>
      <c r="K7" s="757"/>
      <c r="L7" s="757"/>
      <c r="M7" s="103"/>
    </row>
    <row r="8" spans="2:13">
      <c r="B8" s="106"/>
      <c r="C8" s="108"/>
      <c r="D8" s="108"/>
      <c r="E8" s="108"/>
      <c r="F8" s="108"/>
      <c r="G8" s="108"/>
      <c r="H8" s="108"/>
      <c r="I8" s="108"/>
      <c r="J8" s="108"/>
      <c r="K8" s="108"/>
      <c r="L8" s="108"/>
      <c r="M8" s="103"/>
    </row>
    <row r="9" spans="2:13" ht="7.5" customHeight="1" thickBot="1">
      <c r="B9" s="106"/>
      <c r="C9" s="108"/>
      <c r="D9" s="108"/>
      <c r="E9" s="108"/>
      <c r="F9" s="108"/>
      <c r="G9" s="108"/>
      <c r="H9" s="108"/>
      <c r="I9" s="108"/>
      <c r="J9" s="108"/>
      <c r="K9" s="108"/>
      <c r="L9" s="69"/>
      <c r="M9" s="103"/>
    </row>
    <row r="10" spans="2:13">
      <c r="B10" s="106"/>
      <c r="C10" s="55"/>
      <c r="D10" s="55"/>
      <c r="E10" s="55"/>
      <c r="F10" s="55"/>
      <c r="G10" s="55"/>
      <c r="H10" s="55"/>
      <c r="I10" s="663" t="s">
        <v>270</v>
      </c>
      <c r="J10" s="664"/>
      <c r="K10" s="664"/>
      <c r="L10" s="665"/>
      <c r="M10" s="103"/>
    </row>
    <row r="11" spans="2:13">
      <c r="B11" s="106"/>
      <c r="C11" s="55"/>
      <c r="D11" s="55"/>
      <c r="E11" s="55"/>
      <c r="F11" s="55"/>
      <c r="G11" s="55"/>
      <c r="H11" s="55"/>
      <c r="I11" s="672" t="s">
        <v>271</v>
      </c>
      <c r="J11" s="666" t="s">
        <v>272</v>
      </c>
      <c r="K11" s="667"/>
      <c r="L11" s="668"/>
      <c r="M11" s="103"/>
    </row>
    <row r="12" spans="2:13" ht="21.6" customHeight="1" thickBot="1">
      <c r="B12" s="106"/>
      <c r="C12" s="115"/>
      <c r="D12" s="55"/>
      <c r="E12" s="55"/>
      <c r="F12" s="114"/>
      <c r="G12" s="114"/>
      <c r="H12" s="114"/>
      <c r="I12" s="673"/>
      <c r="J12" s="669"/>
      <c r="K12" s="670"/>
      <c r="L12" s="671"/>
      <c r="M12" s="103"/>
    </row>
    <row r="13" spans="2:13" ht="15" thickBot="1">
      <c r="B13" s="106"/>
      <c r="C13" s="367" t="s">
        <v>273</v>
      </c>
      <c r="D13" s="368"/>
      <c r="E13" s="368"/>
      <c r="F13" s="369"/>
      <c r="G13" s="369"/>
      <c r="H13" s="369"/>
      <c r="I13" s="113"/>
      <c r="J13" s="113" t="s">
        <v>274</v>
      </c>
      <c r="K13" s="113" t="s">
        <v>275</v>
      </c>
      <c r="L13" s="119" t="s">
        <v>276</v>
      </c>
      <c r="M13" s="103"/>
    </row>
    <row r="14" spans="2:13">
      <c r="B14" s="106"/>
      <c r="C14" s="69"/>
      <c r="D14" s="77" t="s">
        <v>277</v>
      </c>
      <c r="E14" s="77"/>
      <c r="F14" s="77"/>
      <c r="G14" s="77"/>
      <c r="H14" s="594"/>
      <c r="I14" s="595">
        <f>'8A Project Budget'!J18</f>
        <v>0</v>
      </c>
      <c r="J14" s="120"/>
      <c r="K14" s="121"/>
      <c r="L14" s="596"/>
      <c r="M14" s="103"/>
    </row>
    <row r="15" spans="2:13">
      <c r="B15" s="106"/>
      <c r="C15" s="69"/>
      <c r="D15" s="55" t="s">
        <v>278</v>
      </c>
      <c r="E15" s="55"/>
      <c r="F15" s="55"/>
      <c r="G15" s="55"/>
      <c r="H15" s="105"/>
      <c r="I15" s="107">
        <f>'8A Project Budget'!J19</f>
        <v>0</v>
      </c>
      <c r="J15" s="122"/>
      <c r="K15" s="123"/>
      <c r="L15" s="124"/>
      <c r="M15" s="103"/>
    </row>
    <row r="16" spans="2:13">
      <c r="B16" s="106"/>
      <c r="C16" s="69"/>
      <c r="D16" s="55" t="s">
        <v>279</v>
      </c>
      <c r="E16" s="55"/>
      <c r="F16" s="55"/>
      <c r="G16" s="55"/>
      <c r="H16" s="105"/>
      <c r="I16" s="107">
        <f>'8A Project Budget'!J20</f>
        <v>0</v>
      </c>
      <c r="J16" s="122"/>
      <c r="K16" s="123"/>
      <c r="L16" s="124"/>
      <c r="M16" s="103"/>
    </row>
    <row r="17" spans="2:13">
      <c r="B17" s="106"/>
      <c r="C17" s="69"/>
      <c r="D17" s="55" t="s">
        <v>280</v>
      </c>
      <c r="E17" s="55"/>
      <c r="F17" s="55"/>
      <c r="G17" s="55"/>
      <c r="H17" s="105"/>
      <c r="I17" s="107">
        <f>'8A Project Budget'!J21</f>
        <v>0</v>
      </c>
      <c r="J17" s="122"/>
      <c r="K17" s="123"/>
      <c r="L17" s="124"/>
      <c r="M17" s="103"/>
    </row>
    <row r="18" spans="2:13">
      <c r="B18" s="106"/>
      <c r="C18" s="69"/>
      <c r="D18" s="55" t="s">
        <v>281</v>
      </c>
      <c r="E18" s="55"/>
      <c r="F18" s="55"/>
      <c r="G18" s="55"/>
      <c r="H18" s="105"/>
      <c r="I18" s="107">
        <f>'8A Project Budget'!J22</f>
        <v>0</v>
      </c>
      <c r="J18" s="122"/>
      <c r="K18" s="123"/>
      <c r="L18" s="124"/>
      <c r="M18" s="103"/>
    </row>
    <row r="19" spans="2:13" ht="15" thickBot="1">
      <c r="B19" s="106"/>
      <c r="C19" s="69"/>
      <c r="D19" s="55" t="s">
        <v>67</v>
      </c>
      <c r="E19" s="55"/>
      <c r="F19" s="55"/>
      <c r="G19" s="55"/>
      <c r="H19" s="105"/>
      <c r="I19" s="104">
        <f>'8A Project Budget'!J23</f>
        <v>0</v>
      </c>
      <c r="J19" s="125"/>
      <c r="K19" s="126"/>
      <c r="L19" s="127"/>
      <c r="M19" s="103"/>
    </row>
    <row r="20" spans="2:13" ht="3.75" customHeight="1">
      <c r="B20" s="106"/>
      <c r="C20" s="68"/>
      <c r="D20" s="60"/>
      <c r="E20" s="60"/>
      <c r="F20" s="56"/>
      <c r="G20" s="56"/>
      <c r="H20" s="56"/>
      <c r="I20" s="109"/>
      <c r="J20" s="109"/>
      <c r="K20" s="109"/>
      <c r="L20" s="108"/>
      <c r="M20" s="103"/>
    </row>
    <row r="21" spans="2:13" ht="15" thickBot="1">
      <c r="B21" s="106"/>
      <c r="C21" s="367" t="s">
        <v>282</v>
      </c>
      <c r="D21" s="368"/>
      <c r="E21" s="368"/>
      <c r="F21" s="369"/>
      <c r="G21" s="369"/>
      <c r="H21" s="369"/>
      <c r="I21" s="112"/>
      <c r="J21" s="112"/>
      <c r="K21" s="112"/>
      <c r="L21" s="69"/>
      <c r="M21" s="103"/>
    </row>
    <row r="22" spans="2:13">
      <c r="B22" s="106"/>
      <c r="C22" s="69"/>
      <c r="D22" s="77" t="s">
        <v>283</v>
      </c>
      <c r="E22" s="77"/>
      <c r="F22" s="77"/>
      <c r="G22" s="77"/>
      <c r="H22" s="594"/>
      <c r="I22" s="595">
        <f>'8A Project Budget'!J28</f>
        <v>0</v>
      </c>
      <c r="J22" s="120"/>
      <c r="K22" s="121"/>
      <c r="L22" s="596"/>
      <c r="M22" s="103"/>
    </row>
    <row r="23" spans="2:13">
      <c r="B23" s="106"/>
      <c r="C23" s="69"/>
      <c r="D23" s="55" t="s">
        <v>284</v>
      </c>
      <c r="E23" s="55"/>
      <c r="F23" s="55"/>
      <c r="G23" s="55"/>
      <c r="H23" s="105"/>
      <c r="I23" s="107">
        <f>'8A Project Budget'!J29</f>
        <v>0</v>
      </c>
      <c r="J23" s="122"/>
      <c r="K23" s="123"/>
      <c r="L23" s="124"/>
      <c r="M23" s="103"/>
    </row>
    <row r="24" spans="2:13">
      <c r="B24" s="106"/>
      <c r="C24" s="69"/>
      <c r="D24" s="55" t="s">
        <v>285</v>
      </c>
      <c r="E24" s="55"/>
      <c r="F24" s="55"/>
      <c r="G24" s="55"/>
      <c r="H24" s="105"/>
      <c r="I24" s="107">
        <f>'8A Project Budget'!J30</f>
        <v>0</v>
      </c>
      <c r="J24" s="122"/>
      <c r="K24" s="123"/>
      <c r="L24" s="124"/>
      <c r="M24" s="103"/>
    </row>
    <row r="25" spans="2:13">
      <c r="B25" s="106"/>
      <c r="C25" s="69"/>
      <c r="D25" s="55" t="s">
        <v>286</v>
      </c>
      <c r="E25" s="55"/>
      <c r="F25" s="55"/>
      <c r="G25" s="55"/>
      <c r="H25" s="105"/>
      <c r="I25" s="107">
        <f>'8A Project Budget'!J31</f>
        <v>0</v>
      </c>
      <c r="J25" s="122"/>
      <c r="K25" s="123"/>
      <c r="L25" s="124"/>
      <c r="M25" s="103"/>
    </row>
    <row r="26" spans="2:13">
      <c r="B26" s="106"/>
      <c r="C26" s="69"/>
      <c r="D26" s="55" t="s">
        <v>287</v>
      </c>
      <c r="E26" s="55"/>
      <c r="F26" s="55"/>
      <c r="G26" s="55"/>
      <c r="H26" s="105"/>
      <c r="I26" s="107">
        <f>'8A Project Budget'!J32</f>
        <v>0</v>
      </c>
      <c r="J26" s="122"/>
      <c r="K26" s="123"/>
      <c r="L26" s="124"/>
      <c r="M26" s="103"/>
    </row>
    <row r="27" spans="2:13">
      <c r="B27" s="106"/>
      <c r="C27" s="69"/>
      <c r="D27" s="55" t="s">
        <v>288</v>
      </c>
      <c r="E27" s="55"/>
      <c r="F27" s="55"/>
      <c r="G27" s="55"/>
      <c r="H27" s="105"/>
      <c r="I27" s="107">
        <f>'8A Project Budget'!J33</f>
        <v>0</v>
      </c>
      <c r="J27" s="122"/>
      <c r="K27" s="123"/>
      <c r="L27" s="124"/>
      <c r="M27" s="103"/>
    </row>
    <row r="28" spans="2:13">
      <c r="B28" s="106"/>
      <c r="C28" s="69"/>
      <c r="D28" s="55" t="s">
        <v>289</v>
      </c>
      <c r="E28" s="55"/>
      <c r="F28" s="55"/>
      <c r="G28" s="55"/>
      <c r="H28" s="105"/>
      <c r="I28" s="107">
        <f>'8A Project Budget'!J34</f>
        <v>0</v>
      </c>
      <c r="J28" s="122"/>
      <c r="K28" s="123"/>
      <c r="L28" s="124"/>
      <c r="M28" s="103"/>
    </row>
    <row r="29" spans="2:13">
      <c r="B29" s="106"/>
      <c r="C29" s="69"/>
      <c r="D29" s="55" t="s">
        <v>290</v>
      </c>
      <c r="E29" s="55"/>
      <c r="F29" s="55"/>
      <c r="G29" s="55"/>
      <c r="H29" s="105"/>
      <c r="I29" s="107">
        <f>'8A Project Budget'!J35</f>
        <v>0</v>
      </c>
      <c r="J29" s="122"/>
      <c r="K29" s="123"/>
      <c r="L29" s="124"/>
      <c r="M29" s="103"/>
    </row>
    <row r="30" spans="2:13">
      <c r="B30" s="106"/>
      <c r="C30" s="69"/>
      <c r="D30" s="55" t="s">
        <v>291</v>
      </c>
      <c r="E30" s="55"/>
      <c r="F30" s="55"/>
      <c r="G30" s="55"/>
      <c r="H30" s="105"/>
      <c r="I30" s="107">
        <f>'8A Project Budget'!J36</f>
        <v>0</v>
      </c>
      <c r="J30" s="122"/>
      <c r="K30" s="123"/>
      <c r="L30" s="124"/>
      <c r="M30" s="103"/>
    </row>
    <row r="31" spans="2:13">
      <c r="B31" s="106"/>
      <c r="C31" s="69"/>
      <c r="D31" s="55" t="s">
        <v>292</v>
      </c>
      <c r="E31" s="55"/>
      <c r="F31" s="55"/>
      <c r="G31" s="55"/>
      <c r="H31" s="105"/>
      <c r="I31" s="107">
        <f>'8A Project Budget'!J37</f>
        <v>0</v>
      </c>
      <c r="J31" s="122"/>
      <c r="K31" s="123"/>
      <c r="L31" s="124"/>
      <c r="M31" s="103"/>
    </row>
    <row r="32" spans="2:13">
      <c r="B32" s="106"/>
      <c r="C32" s="69"/>
      <c r="D32" s="55" t="s">
        <v>293</v>
      </c>
      <c r="E32" s="55"/>
      <c r="F32" s="55"/>
      <c r="G32" s="55"/>
      <c r="H32" s="105"/>
      <c r="I32" s="107">
        <f>'8A Project Budget'!J38</f>
        <v>0</v>
      </c>
      <c r="J32" s="122"/>
      <c r="K32" s="123"/>
      <c r="L32" s="124"/>
      <c r="M32" s="103"/>
    </row>
    <row r="33" spans="2:13">
      <c r="B33" s="106"/>
      <c r="C33" s="69"/>
      <c r="D33" s="55" t="s">
        <v>294</v>
      </c>
      <c r="E33" s="55"/>
      <c r="F33" s="55"/>
      <c r="G33" s="55"/>
      <c r="H33" s="105"/>
      <c r="I33" s="107">
        <f>'8A Project Budget'!J39</f>
        <v>0</v>
      </c>
      <c r="J33" s="122"/>
      <c r="K33" s="123"/>
      <c r="L33" s="124"/>
      <c r="M33" s="103"/>
    </row>
    <row r="34" spans="2:13">
      <c r="B34" s="106"/>
      <c r="C34" s="69"/>
      <c r="D34" s="55" t="s">
        <v>295</v>
      </c>
      <c r="E34" s="55"/>
      <c r="F34" s="55"/>
      <c r="G34" s="55"/>
      <c r="H34" s="105"/>
      <c r="I34" s="107">
        <f>'8A Project Budget'!J40</f>
        <v>0</v>
      </c>
      <c r="J34" s="122"/>
      <c r="K34" s="123"/>
      <c r="L34" s="124"/>
      <c r="M34" s="103"/>
    </row>
    <row r="35" spans="2:13">
      <c r="B35" s="106"/>
      <c r="C35" s="69"/>
      <c r="D35" s="55" t="s">
        <v>296</v>
      </c>
      <c r="E35" s="55"/>
      <c r="F35" s="55"/>
      <c r="G35" s="55"/>
      <c r="H35" s="105"/>
      <c r="I35" s="107">
        <f>'8A Project Budget'!J41</f>
        <v>0</v>
      </c>
      <c r="J35" s="122"/>
      <c r="K35" s="123"/>
      <c r="L35" s="124"/>
      <c r="M35" s="103"/>
    </row>
    <row r="36" spans="2:13">
      <c r="B36" s="106"/>
      <c r="C36" s="69"/>
      <c r="D36" s="55" t="s">
        <v>297</v>
      </c>
      <c r="E36" s="55"/>
      <c r="F36" s="55"/>
      <c r="G36" s="55"/>
      <c r="H36" s="105"/>
      <c r="I36" s="107">
        <f>'8A Project Budget'!J42</f>
        <v>0</v>
      </c>
      <c r="J36" s="122"/>
      <c r="K36" s="123"/>
      <c r="L36" s="124"/>
      <c r="M36" s="103"/>
    </row>
    <row r="37" spans="2:13" ht="15" thickBot="1">
      <c r="B37" s="106"/>
      <c r="C37" s="69"/>
      <c r="D37" s="55" t="s">
        <v>298</v>
      </c>
      <c r="E37" s="55"/>
      <c r="F37" s="55"/>
      <c r="G37" s="55"/>
      <c r="H37" s="105"/>
      <c r="I37" s="104">
        <f>'8A Project Budget'!J43</f>
        <v>0</v>
      </c>
      <c r="J37" s="125"/>
      <c r="K37" s="126"/>
      <c r="L37" s="127"/>
      <c r="M37" s="103"/>
    </row>
    <row r="38" spans="2:13" ht="3.75" customHeight="1">
      <c r="B38" s="106"/>
      <c r="C38" s="68"/>
      <c r="D38" s="60"/>
      <c r="E38" s="60"/>
      <c r="F38" s="56"/>
      <c r="G38" s="56"/>
      <c r="H38" s="56"/>
      <c r="I38" s="109"/>
      <c r="J38" s="109"/>
      <c r="K38" s="109"/>
      <c r="L38" s="108"/>
      <c r="M38" s="103"/>
    </row>
    <row r="39" spans="2:13" ht="15" thickBot="1">
      <c r="B39" s="106"/>
      <c r="C39" s="367" t="s">
        <v>299</v>
      </c>
      <c r="D39" s="368"/>
      <c r="E39" s="368"/>
      <c r="F39" s="369"/>
      <c r="G39" s="369"/>
      <c r="H39" s="369"/>
      <c r="I39" s="109"/>
      <c r="J39" s="109"/>
      <c r="K39" s="109"/>
      <c r="L39" s="69"/>
      <c r="M39" s="103"/>
    </row>
    <row r="40" spans="2:13">
      <c r="B40" s="106"/>
      <c r="C40" s="69"/>
      <c r="D40" s="77" t="s">
        <v>300</v>
      </c>
      <c r="E40" s="77"/>
      <c r="F40" s="77"/>
      <c r="G40" s="77"/>
      <c r="H40" s="594"/>
      <c r="I40" s="595">
        <f>'8A Project Budget'!J47</f>
        <v>0</v>
      </c>
      <c r="J40" s="120"/>
      <c r="K40" s="121"/>
      <c r="L40" s="596"/>
      <c r="M40" s="103"/>
    </row>
    <row r="41" spans="2:13">
      <c r="B41" s="106"/>
      <c r="C41" s="69"/>
      <c r="D41" s="55" t="s">
        <v>301</v>
      </c>
      <c r="E41" s="55"/>
      <c r="F41" s="55"/>
      <c r="G41" s="55"/>
      <c r="H41" s="105"/>
      <c r="I41" s="107">
        <f>'8A Project Budget'!J48</f>
        <v>0</v>
      </c>
      <c r="J41" s="122"/>
      <c r="K41" s="123"/>
      <c r="L41" s="124"/>
      <c r="M41" s="103"/>
    </row>
    <row r="42" spans="2:13">
      <c r="B42" s="106"/>
      <c r="C42" s="69"/>
      <c r="D42" s="55" t="s">
        <v>302</v>
      </c>
      <c r="E42" s="55"/>
      <c r="F42" s="55"/>
      <c r="G42" s="55"/>
      <c r="H42" s="105"/>
      <c r="I42" s="107">
        <f>'8A Project Budget'!J49</f>
        <v>0</v>
      </c>
      <c r="J42" s="122"/>
      <c r="K42" s="123"/>
      <c r="L42" s="124"/>
      <c r="M42" s="103"/>
    </row>
    <row r="43" spans="2:13">
      <c r="B43" s="106"/>
      <c r="C43" s="69"/>
      <c r="D43" s="55" t="s">
        <v>303</v>
      </c>
      <c r="E43" s="55"/>
      <c r="F43" s="55"/>
      <c r="G43" s="55"/>
      <c r="H43" s="105"/>
      <c r="I43" s="107">
        <f>'8A Project Budget'!J50</f>
        <v>0</v>
      </c>
      <c r="J43" s="122"/>
      <c r="K43" s="123"/>
      <c r="L43" s="124"/>
      <c r="M43" s="103"/>
    </row>
    <row r="44" spans="2:13">
      <c r="B44" s="106"/>
      <c r="C44" s="69"/>
      <c r="D44" s="55" t="s">
        <v>304</v>
      </c>
      <c r="E44" s="55"/>
      <c r="F44" s="55"/>
      <c r="G44" s="55"/>
      <c r="H44" s="105"/>
      <c r="I44" s="107">
        <f>'8A Project Budget'!J51</f>
        <v>0</v>
      </c>
      <c r="J44" s="122"/>
      <c r="K44" s="123"/>
      <c r="L44" s="124"/>
      <c r="M44" s="103"/>
    </row>
    <row r="45" spans="2:13">
      <c r="B45" s="106"/>
      <c r="C45" s="69"/>
      <c r="D45" s="55" t="s">
        <v>305</v>
      </c>
      <c r="E45" s="55"/>
      <c r="F45" s="55"/>
      <c r="G45" s="55"/>
      <c r="H45" s="105"/>
      <c r="I45" s="107">
        <f>'8A Project Budget'!J52</f>
        <v>0</v>
      </c>
      <c r="J45" s="122"/>
      <c r="K45" s="123"/>
      <c r="L45" s="124"/>
      <c r="M45" s="103"/>
    </row>
    <row r="46" spans="2:13">
      <c r="B46" s="106"/>
      <c r="C46" s="69"/>
      <c r="D46" s="55" t="s">
        <v>306</v>
      </c>
      <c r="E46" s="55"/>
      <c r="F46" s="55"/>
      <c r="G46" s="55"/>
      <c r="H46" s="105"/>
      <c r="I46" s="107">
        <f>'8A Project Budget'!J53</f>
        <v>0</v>
      </c>
      <c r="J46" s="122"/>
      <c r="K46" s="123"/>
      <c r="L46" s="124"/>
      <c r="M46" s="103"/>
    </row>
    <row r="47" spans="2:13">
      <c r="B47" s="106"/>
      <c r="C47" s="69"/>
      <c r="D47" s="55" t="s">
        <v>307</v>
      </c>
      <c r="E47" s="55"/>
      <c r="F47" s="55"/>
      <c r="G47" s="55"/>
      <c r="H47" s="105"/>
      <c r="I47" s="107">
        <f>'8A Project Budget'!J54</f>
        <v>0</v>
      </c>
      <c r="J47" s="122"/>
      <c r="K47" s="123"/>
      <c r="L47" s="124"/>
      <c r="M47" s="103"/>
    </row>
    <row r="48" spans="2:13">
      <c r="B48" s="106"/>
      <c r="C48" s="69"/>
      <c r="D48" s="55" t="s">
        <v>308</v>
      </c>
      <c r="E48" s="55"/>
      <c r="F48" s="55"/>
      <c r="G48" s="55"/>
      <c r="H48" s="105"/>
      <c r="I48" s="107">
        <f>'8A Project Budget'!J55</f>
        <v>0</v>
      </c>
      <c r="J48" s="122"/>
      <c r="K48" s="123"/>
      <c r="L48" s="124"/>
      <c r="M48" s="103"/>
    </row>
    <row r="49" spans="2:13">
      <c r="B49" s="106"/>
      <c r="C49" s="69"/>
      <c r="D49" s="55" t="s">
        <v>309</v>
      </c>
      <c r="E49" s="55"/>
      <c r="F49" s="55"/>
      <c r="G49" s="55"/>
      <c r="H49" s="105"/>
      <c r="I49" s="107">
        <f>'8A Project Budget'!J56</f>
        <v>0</v>
      </c>
      <c r="J49" s="122"/>
      <c r="K49" s="123"/>
      <c r="L49" s="124"/>
      <c r="M49" s="103"/>
    </row>
    <row r="50" spans="2:13">
      <c r="B50" s="106"/>
      <c r="C50" s="69"/>
      <c r="D50" s="55" t="s">
        <v>310</v>
      </c>
      <c r="E50" s="55"/>
      <c r="F50" s="55"/>
      <c r="G50" s="55"/>
      <c r="H50" s="105"/>
      <c r="I50" s="107">
        <f>'8A Project Budget'!J58</f>
        <v>0</v>
      </c>
      <c r="J50" s="122"/>
      <c r="K50" s="123"/>
      <c r="L50" s="124"/>
      <c r="M50" s="103"/>
    </row>
    <row r="51" spans="2:13">
      <c r="B51" s="106"/>
      <c r="C51" s="108"/>
      <c r="D51" s="111" t="s">
        <v>311</v>
      </c>
      <c r="E51" s="111"/>
      <c r="F51" s="111"/>
      <c r="G51" s="111"/>
      <c r="H51" s="111"/>
      <c r="I51" s="107">
        <f>'8A Project Budget'!J59</f>
        <v>0</v>
      </c>
      <c r="J51" s="122"/>
      <c r="K51" s="123"/>
      <c r="L51" s="124"/>
      <c r="M51" s="103"/>
    </row>
    <row r="52" spans="2:13" ht="15" thickBot="1">
      <c r="B52" s="106"/>
      <c r="C52" s="69"/>
      <c r="D52" s="55" t="s">
        <v>67</v>
      </c>
      <c r="E52" s="55"/>
      <c r="F52" s="55"/>
      <c r="G52" s="55"/>
      <c r="H52" s="105"/>
      <c r="I52" s="104">
        <f>'8A Project Budget'!J61</f>
        <v>0</v>
      </c>
      <c r="J52" s="125"/>
      <c r="K52" s="126"/>
      <c r="L52" s="127"/>
      <c r="M52" s="103"/>
    </row>
    <row r="53" spans="2:13" ht="3.75" customHeight="1">
      <c r="B53" s="106"/>
      <c r="C53" s="68"/>
      <c r="D53" s="60"/>
      <c r="E53" s="60"/>
      <c r="F53" s="56"/>
      <c r="G53" s="56"/>
      <c r="H53" s="56"/>
      <c r="I53" s="109"/>
      <c r="J53" s="109"/>
      <c r="K53" s="109"/>
      <c r="L53" s="108"/>
      <c r="M53" s="103"/>
    </row>
    <row r="54" spans="2:13" ht="15" thickBot="1">
      <c r="B54" s="106"/>
      <c r="C54" s="367" t="s">
        <v>312</v>
      </c>
      <c r="D54" s="368"/>
      <c r="E54" s="368"/>
      <c r="F54" s="369"/>
      <c r="G54" s="369"/>
      <c r="H54" s="369"/>
      <c r="I54" s="109"/>
      <c r="J54" s="109"/>
      <c r="K54" s="109"/>
      <c r="L54" s="69"/>
      <c r="M54" s="103"/>
    </row>
    <row r="55" spans="2:13">
      <c r="B55" s="106"/>
      <c r="C55" s="69"/>
      <c r="D55" s="77" t="s">
        <v>313</v>
      </c>
      <c r="E55" s="77"/>
      <c r="F55" s="77"/>
      <c r="G55" s="77"/>
      <c r="H55" s="594"/>
      <c r="I55" s="595">
        <f>'8A Project Budget'!J65</f>
        <v>0</v>
      </c>
      <c r="J55" s="120"/>
      <c r="K55" s="121"/>
      <c r="L55" s="596"/>
      <c r="M55" s="103"/>
    </row>
    <row r="56" spans="2:13" ht="15" thickBot="1">
      <c r="B56" s="106"/>
      <c r="C56" s="69"/>
      <c r="D56" s="55" t="s">
        <v>314</v>
      </c>
      <c r="E56" s="55"/>
      <c r="F56" s="55"/>
      <c r="G56" s="55"/>
      <c r="H56" s="105"/>
      <c r="I56" s="104">
        <f>'8A Project Budget'!J66</f>
        <v>0</v>
      </c>
      <c r="J56" s="125"/>
      <c r="K56" s="126"/>
      <c r="L56" s="127"/>
      <c r="M56" s="103"/>
    </row>
    <row r="57" spans="2:13" ht="9" customHeight="1" thickBot="1">
      <c r="B57" s="370"/>
      <c r="C57" s="365"/>
      <c r="D57" s="366"/>
      <c r="E57" s="366"/>
      <c r="F57" s="365"/>
      <c r="G57" s="365"/>
      <c r="H57" s="365"/>
      <c r="I57" s="371"/>
      <c r="J57" s="371"/>
      <c r="K57" s="371"/>
      <c r="L57" s="372"/>
      <c r="M57" s="373"/>
    </row>
    <row r="58" spans="2:13" ht="15" thickBot="1">
      <c r="B58" s="106"/>
      <c r="C58" s="367" t="s">
        <v>315</v>
      </c>
      <c r="D58" s="368"/>
      <c r="E58" s="368"/>
      <c r="F58" s="369"/>
      <c r="G58" s="369"/>
      <c r="H58" s="369"/>
      <c r="I58" s="109"/>
      <c r="J58" s="109"/>
      <c r="K58" s="109"/>
      <c r="L58" s="69"/>
      <c r="M58" s="103"/>
    </row>
    <row r="59" spans="2:13">
      <c r="B59" s="106"/>
      <c r="C59" s="69"/>
      <c r="D59" s="77" t="s">
        <v>316</v>
      </c>
      <c r="E59" s="77"/>
      <c r="F59" s="77"/>
      <c r="G59" s="77"/>
      <c r="H59" s="594"/>
      <c r="I59" s="595">
        <f>'8A Project Budget'!J70</f>
        <v>0</v>
      </c>
      <c r="J59" s="120"/>
      <c r="K59" s="121"/>
      <c r="L59" s="596"/>
      <c r="M59" s="103"/>
    </row>
    <row r="60" spans="2:13">
      <c r="B60" s="106"/>
      <c r="C60" s="69"/>
      <c r="D60" s="55" t="s">
        <v>317</v>
      </c>
      <c r="E60" s="55"/>
      <c r="F60" s="55"/>
      <c r="G60" s="55"/>
      <c r="H60" s="105"/>
      <c r="I60" s="107">
        <f>'8A Project Budget'!J71</f>
        <v>0</v>
      </c>
      <c r="J60" s="122"/>
      <c r="K60" s="123"/>
      <c r="L60" s="124"/>
      <c r="M60" s="103"/>
    </row>
    <row r="61" spans="2:13">
      <c r="B61" s="106"/>
      <c r="C61" s="69"/>
      <c r="D61" s="55" t="s">
        <v>318</v>
      </c>
      <c r="E61" s="55"/>
      <c r="F61" s="55"/>
      <c r="G61" s="55"/>
      <c r="H61" s="105"/>
      <c r="I61" s="107">
        <f>'8A Project Budget'!J72</f>
        <v>0</v>
      </c>
      <c r="J61" s="122"/>
      <c r="K61" s="123"/>
      <c r="L61" s="124"/>
      <c r="M61" s="103"/>
    </row>
    <row r="62" spans="2:13">
      <c r="B62" s="106"/>
      <c r="C62" s="69"/>
      <c r="D62" s="55" t="s">
        <v>319</v>
      </c>
      <c r="E62" s="55"/>
      <c r="F62" s="55"/>
      <c r="G62" s="55"/>
      <c r="H62" s="105"/>
      <c r="I62" s="107">
        <f>'8A Project Budget'!J73</f>
        <v>0</v>
      </c>
      <c r="J62" s="122"/>
      <c r="K62" s="123"/>
      <c r="L62" s="124"/>
      <c r="M62" s="103"/>
    </row>
    <row r="63" spans="2:13" ht="15" thickBot="1">
      <c r="B63" s="106"/>
      <c r="C63" s="69"/>
      <c r="D63" s="55" t="s">
        <v>320</v>
      </c>
      <c r="E63" s="55"/>
      <c r="F63" s="55"/>
      <c r="G63" s="55"/>
      <c r="H63" s="105"/>
      <c r="I63" s="104">
        <f>'8A Project Budget'!J74</f>
        <v>0</v>
      </c>
      <c r="J63" s="125"/>
      <c r="K63" s="126"/>
      <c r="L63" s="127"/>
      <c r="M63" s="103"/>
    </row>
    <row r="64" spans="2:13" ht="4.5" customHeight="1">
      <c r="B64" s="106"/>
      <c r="C64" s="56"/>
      <c r="D64" s="60"/>
      <c r="E64" s="60"/>
      <c r="F64" s="56"/>
      <c r="G64" s="56"/>
      <c r="H64" s="56"/>
      <c r="I64" s="109"/>
      <c r="J64" s="109"/>
      <c r="K64" s="109"/>
      <c r="L64" s="108"/>
      <c r="M64" s="103"/>
    </row>
    <row r="65" spans="2:13" ht="15" thickBot="1">
      <c r="B65" s="106"/>
      <c r="C65" s="367" t="s">
        <v>321</v>
      </c>
      <c r="D65" s="368"/>
      <c r="E65" s="368"/>
      <c r="F65" s="369"/>
      <c r="G65" s="369"/>
      <c r="H65" s="369"/>
      <c r="I65" s="109"/>
      <c r="J65" s="109"/>
      <c r="K65" s="109"/>
      <c r="L65" s="69"/>
      <c r="M65" s="103"/>
    </row>
    <row r="66" spans="2:13">
      <c r="B66" s="106"/>
      <c r="C66" s="69"/>
      <c r="D66" s="77" t="s">
        <v>322</v>
      </c>
      <c r="E66" s="77"/>
      <c r="F66" s="77"/>
      <c r="G66" s="77"/>
      <c r="H66" s="594"/>
      <c r="I66" s="595">
        <f>'8A Project Budget'!J78</f>
        <v>0</v>
      </c>
      <c r="J66" s="120"/>
      <c r="K66" s="121"/>
      <c r="L66" s="596"/>
      <c r="M66" s="103"/>
    </row>
    <row r="67" spans="2:13">
      <c r="B67" s="106"/>
      <c r="C67" s="69"/>
      <c r="D67" s="55" t="s">
        <v>323</v>
      </c>
      <c r="E67" s="55"/>
      <c r="F67" s="55"/>
      <c r="G67" s="55"/>
      <c r="H67" s="105"/>
      <c r="I67" s="107">
        <f>'8A Project Budget'!J79</f>
        <v>0</v>
      </c>
      <c r="J67" s="122"/>
      <c r="K67" s="123"/>
      <c r="L67" s="124"/>
      <c r="M67" s="103"/>
    </row>
    <row r="68" spans="2:13">
      <c r="B68" s="106"/>
      <c r="C68" s="69"/>
      <c r="D68" s="55" t="s">
        <v>324</v>
      </c>
      <c r="E68" s="55"/>
      <c r="F68" s="55"/>
      <c r="G68" s="55"/>
      <c r="H68" s="105"/>
      <c r="I68" s="107">
        <f>'8A Project Budget'!J80</f>
        <v>0</v>
      </c>
      <c r="J68" s="122"/>
      <c r="K68" s="123"/>
      <c r="L68" s="124"/>
      <c r="M68" s="103"/>
    </row>
    <row r="69" spans="2:13">
      <c r="B69" s="106"/>
      <c r="C69" s="69"/>
      <c r="D69" s="55" t="s">
        <v>325</v>
      </c>
      <c r="E69" s="55"/>
      <c r="F69" s="55"/>
      <c r="G69" s="55"/>
      <c r="H69" s="105"/>
      <c r="I69" s="107">
        <f>'8A Project Budget'!J81</f>
        <v>0</v>
      </c>
      <c r="J69" s="122"/>
      <c r="K69" s="123"/>
      <c r="L69" s="124"/>
      <c r="M69" s="103"/>
    </row>
    <row r="70" spans="2:13" ht="15" thickBot="1">
      <c r="B70" s="106"/>
      <c r="C70" s="69"/>
      <c r="D70" s="55" t="s">
        <v>67</v>
      </c>
      <c r="E70" s="55"/>
      <c r="F70" s="55"/>
      <c r="G70" s="55"/>
      <c r="H70" s="105"/>
      <c r="I70" s="104">
        <f>'8A Project Budget'!J82</f>
        <v>0</v>
      </c>
      <c r="J70" s="125"/>
      <c r="K70" s="126"/>
      <c r="L70" s="127"/>
      <c r="M70" s="103"/>
    </row>
    <row r="71" spans="2:13" ht="3.75" customHeight="1">
      <c r="B71" s="106"/>
      <c r="C71" s="68"/>
      <c r="D71" s="60"/>
      <c r="E71" s="60"/>
      <c r="F71" s="56"/>
      <c r="G71" s="56"/>
      <c r="H71" s="56"/>
      <c r="I71" s="109"/>
      <c r="J71" s="109"/>
      <c r="K71" s="109"/>
      <c r="L71" s="108"/>
      <c r="M71" s="103"/>
    </row>
    <row r="72" spans="2:13" ht="3.75" customHeight="1">
      <c r="B72" s="106"/>
      <c r="C72" s="68"/>
      <c r="D72" s="60"/>
      <c r="E72" s="60"/>
      <c r="F72" s="56"/>
      <c r="G72" s="56"/>
      <c r="H72" s="56"/>
      <c r="I72" s="109"/>
      <c r="J72" s="109"/>
      <c r="K72" s="109"/>
      <c r="L72" s="108"/>
      <c r="M72" s="103"/>
    </row>
    <row r="73" spans="2:13" ht="15" thickBot="1">
      <c r="B73" s="106"/>
      <c r="C73" s="367" t="s">
        <v>326</v>
      </c>
      <c r="D73" s="368"/>
      <c r="E73" s="368"/>
      <c r="F73" s="369"/>
      <c r="G73" s="369"/>
      <c r="H73" s="369"/>
      <c r="I73" s="110"/>
      <c r="J73" s="110"/>
      <c r="K73" s="110"/>
      <c r="L73" s="69"/>
      <c r="M73" s="103"/>
    </row>
    <row r="74" spans="2:13">
      <c r="B74" s="106"/>
      <c r="C74" s="69"/>
      <c r="D74" s="77" t="s">
        <v>327</v>
      </c>
      <c r="E74" s="77"/>
      <c r="F74" s="77"/>
      <c r="G74" s="77"/>
      <c r="H74" s="594"/>
      <c r="I74" s="595">
        <f>'8A Project Budget'!J86</f>
        <v>0</v>
      </c>
      <c r="J74" s="120"/>
      <c r="K74" s="121"/>
      <c r="L74" s="596"/>
      <c r="M74" s="103"/>
    </row>
    <row r="75" spans="2:13">
      <c r="B75" s="106"/>
      <c r="C75" s="69"/>
      <c r="D75" s="55" t="s">
        <v>328</v>
      </c>
      <c r="E75" s="55"/>
      <c r="F75" s="55"/>
      <c r="G75" s="55"/>
      <c r="H75" s="105"/>
      <c r="I75" s="107">
        <f>'8A Project Budget'!J87</f>
        <v>0</v>
      </c>
      <c r="J75" s="122"/>
      <c r="K75" s="123"/>
      <c r="L75" s="124"/>
      <c r="M75" s="103"/>
    </row>
    <row r="76" spans="2:13">
      <c r="B76" s="106"/>
      <c r="C76" s="69"/>
      <c r="D76" s="55" t="s">
        <v>329</v>
      </c>
      <c r="E76" s="55"/>
      <c r="F76" s="55"/>
      <c r="G76" s="55"/>
      <c r="H76" s="105"/>
      <c r="I76" s="107">
        <f>'8A Project Budget'!J88</f>
        <v>0</v>
      </c>
      <c r="J76" s="122"/>
      <c r="K76" s="123"/>
      <c r="L76" s="124"/>
      <c r="M76" s="103"/>
    </row>
    <row r="77" spans="2:13">
      <c r="B77" s="106"/>
      <c r="C77" s="69"/>
      <c r="D77" s="55" t="s">
        <v>330</v>
      </c>
      <c r="E77" s="55"/>
      <c r="F77" s="55"/>
      <c r="G77" s="55"/>
      <c r="H77" s="105"/>
      <c r="I77" s="107">
        <f>'8A Project Budget'!J89</f>
        <v>0</v>
      </c>
      <c r="J77" s="122"/>
      <c r="K77" s="123"/>
      <c r="L77" s="124"/>
      <c r="M77" s="103"/>
    </row>
    <row r="78" spans="2:13">
      <c r="B78" s="106"/>
      <c r="C78" s="69"/>
      <c r="D78" s="55" t="s">
        <v>331</v>
      </c>
      <c r="E78" s="55"/>
      <c r="F78" s="55"/>
      <c r="G78" s="55"/>
      <c r="H78" s="105"/>
      <c r="I78" s="107">
        <f>'8A Project Budget'!J90</f>
        <v>0</v>
      </c>
      <c r="J78" s="122"/>
      <c r="K78" s="123"/>
      <c r="L78" s="124"/>
      <c r="M78" s="103"/>
    </row>
    <row r="79" spans="2:13">
      <c r="B79" s="106"/>
      <c r="C79" s="69"/>
      <c r="D79" s="55" t="s">
        <v>332</v>
      </c>
      <c r="E79" s="55"/>
      <c r="F79" s="55"/>
      <c r="G79" s="55"/>
      <c r="H79" s="105"/>
      <c r="I79" s="107">
        <f>'8A Project Budget'!J91</f>
        <v>0</v>
      </c>
      <c r="J79" s="122"/>
      <c r="K79" s="123"/>
      <c r="L79" s="124"/>
      <c r="M79" s="103"/>
    </row>
    <row r="80" spans="2:13">
      <c r="B80" s="106"/>
      <c r="C80" s="69"/>
      <c r="D80" s="55" t="s">
        <v>333</v>
      </c>
      <c r="E80" s="55"/>
      <c r="F80" s="55"/>
      <c r="G80" s="55"/>
      <c r="H80" s="105"/>
      <c r="I80" s="107">
        <f>'8A Project Budget'!J92</f>
        <v>0</v>
      </c>
      <c r="J80" s="122"/>
      <c r="K80" s="123"/>
      <c r="L80" s="124"/>
      <c r="M80" s="103"/>
    </row>
    <row r="81" spans="2:13">
      <c r="B81" s="106"/>
      <c r="C81" s="69"/>
      <c r="D81" s="55" t="s">
        <v>334</v>
      </c>
      <c r="E81" s="55"/>
      <c r="F81" s="55"/>
      <c r="G81" s="55"/>
      <c r="H81" s="105"/>
      <c r="I81" s="107">
        <f>'8A Project Budget'!J93</f>
        <v>0</v>
      </c>
      <c r="J81" s="122"/>
      <c r="K81" s="123"/>
      <c r="L81" s="124"/>
      <c r="M81" s="103"/>
    </row>
    <row r="82" spans="2:13">
      <c r="B82" s="106"/>
      <c r="C82" s="69"/>
      <c r="D82" s="55" t="s">
        <v>335</v>
      </c>
      <c r="E82" s="55"/>
      <c r="F82" s="55"/>
      <c r="G82" s="55"/>
      <c r="H82" s="105"/>
      <c r="I82" s="107">
        <f>'8A Project Budget'!J94</f>
        <v>0</v>
      </c>
      <c r="J82" s="122"/>
      <c r="K82" s="123"/>
      <c r="L82" s="124"/>
      <c r="M82" s="103"/>
    </row>
    <row r="83" spans="2:13">
      <c r="B83" s="106"/>
      <c r="C83" s="69"/>
      <c r="D83" s="57" t="s">
        <v>336</v>
      </c>
      <c r="E83" s="55"/>
      <c r="F83" s="55"/>
      <c r="G83" s="55"/>
      <c r="H83" s="105"/>
      <c r="I83" s="107">
        <f>'8A Project Budget'!J95</f>
        <v>0</v>
      </c>
      <c r="J83" s="122"/>
      <c r="K83" s="123"/>
      <c r="L83" s="124"/>
      <c r="M83" s="103"/>
    </row>
    <row r="84" spans="2:13">
      <c r="B84" s="106"/>
      <c r="C84" s="69"/>
      <c r="D84" s="55" t="s">
        <v>337</v>
      </c>
      <c r="E84" s="55"/>
      <c r="F84" s="55"/>
      <c r="G84" s="55"/>
      <c r="H84" s="105"/>
      <c r="I84" s="107">
        <f>'8A Project Budget'!J96</f>
        <v>0</v>
      </c>
      <c r="J84" s="122"/>
      <c r="K84" s="123"/>
      <c r="L84" s="124"/>
      <c r="M84" s="103"/>
    </row>
    <row r="85" spans="2:13" ht="15" thickBot="1">
      <c r="B85" s="106"/>
      <c r="C85" s="69"/>
      <c r="D85" s="55" t="s">
        <v>338</v>
      </c>
      <c r="E85" s="55"/>
      <c r="F85" s="55"/>
      <c r="G85" s="55"/>
      <c r="H85" s="105"/>
      <c r="I85" s="104">
        <f>'8A Project Budget'!J97</f>
        <v>0</v>
      </c>
      <c r="J85" s="125"/>
      <c r="K85" s="126"/>
      <c r="L85" s="127"/>
      <c r="M85" s="103"/>
    </row>
    <row r="86" spans="2:13" ht="3.75" customHeight="1">
      <c r="B86" s="106"/>
      <c r="C86" s="68"/>
      <c r="D86" s="60"/>
      <c r="E86" s="60"/>
      <c r="F86" s="56"/>
      <c r="G86" s="56"/>
      <c r="H86" s="56"/>
      <c r="I86" s="109"/>
      <c r="J86" s="109"/>
      <c r="K86" s="109"/>
      <c r="L86" s="69"/>
      <c r="M86" s="103"/>
    </row>
    <row r="87" spans="2:13" ht="15" thickBot="1">
      <c r="B87" s="102"/>
      <c r="C87" s="100"/>
      <c r="D87" s="101"/>
      <c r="E87" s="101"/>
      <c r="F87" s="100"/>
      <c r="G87" s="100"/>
      <c r="H87" s="100"/>
      <c r="I87" s="99"/>
      <c r="J87" s="99"/>
      <c r="K87" s="99"/>
      <c r="L87" s="98"/>
      <c r="M87" s="97"/>
    </row>
    <row r="88" spans="2:13">
      <c r="I88" s="96"/>
    </row>
  </sheetData>
  <sheetProtection formatCells="0" formatColumns="0" formatRows="0"/>
  <mergeCells count="4">
    <mergeCell ref="C7:L7"/>
    <mergeCell ref="I10:L10"/>
    <mergeCell ref="J11:L12"/>
    <mergeCell ref="I11:I12"/>
  </mergeCells>
  <printOptions horizontalCentered="1"/>
  <pageMargins left="0.25" right="0.25" top="0.75" bottom="0.75" header="0.3" footer="0.3"/>
  <pageSetup scale="79" fitToHeight="2" orientation="portrait" r:id="rId1"/>
  <headerFooter alignWithMargins="0">
    <oddFooter>&amp;LForm 6B
Affordable Units Budget Details&amp;CCFA Homeownership Forms&amp;REdition: 2021
Version 1.0</oddFooter>
  </headerFooter>
  <rowBreaks count="1" manualBreakCount="1">
    <brk id="57"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79"/>
  <sheetViews>
    <sheetView showFormulas="1" showGridLines="0" zoomScaleNormal="100" workbookViewId="0">
      <selection activeCell="L26" sqref="L26"/>
    </sheetView>
  </sheetViews>
  <sheetFormatPr defaultColWidth="9.140625" defaultRowHeight="14.45"/>
  <cols>
    <col min="1" max="2" width="1.7109375" style="44" customWidth="1"/>
    <col min="3" max="4" width="22.85546875" style="44" customWidth="1"/>
    <col min="5" max="6" width="5.7109375" style="44" customWidth="1"/>
    <col min="7" max="7" width="9.140625" style="44"/>
    <col min="8" max="8" width="22.85546875" style="44" customWidth="1"/>
    <col min="9" max="9" width="1.7109375" style="44" customWidth="1"/>
    <col min="10" max="16384" width="9.140625" style="44"/>
  </cols>
  <sheetData>
    <row r="1" spans="2:9" ht="15" thickBot="1"/>
    <row r="2" spans="2:9" ht="9" customHeight="1">
      <c r="B2" s="223"/>
      <c r="C2" s="222"/>
      <c r="D2" s="222"/>
      <c r="E2" s="222"/>
      <c r="F2" s="222"/>
      <c r="G2" s="222"/>
      <c r="H2" s="222"/>
      <c r="I2" s="221"/>
    </row>
    <row r="3" spans="2:9" ht="18">
      <c r="B3" s="211"/>
      <c r="C3" s="609" t="s">
        <v>339</v>
      </c>
      <c r="D3" s="322"/>
      <c r="E3" s="322"/>
      <c r="F3" s="322"/>
      <c r="G3" s="322"/>
      <c r="H3" s="322"/>
      <c r="I3" s="207"/>
    </row>
    <row r="4" spans="2:9" ht="15" customHeight="1" thickBot="1">
      <c r="B4" s="211"/>
      <c r="C4" s="602"/>
      <c r="D4" s="602"/>
      <c r="E4" s="602"/>
      <c r="F4" s="602"/>
      <c r="G4" s="602"/>
      <c r="H4" s="602"/>
      <c r="I4" s="207"/>
    </row>
    <row r="5" spans="2:9">
      <c r="B5" s="211"/>
      <c r="C5" s="773" t="s">
        <v>340</v>
      </c>
      <c r="D5" s="774"/>
      <c r="E5" s="774"/>
      <c r="F5" s="774"/>
      <c r="G5" s="774"/>
      <c r="H5" s="775"/>
      <c r="I5" s="207"/>
    </row>
    <row r="6" spans="2:9">
      <c r="B6" s="211"/>
      <c r="C6" s="320" t="s">
        <v>341</v>
      </c>
      <c r="D6" s="776"/>
      <c r="E6" s="776"/>
      <c r="F6" s="776"/>
      <c r="G6" s="776"/>
      <c r="H6" s="777"/>
      <c r="I6" s="207"/>
    </row>
    <row r="7" spans="2:9">
      <c r="B7" s="211"/>
      <c r="C7" s="320" t="s">
        <v>342</v>
      </c>
      <c r="D7" s="778"/>
      <c r="E7" s="778"/>
      <c r="F7" s="778"/>
      <c r="G7" s="778"/>
      <c r="H7" s="779"/>
      <c r="I7" s="207"/>
    </row>
    <row r="8" spans="2:9">
      <c r="B8" s="211"/>
      <c r="C8" s="320" t="s">
        <v>178</v>
      </c>
      <c r="D8" s="601"/>
      <c r="E8" s="602" t="s">
        <v>343</v>
      </c>
      <c r="F8" s="601"/>
      <c r="G8" s="602" t="s">
        <v>344</v>
      </c>
      <c r="H8" s="604"/>
      <c r="I8" s="207"/>
    </row>
    <row r="9" spans="2:9">
      <c r="B9" s="211"/>
      <c r="C9" s="320" t="s">
        <v>345</v>
      </c>
      <c r="D9" s="758"/>
      <c r="E9" s="758"/>
      <c r="F9" s="758"/>
      <c r="G9" s="758"/>
      <c r="H9" s="780"/>
      <c r="I9" s="207"/>
    </row>
    <row r="10" spans="2:9">
      <c r="B10" s="211"/>
      <c r="C10" s="331" t="s">
        <v>346</v>
      </c>
      <c r="D10" s="674"/>
      <c r="E10" s="674"/>
      <c r="F10" s="674"/>
      <c r="G10" s="674"/>
      <c r="H10" s="675"/>
      <c r="I10" s="207"/>
    </row>
    <row r="11" spans="2:9">
      <c r="B11" s="330"/>
      <c r="C11" s="329"/>
      <c r="D11" s="328"/>
      <c r="E11" s="328"/>
      <c r="F11" s="328"/>
      <c r="G11" s="328"/>
      <c r="H11" s="327"/>
      <c r="I11" s="326"/>
    </row>
    <row r="12" spans="2:9" ht="27.6">
      <c r="B12" s="211"/>
      <c r="C12" s="325" t="s">
        <v>347</v>
      </c>
      <c r="D12" s="758"/>
      <c r="E12" s="758"/>
      <c r="F12" s="758"/>
      <c r="G12" s="758"/>
      <c r="H12" s="780"/>
      <c r="I12" s="207"/>
    </row>
    <row r="13" spans="2:9">
      <c r="B13" s="211"/>
      <c r="C13" s="320" t="s">
        <v>166</v>
      </c>
      <c r="D13" s="758"/>
      <c r="E13" s="758"/>
      <c r="F13" s="758"/>
      <c r="G13" s="241" t="s">
        <v>348</v>
      </c>
      <c r="H13" s="604"/>
      <c r="I13" s="207"/>
    </row>
    <row r="14" spans="2:9">
      <c r="B14" s="211"/>
      <c r="C14" s="320" t="s">
        <v>167</v>
      </c>
      <c r="D14" s="758"/>
      <c r="E14" s="758"/>
      <c r="F14" s="758"/>
      <c r="G14" s="758"/>
      <c r="H14" s="780"/>
      <c r="I14" s="207"/>
    </row>
    <row r="15" spans="2:9">
      <c r="B15" s="211"/>
      <c r="C15" s="320" t="s">
        <v>349</v>
      </c>
      <c r="D15" s="778"/>
      <c r="E15" s="778"/>
      <c r="F15" s="778"/>
      <c r="G15" s="778"/>
      <c r="H15" s="779"/>
      <c r="I15" s="207"/>
    </row>
    <row r="16" spans="2:9">
      <c r="B16" s="211"/>
      <c r="C16" s="320" t="s">
        <v>166</v>
      </c>
      <c r="D16" s="778"/>
      <c r="E16" s="778"/>
      <c r="F16" s="778"/>
      <c r="G16" s="241" t="s">
        <v>348</v>
      </c>
      <c r="H16" s="604"/>
      <c r="I16" s="207"/>
    </row>
    <row r="17" spans="2:9">
      <c r="B17" s="211"/>
      <c r="C17" s="320" t="s">
        <v>167</v>
      </c>
      <c r="D17" s="758"/>
      <c r="E17" s="758"/>
      <c r="F17" s="758"/>
      <c r="G17" s="758"/>
      <c r="H17" s="780"/>
      <c r="I17" s="207"/>
    </row>
    <row r="18" spans="2:9">
      <c r="B18" s="330"/>
      <c r="C18" s="329"/>
      <c r="D18" s="328"/>
      <c r="E18" s="328"/>
      <c r="F18" s="328"/>
      <c r="G18" s="328"/>
      <c r="H18" s="327"/>
      <c r="I18" s="326"/>
    </row>
    <row r="19" spans="2:9">
      <c r="B19" s="211"/>
      <c r="C19" s="781" t="s">
        <v>350</v>
      </c>
      <c r="D19" s="782"/>
      <c r="E19" s="782"/>
      <c r="F19" s="782"/>
      <c r="G19" s="782"/>
      <c r="H19" s="783"/>
      <c r="I19" s="207"/>
    </row>
    <row r="20" spans="2:9">
      <c r="B20" s="211"/>
      <c r="C20" s="320" t="s">
        <v>351</v>
      </c>
      <c r="D20" s="758"/>
      <c r="E20" s="758"/>
      <c r="F20" s="758"/>
      <c r="G20" s="758"/>
      <c r="H20" s="780"/>
      <c r="I20" s="207"/>
    </row>
    <row r="21" spans="2:9">
      <c r="B21" s="211"/>
      <c r="C21" s="320" t="s">
        <v>166</v>
      </c>
      <c r="D21" s="603"/>
      <c r="E21" s="602" t="s">
        <v>167</v>
      </c>
      <c r="F21" s="758"/>
      <c r="G21" s="758"/>
      <c r="H21" s="780"/>
      <c r="I21" s="207"/>
    </row>
    <row r="22" spans="2:9" ht="15" thickBot="1">
      <c r="B22" s="211"/>
      <c r="C22" s="319"/>
      <c r="D22" s="224"/>
      <c r="E22" s="224"/>
      <c r="F22" s="224"/>
      <c r="G22" s="224"/>
      <c r="H22" s="318"/>
      <c r="I22" s="207"/>
    </row>
    <row r="23" spans="2:9" ht="7.5" customHeight="1" thickBot="1">
      <c r="B23" s="211"/>
      <c r="C23" s="602"/>
      <c r="D23" s="602"/>
      <c r="E23" s="602"/>
      <c r="F23" s="602"/>
      <c r="G23" s="602"/>
      <c r="H23" s="602"/>
      <c r="I23" s="207"/>
    </row>
    <row r="24" spans="2:9">
      <c r="B24" s="211"/>
      <c r="C24" s="773" t="s">
        <v>352</v>
      </c>
      <c r="D24" s="774"/>
      <c r="E24" s="774"/>
      <c r="F24" s="774"/>
      <c r="G24" s="774"/>
      <c r="H24" s="775"/>
      <c r="I24" s="207"/>
    </row>
    <row r="25" spans="2:9">
      <c r="B25" s="211"/>
      <c r="C25" s="320" t="s">
        <v>341</v>
      </c>
      <c r="D25" s="758"/>
      <c r="E25" s="758"/>
      <c r="F25" s="758"/>
      <c r="G25" s="758"/>
      <c r="H25" s="780"/>
      <c r="I25" s="207"/>
    </row>
    <row r="26" spans="2:9">
      <c r="B26" s="211"/>
      <c r="C26" s="320" t="s">
        <v>349</v>
      </c>
      <c r="D26" s="778"/>
      <c r="E26" s="778"/>
      <c r="F26" s="778"/>
      <c r="G26" s="778"/>
      <c r="H26" s="779"/>
      <c r="I26" s="207"/>
    </row>
    <row r="27" spans="2:9">
      <c r="B27" s="211"/>
      <c r="C27" s="320" t="s">
        <v>342</v>
      </c>
      <c r="D27" s="778"/>
      <c r="E27" s="778"/>
      <c r="F27" s="778"/>
      <c r="G27" s="778"/>
      <c r="H27" s="779"/>
      <c r="I27" s="207"/>
    </row>
    <row r="28" spans="2:9">
      <c r="B28" s="211"/>
      <c r="C28" s="320" t="s">
        <v>178</v>
      </c>
      <c r="D28" s="601"/>
      <c r="E28" s="602" t="s">
        <v>343</v>
      </c>
      <c r="F28" s="601"/>
      <c r="G28" s="602" t="s">
        <v>344</v>
      </c>
      <c r="H28" s="324"/>
      <c r="I28" s="207"/>
    </row>
    <row r="29" spans="2:9">
      <c r="B29" s="211"/>
      <c r="C29" s="320" t="s">
        <v>166</v>
      </c>
      <c r="D29" s="758"/>
      <c r="E29" s="758"/>
      <c r="F29" s="241" t="s">
        <v>348</v>
      </c>
      <c r="G29" s="758"/>
      <c r="H29" s="780"/>
      <c r="I29" s="207"/>
    </row>
    <row r="30" spans="2:9">
      <c r="B30" s="211"/>
      <c r="C30" s="320" t="s">
        <v>167</v>
      </c>
      <c r="D30" s="758"/>
      <c r="E30" s="758"/>
      <c r="F30" s="758"/>
      <c r="G30" s="758"/>
      <c r="H30" s="780"/>
      <c r="I30" s="207"/>
    </row>
    <row r="31" spans="2:9" ht="15" thickBot="1">
      <c r="B31" s="211"/>
      <c r="C31" s="319"/>
      <c r="D31" s="224"/>
      <c r="E31" s="224"/>
      <c r="F31" s="224"/>
      <c r="G31" s="224"/>
      <c r="H31" s="318"/>
      <c r="I31" s="207"/>
    </row>
    <row r="32" spans="2:9" ht="7.5" customHeight="1" thickBot="1">
      <c r="B32" s="211"/>
      <c r="C32" s="323"/>
      <c r="D32" s="602"/>
      <c r="E32" s="602"/>
      <c r="F32" s="602"/>
      <c r="G32" s="602"/>
      <c r="H32" s="602"/>
      <c r="I32" s="207"/>
    </row>
    <row r="33" spans="2:9">
      <c r="B33" s="211"/>
      <c r="C33" s="773" t="s">
        <v>302</v>
      </c>
      <c r="D33" s="774"/>
      <c r="E33" s="774"/>
      <c r="F33" s="774"/>
      <c r="G33" s="774"/>
      <c r="H33" s="775"/>
      <c r="I33" s="207"/>
    </row>
    <row r="34" spans="2:9">
      <c r="B34" s="211"/>
      <c r="C34" s="320" t="s">
        <v>341</v>
      </c>
      <c r="D34" s="758"/>
      <c r="E34" s="758"/>
      <c r="F34" s="758"/>
      <c r="G34" s="758"/>
      <c r="H34" s="780"/>
      <c r="I34" s="207"/>
    </row>
    <row r="35" spans="2:9">
      <c r="B35" s="211"/>
      <c r="C35" s="320" t="s">
        <v>349</v>
      </c>
      <c r="D35" s="778"/>
      <c r="E35" s="778"/>
      <c r="F35" s="778"/>
      <c r="G35" s="778"/>
      <c r="H35" s="779"/>
      <c r="I35" s="207"/>
    </row>
    <row r="36" spans="2:9">
      <c r="B36" s="211"/>
      <c r="C36" s="320" t="s">
        <v>166</v>
      </c>
      <c r="D36" s="603"/>
      <c r="E36" s="602" t="s">
        <v>167</v>
      </c>
      <c r="F36" s="758"/>
      <c r="G36" s="758"/>
      <c r="H36" s="780"/>
      <c r="I36" s="207"/>
    </row>
    <row r="37" spans="2:9" ht="15" thickBot="1">
      <c r="B37" s="211"/>
      <c r="C37" s="319"/>
      <c r="D37" s="224"/>
      <c r="E37" s="224"/>
      <c r="F37" s="224"/>
      <c r="G37" s="224"/>
      <c r="H37" s="318"/>
      <c r="I37" s="207"/>
    </row>
    <row r="38" spans="2:9" ht="7.5" customHeight="1" thickBot="1">
      <c r="B38" s="211"/>
      <c r="C38" s="602"/>
      <c r="D38" s="602"/>
      <c r="E38" s="602"/>
      <c r="F38" s="602"/>
      <c r="G38" s="602"/>
      <c r="H38" s="602"/>
      <c r="I38" s="207"/>
    </row>
    <row r="39" spans="2:9">
      <c r="B39" s="211"/>
      <c r="C39" s="773" t="s">
        <v>353</v>
      </c>
      <c r="D39" s="774"/>
      <c r="E39" s="774"/>
      <c r="F39" s="774"/>
      <c r="G39" s="774"/>
      <c r="H39" s="775"/>
      <c r="I39" s="207"/>
    </row>
    <row r="40" spans="2:9">
      <c r="B40" s="211"/>
      <c r="C40" s="320" t="s">
        <v>341</v>
      </c>
      <c r="D40" s="758"/>
      <c r="E40" s="758"/>
      <c r="F40" s="758"/>
      <c r="G40" s="758"/>
      <c r="H40" s="780"/>
      <c r="I40" s="207"/>
    </row>
    <row r="41" spans="2:9">
      <c r="B41" s="211"/>
      <c r="C41" s="320" t="s">
        <v>349</v>
      </c>
      <c r="D41" s="778"/>
      <c r="E41" s="778"/>
      <c r="F41" s="778"/>
      <c r="G41" s="778"/>
      <c r="H41" s="779"/>
      <c r="I41" s="207"/>
    </row>
    <row r="42" spans="2:9">
      <c r="B42" s="211"/>
      <c r="C42" s="320" t="s">
        <v>166</v>
      </c>
      <c r="D42" s="603"/>
      <c r="E42" s="602" t="s">
        <v>167</v>
      </c>
      <c r="F42" s="758"/>
      <c r="G42" s="758"/>
      <c r="H42" s="780"/>
      <c r="I42" s="207"/>
    </row>
    <row r="43" spans="2:9" ht="15" thickBot="1">
      <c r="B43" s="211"/>
      <c r="C43" s="319"/>
      <c r="D43" s="224"/>
      <c r="E43" s="224"/>
      <c r="F43" s="224"/>
      <c r="G43" s="224"/>
      <c r="H43" s="318"/>
      <c r="I43" s="207"/>
    </row>
    <row r="44" spans="2:9" ht="9" customHeight="1" thickBot="1">
      <c r="B44" s="211"/>
      <c r="C44" s="204"/>
      <c r="D44" s="204"/>
      <c r="E44" s="204"/>
      <c r="F44" s="204"/>
      <c r="G44" s="204"/>
      <c r="H44" s="204"/>
      <c r="I44" s="207"/>
    </row>
    <row r="45" spans="2:9">
      <c r="B45" s="211"/>
      <c r="C45" s="773" t="s">
        <v>354</v>
      </c>
      <c r="D45" s="774"/>
      <c r="E45" s="774"/>
      <c r="F45" s="774"/>
      <c r="G45" s="774"/>
      <c r="H45" s="775"/>
      <c r="I45" s="207"/>
    </row>
    <row r="46" spans="2:9">
      <c r="B46" s="211"/>
      <c r="C46" s="320" t="s">
        <v>341</v>
      </c>
      <c r="D46" s="758"/>
      <c r="E46" s="758"/>
      <c r="F46" s="758"/>
      <c r="G46" s="758"/>
      <c r="H46" s="780"/>
      <c r="I46" s="207"/>
    </row>
    <row r="47" spans="2:9">
      <c r="B47" s="211"/>
      <c r="C47" s="320" t="s">
        <v>349</v>
      </c>
      <c r="D47" s="778"/>
      <c r="E47" s="778"/>
      <c r="F47" s="778"/>
      <c r="G47" s="778"/>
      <c r="H47" s="779"/>
      <c r="I47" s="207"/>
    </row>
    <row r="48" spans="2:9">
      <c r="B48" s="211"/>
      <c r="C48" s="320" t="s">
        <v>166</v>
      </c>
      <c r="D48" s="603"/>
      <c r="E48" s="602" t="s">
        <v>167</v>
      </c>
      <c r="F48" s="758"/>
      <c r="G48" s="758"/>
      <c r="H48" s="780"/>
      <c r="I48" s="207"/>
    </row>
    <row r="49" spans="2:9" ht="15" thickBot="1">
      <c r="B49" s="211"/>
      <c r="C49" s="319"/>
      <c r="D49" s="224"/>
      <c r="E49" s="224"/>
      <c r="F49" s="224"/>
      <c r="G49" s="224"/>
      <c r="H49" s="318"/>
      <c r="I49" s="207"/>
    </row>
    <row r="50" spans="2:9" ht="7.5" customHeight="1" thickBot="1">
      <c r="B50" s="206"/>
      <c r="C50" s="204"/>
      <c r="D50" s="204"/>
      <c r="E50" s="204"/>
      <c r="F50" s="204"/>
      <c r="G50" s="204"/>
      <c r="H50" s="204"/>
      <c r="I50" s="203"/>
    </row>
    <row r="51" spans="2:9" ht="7.5" customHeight="1" thickBot="1">
      <c r="B51" s="223"/>
      <c r="C51" s="222"/>
      <c r="D51" s="222"/>
      <c r="E51" s="222"/>
      <c r="F51" s="222"/>
      <c r="G51" s="222"/>
      <c r="H51" s="222"/>
      <c r="I51" s="221"/>
    </row>
    <row r="52" spans="2:9">
      <c r="B52" s="211"/>
      <c r="C52" s="773" t="s">
        <v>355</v>
      </c>
      <c r="D52" s="774"/>
      <c r="E52" s="774"/>
      <c r="F52" s="774"/>
      <c r="G52" s="774"/>
      <c r="H52" s="775"/>
      <c r="I52" s="207"/>
    </row>
    <row r="53" spans="2:9">
      <c r="B53" s="211"/>
      <c r="C53" s="320" t="s">
        <v>341</v>
      </c>
      <c r="D53" s="758"/>
      <c r="E53" s="758"/>
      <c r="F53" s="758"/>
      <c r="G53" s="758"/>
      <c r="H53" s="780"/>
      <c r="I53" s="207"/>
    </row>
    <row r="54" spans="2:9">
      <c r="B54" s="211"/>
      <c r="C54" s="320" t="s">
        <v>349</v>
      </c>
      <c r="D54" s="778"/>
      <c r="E54" s="778"/>
      <c r="F54" s="778"/>
      <c r="G54" s="778"/>
      <c r="H54" s="779"/>
      <c r="I54" s="207"/>
    </row>
    <row r="55" spans="2:9">
      <c r="B55" s="211"/>
      <c r="C55" s="320" t="s">
        <v>342</v>
      </c>
      <c r="D55" s="778"/>
      <c r="E55" s="778"/>
      <c r="F55" s="778"/>
      <c r="G55" s="778"/>
      <c r="H55" s="779"/>
      <c r="I55" s="207"/>
    </row>
    <row r="56" spans="2:9">
      <c r="B56" s="211"/>
      <c r="C56" s="320" t="s">
        <v>178</v>
      </c>
      <c r="D56" s="601"/>
      <c r="E56" s="602" t="s">
        <v>343</v>
      </c>
      <c r="F56" s="601"/>
      <c r="G56" s="602" t="s">
        <v>344</v>
      </c>
      <c r="H56" s="604"/>
      <c r="I56" s="207"/>
    </row>
    <row r="57" spans="2:9">
      <c r="B57" s="211"/>
      <c r="C57" s="320" t="s">
        <v>166</v>
      </c>
      <c r="D57" s="603"/>
      <c r="E57" s="602" t="s">
        <v>167</v>
      </c>
      <c r="F57" s="758"/>
      <c r="G57" s="758"/>
      <c r="H57" s="780"/>
      <c r="I57" s="207"/>
    </row>
    <row r="58" spans="2:9" ht="15" thickBot="1">
      <c r="B58" s="211"/>
      <c r="C58" s="319"/>
      <c r="D58" s="224"/>
      <c r="E58" s="224"/>
      <c r="F58" s="224"/>
      <c r="G58" s="224"/>
      <c r="H58" s="318"/>
      <c r="I58" s="321"/>
    </row>
    <row r="59" spans="2:9" ht="7.5" customHeight="1" thickBot="1">
      <c r="B59" s="211"/>
      <c r="C59" s="89"/>
      <c r="D59" s="602"/>
      <c r="E59" s="602"/>
      <c r="F59" s="602"/>
      <c r="G59" s="602"/>
      <c r="H59" s="89"/>
      <c r="I59" s="207"/>
    </row>
    <row r="60" spans="2:9">
      <c r="B60" s="211"/>
      <c r="C60" s="773" t="s">
        <v>356</v>
      </c>
      <c r="D60" s="774"/>
      <c r="E60" s="774"/>
      <c r="F60" s="774"/>
      <c r="G60" s="774"/>
      <c r="H60" s="775"/>
      <c r="I60" s="207"/>
    </row>
    <row r="61" spans="2:9">
      <c r="B61" s="211"/>
      <c r="C61" s="320" t="s">
        <v>341</v>
      </c>
      <c r="D61" s="758"/>
      <c r="E61" s="758"/>
      <c r="F61" s="758"/>
      <c r="G61" s="758"/>
      <c r="H61" s="780"/>
      <c r="I61" s="207"/>
    </row>
    <row r="62" spans="2:9">
      <c r="B62" s="211"/>
      <c r="C62" s="320" t="s">
        <v>349</v>
      </c>
      <c r="D62" s="778"/>
      <c r="E62" s="778"/>
      <c r="F62" s="778"/>
      <c r="G62" s="778"/>
      <c r="H62" s="779"/>
      <c r="I62" s="207"/>
    </row>
    <row r="63" spans="2:9">
      <c r="B63" s="211"/>
      <c r="C63" s="320" t="s">
        <v>166</v>
      </c>
      <c r="D63" s="603"/>
      <c r="E63" s="602" t="s">
        <v>167</v>
      </c>
      <c r="F63" s="758"/>
      <c r="G63" s="758"/>
      <c r="H63" s="780"/>
      <c r="I63" s="207"/>
    </row>
    <row r="64" spans="2:9" ht="15" thickBot="1">
      <c r="B64" s="211"/>
      <c r="C64" s="319"/>
      <c r="D64" s="224"/>
      <c r="E64" s="224"/>
      <c r="F64" s="224"/>
      <c r="G64" s="224"/>
      <c r="H64" s="318"/>
      <c r="I64" s="207"/>
    </row>
    <row r="65" spans="2:9" ht="7.5" customHeight="1" thickBot="1">
      <c r="B65" s="211"/>
      <c r="C65" s="602"/>
      <c r="D65" s="602"/>
      <c r="E65" s="602"/>
      <c r="F65" s="602"/>
      <c r="G65" s="602"/>
      <c r="H65" s="602"/>
      <c r="I65" s="207"/>
    </row>
    <row r="66" spans="2:9">
      <c r="B66" s="211"/>
      <c r="C66" s="773" t="s">
        <v>357</v>
      </c>
      <c r="D66" s="774"/>
      <c r="E66" s="774"/>
      <c r="F66" s="774"/>
      <c r="G66" s="774"/>
      <c r="H66" s="775"/>
      <c r="I66" s="207"/>
    </row>
    <row r="67" spans="2:9">
      <c r="B67" s="211"/>
      <c r="C67" s="320" t="s">
        <v>341</v>
      </c>
      <c r="D67" s="758"/>
      <c r="E67" s="758"/>
      <c r="F67" s="758"/>
      <c r="G67" s="758"/>
      <c r="H67" s="780"/>
      <c r="I67" s="207"/>
    </row>
    <row r="68" spans="2:9">
      <c r="B68" s="211"/>
      <c r="C68" s="320" t="s">
        <v>349</v>
      </c>
      <c r="D68" s="778"/>
      <c r="E68" s="778"/>
      <c r="F68" s="778"/>
      <c r="G68" s="778"/>
      <c r="H68" s="779"/>
      <c r="I68" s="207"/>
    </row>
    <row r="69" spans="2:9">
      <c r="B69" s="211"/>
      <c r="C69" s="320" t="s">
        <v>166</v>
      </c>
      <c r="D69" s="603"/>
      <c r="E69" s="602" t="s">
        <v>167</v>
      </c>
      <c r="F69" s="758"/>
      <c r="G69" s="758"/>
      <c r="H69" s="780"/>
      <c r="I69" s="207"/>
    </row>
    <row r="70" spans="2:9" ht="15" thickBot="1">
      <c r="B70" s="211"/>
      <c r="C70" s="319"/>
      <c r="D70" s="224"/>
      <c r="E70" s="224"/>
      <c r="F70" s="224"/>
      <c r="G70" s="224"/>
      <c r="H70" s="318"/>
      <c r="I70" s="207"/>
    </row>
    <row r="71" spans="2:9" ht="7.5" customHeight="1" thickBot="1">
      <c r="B71" s="211"/>
      <c r="C71" s="602"/>
      <c r="D71" s="602"/>
      <c r="E71" s="602"/>
      <c r="F71" s="602"/>
      <c r="G71" s="602"/>
      <c r="H71" s="602"/>
      <c r="I71" s="207"/>
    </row>
    <row r="72" spans="2:9">
      <c r="B72" s="211"/>
      <c r="C72" s="773" t="s">
        <v>358</v>
      </c>
      <c r="D72" s="774"/>
      <c r="E72" s="774"/>
      <c r="F72" s="774"/>
      <c r="G72" s="774"/>
      <c r="H72" s="775"/>
      <c r="I72" s="207"/>
    </row>
    <row r="73" spans="2:9">
      <c r="B73" s="211"/>
      <c r="C73" s="320" t="s">
        <v>341</v>
      </c>
      <c r="D73" s="758"/>
      <c r="E73" s="758"/>
      <c r="F73" s="758"/>
      <c r="G73" s="758"/>
      <c r="H73" s="780"/>
      <c r="I73" s="207"/>
    </row>
    <row r="74" spans="2:9">
      <c r="B74" s="211"/>
      <c r="C74" s="320" t="s">
        <v>349</v>
      </c>
      <c r="D74" s="778"/>
      <c r="E74" s="778"/>
      <c r="F74" s="778"/>
      <c r="G74" s="778"/>
      <c r="H74" s="779"/>
      <c r="I74" s="207"/>
    </row>
    <row r="75" spans="2:9">
      <c r="B75" s="211"/>
      <c r="C75" s="320" t="s">
        <v>342</v>
      </c>
      <c r="D75" s="778"/>
      <c r="E75" s="778"/>
      <c r="F75" s="778"/>
      <c r="G75" s="778"/>
      <c r="H75" s="779"/>
      <c r="I75" s="207"/>
    </row>
    <row r="76" spans="2:9">
      <c r="B76" s="211"/>
      <c r="C76" s="320" t="s">
        <v>178</v>
      </c>
      <c r="D76" s="601"/>
      <c r="E76" s="602" t="s">
        <v>343</v>
      </c>
      <c r="F76" s="601"/>
      <c r="G76" s="602" t="s">
        <v>344</v>
      </c>
      <c r="H76" s="604"/>
      <c r="I76" s="207"/>
    </row>
    <row r="77" spans="2:9">
      <c r="B77" s="211"/>
      <c r="C77" s="320" t="s">
        <v>166</v>
      </c>
      <c r="D77" s="603"/>
      <c r="E77" s="602" t="s">
        <v>167</v>
      </c>
      <c r="F77" s="758"/>
      <c r="G77" s="758"/>
      <c r="H77" s="780"/>
      <c r="I77" s="207"/>
    </row>
    <row r="78" spans="2:9" ht="15" thickBot="1">
      <c r="B78" s="211"/>
      <c r="C78" s="319"/>
      <c r="D78" s="224"/>
      <c r="E78" s="224"/>
      <c r="F78" s="224"/>
      <c r="G78" s="224"/>
      <c r="H78" s="318"/>
      <c r="I78" s="207"/>
    </row>
    <row r="79" spans="2:9" ht="9" customHeight="1" thickBot="1">
      <c r="B79" s="206"/>
      <c r="C79" s="204"/>
      <c r="D79" s="204"/>
      <c r="E79" s="204"/>
      <c r="F79" s="204"/>
      <c r="G79" s="204"/>
      <c r="H79" s="204"/>
      <c r="I79" s="203"/>
    </row>
  </sheetData>
  <sheetProtection formatColumns="0"/>
  <mergeCells count="51">
    <mergeCell ref="D75:H75"/>
    <mergeCell ref="F77:H77"/>
    <mergeCell ref="D67:H67"/>
    <mergeCell ref="D68:H68"/>
    <mergeCell ref="F69:H69"/>
    <mergeCell ref="C72:H72"/>
    <mergeCell ref="D73:H73"/>
    <mergeCell ref="D74:H74"/>
    <mergeCell ref="C60:H60"/>
    <mergeCell ref="D61:H61"/>
    <mergeCell ref="D62:H62"/>
    <mergeCell ref="F63:H63"/>
    <mergeCell ref="C66:H66"/>
    <mergeCell ref="C52:H52"/>
    <mergeCell ref="D53:H53"/>
    <mergeCell ref="D54:H54"/>
    <mergeCell ref="D55:H55"/>
    <mergeCell ref="F57:H57"/>
    <mergeCell ref="F42:H42"/>
    <mergeCell ref="C45:H45"/>
    <mergeCell ref="D46:H46"/>
    <mergeCell ref="D47:H47"/>
    <mergeCell ref="F48:H48"/>
    <mergeCell ref="D35:H35"/>
    <mergeCell ref="F36:H36"/>
    <mergeCell ref="C39:H39"/>
    <mergeCell ref="D40:H40"/>
    <mergeCell ref="D41:H41"/>
    <mergeCell ref="D29:E29"/>
    <mergeCell ref="G29:H29"/>
    <mergeCell ref="D30:H30"/>
    <mergeCell ref="C33:H33"/>
    <mergeCell ref="D34:H34"/>
    <mergeCell ref="D17:H17"/>
    <mergeCell ref="C24:H24"/>
    <mergeCell ref="D25:H25"/>
    <mergeCell ref="D26:H26"/>
    <mergeCell ref="D27:H27"/>
    <mergeCell ref="C19:H19"/>
    <mergeCell ref="D20:H20"/>
    <mergeCell ref="F21:H21"/>
    <mergeCell ref="D12:H12"/>
    <mergeCell ref="D13:F13"/>
    <mergeCell ref="D14:H14"/>
    <mergeCell ref="D15:H15"/>
    <mergeCell ref="D16:F16"/>
    <mergeCell ref="C5:H5"/>
    <mergeCell ref="D6:H6"/>
    <mergeCell ref="D7:H7"/>
    <mergeCell ref="D9:H9"/>
    <mergeCell ref="D10:H10"/>
  </mergeCells>
  <printOptions horizontalCentered="1"/>
  <pageMargins left="0.25" right="0.25" top="0.75" bottom="0.75" header="0.3" footer="0.3"/>
  <pageSetup fitToHeight="2" orientation="portrait" r:id="rId1"/>
  <headerFooter alignWithMargins="0">
    <oddFooter>&amp;LForm 9
Project Team&amp;CCFA Homeownership Forms&amp;REdition: 2021
Version 1.0</oddFooter>
  </headerFooter>
  <rowBreaks count="1" manualBreakCount="1">
    <brk id="50"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564b7880-b1b5-4e75-a927-bc1c4095c52b" xsi:nil="true"/>
    <lcf76f155ced4ddcb4097134ff3c332f xmlns="564b7880-b1b5-4e75-a927-bc1c4095c52b">
      <Terms xmlns="http://schemas.microsoft.com/office/infopath/2007/PartnerControls"/>
    </lcf76f155ced4ddcb4097134ff3c332f>
    <TaxCatchAll xmlns="97c2a25c-25db-4634-b347-87ab0af10b27" xsi:nil="true"/>
    <Interviewees xmlns="564b7880-b1b5-4e75-a927-bc1c4095c52b" xsi:nil="true"/>
    <SharedWithUsers xmlns="1d271a9c-cd53-40da-926c-e62163857a9c">
      <UserInfo>
        <DisplayName>Akita, Andréa</DisplayName>
        <AccountId>90</AccountId>
        <AccountType/>
      </UserInfo>
      <UserInfo>
        <DisplayName>Raybern, Nona</DisplayName>
        <AccountId>105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684320F470CF4BA78708C227551377" ma:contentTypeVersion="18" ma:contentTypeDescription="Create a new document." ma:contentTypeScope="" ma:versionID="9807fc9f73b27afbaf69196699d7a6a2">
  <xsd:schema xmlns:xsd="http://www.w3.org/2001/XMLSchema" xmlns:xs="http://www.w3.org/2001/XMLSchema" xmlns:p="http://schemas.microsoft.com/office/2006/metadata/properties" xmlns:ns2="564b7880-b1b5-4e75-a927-bc1c4095c52b" xmlns:ns3="1d271a9c-cd53-40da-926c-e62163857a9c" xmlns:ns4="97c2a25c-25db-4634-b347-87ab0af10b27" targetNamespace="http://schemas.microsoft.com/office/2006/metadata/properties" ma:root="true" ma:fieldsID="f32d7c15ffcfd91e5deb332053ac62e1" ns2:_="" ns3:_="" ns4:_="">
    <xsd:import namespace="564b7880-b1b5-4e75-a927-bc1c4095c52b"/>
    <xsd:import namespace="1d271a9c-cd53-40da-926c-e62163857a9c"/>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element ref="ns2:MediaServiceLocation" minOccurs="0"/>
                <xsd:element ref="ns2:MediaServiceObjectDetectorVersions" minOccurs="0"/>
                <xsd:element ref="ns2:Interviewee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b7880-b1b5-4e75-a927-bc1c4095c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Interviewees" ma:index="23" nillable="true" ma:displayName="Interviewees" ma:format="Dropdown" ma:internalName="Interviewees">
      <xsd:simpleType>
        <xsd:restriction base="dms:Text">
          <xsd:maxLength value="255"/>
        </xsd:restriction>
      </xsd:simpleType>
    </xsd:element>
    <xsd:element name="Notes" ma:index="24" nillable="true" ma:displayName="Notes" ma:format="Dropdown" ma:internalName="Notes">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271a9c-cd53-40da-926c-e62163857a9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bb682a-6d68-499c-a499-f237f3f3ea30}" ma:internalName="TaxCatchAll" ma:showField="CatchAllData" ma:web="1d271a9c-cd53-40da-926c-e62163857a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BCEDBE-3A89-45E9-8E0C-7AA42381648D}"/>
</file>

<file path=customXml/itemProps2.xml><?xml version="1.0" encoding="utf-8"?>
<ds:datastoreItem xmlns:ds="http://schemas.openxmlformats.org/officeDocument/2006/customXml" ds:itemID="{B8A01998-EB44-4F89-ACDB-06F850D42EAD}"/>
</file>

<file path=customXml/itemProps3.xml><?xml version="1.0" encoding="utf-8"?>
<ds:datastoreItem xmlns:ds="http://schemas.openxmlformats.org/officeDocument/2006/customXml" ds:itemID="{51621063-3CCC-4F55-AE5F-EBEEB97BAFD9}"/>
</file>

<file path=docProps/app.xml><?xml version="1.0" encoding="utf-8"?>
<Properties xmlns="http://schemas.openxmlformats.org/officeDocument/2006/extended-properties" xmlns:vt="http://schemas.openxmlformats.org/officeDocument/2006/docPropsVTypes">
  <Application>Microsoft Excel Online</Application>
  <Manager/>
  <Company>Washington State Department of Commerce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Harrington, Sean (COM)</dc:creator>
  <cp:keywords/>
  <dc:description/>
  <cp:lastModifiedBy>Hunt, Joy</cp:lastModifiedBy>
  <cp:revision/>
  <dcterms:created xsi:type="dcterms:W3CDTF">2017-03-14T15:51:23Z</dcterms:created>
  <dcterms:modified xsi:type="dcterms:W3CDTF">2025-05-23T21:07:55Z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0x01010000684320F470CF4BA78708C227551377</vt:lpwstr>
  </property>
  <property fmtid="{D5CDD505-2E9C-101B-9397-08002B2CF9AE}" pid="3" name="MediaServiceImageTags">
    <vt:lpwstr/>
  </property>
</Properties>
</file>