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mc:AlternateContent xmlns:mc="http://schemas.openxmlformats.org/markup-compatibility/2006">
    <mc:Choice Requires="x15">
      <x15ac:absPath xmlns:x15ac="http://schemas.microsoft.com/office/spreadsheetml/2010/11/ac" url="https://seattlegov.sharepoint.com/sites/OFH_AllStaff_GRP/Shared Documents/Homeownership/Dumar RFP/"/>
    </mc:Choice>
  </mc:AlternateContent>
  <xr:revisionPtr revIDLastSave="0" documentId="14_{C25EB9F1-5A84-411F-B2CC-BBAF1792F3E6}" xr6:coauthVersionLast="47" xr6:coauthVersionMax="47" xr10:uidLastSave="{00000000-0000-0000-0000-000000000000}"/>
  <bookViews>
    <workbookView xWindow="-108" yWindow="-108" windowWidth="23256" windowHeight="12576" tabRatio="759" firstSheet="3" activeTab="3" xr2:uid="{00000000-000D-0000-FFFF-FFFF00000000}"/>
  </bookViews>
  <sheets>
    <sheet name="Dropdowns (2)" sheetId="26" state="hidden" r:id="rId1"/>
    <sheet name="Dropdowns" sheetId="16" state="hidden" r:id="rId2"/>
    <sheet name="form Dev notes" sheetId="27" state="hidden" r:id="rId3"/>
    <sheet name="1 Summary" sheetId="14" r:id="rId4"/>
    <sheet name="2 Populations" sheetId="9" r:id="rId5"/>
    <sheet name="3 Pipeline" sheetId="1" r:id="rId6"/>
    <sheet name="4A Funding Sources" sheetId="25" r:id="rId7"/>
    <sheet name="4D Unit Budget" sheetId="6" state="hidden" r:id="rId8"/>
    <sheet name="5 Project Team" sheetId="24" r:id="rId9"/>
    <sheet name="6A Affordability" sheetId="38" state="hidden" r:id="rId10"/>
    <sheet name="6 Affordability Subsidy" sheetId="39" r:id="rId11"/>
    <sheet name="7 Schedule" sheetId="21" r:id="rId12"/>
    <sheet name="8A Project Budget" sheetId="3" r:id="rId13"/>
    <sheet name="8B Unit Budget" sheetId="22" r:id="rId14"/>
  </sheets>
  <externalReferences>
    <externalReference r:id="rId15"/>
    <externalReference r:id="rId16"/>
  </externalReferences>
  <definedNames>
    <definedName name="_xlnm._FilterDatabase" localSheetId="11" hidden="1">'7 Schedule'!$C$14:$F$53</definedName>
    <definedName name="Act_Typ">'Dropdowns (2)'!$B$143:$B$146</definedName>
    <definedName name="Activity_Type">'Dropdowns (2)'!$B$128:$B$131</definedName>
    <definedName name="Actual_or_Percent">'Dropdowns (2)'!$B$177:$B$179</definedName>
    <definedName name="AMIs">'Dropdowns (2)'!$B$93:$B$103</definedName>
    <definedName name="Beds">'Dropdowns (2)'!$B$66:$B$67</definedName>
    <definedName name="Building_Type">'Dropdowns (2)'!$B$117:$B$125</definedName>
    <definedName name="Debt_Type">'Dropdowns (2)'!$B$57:$B$59</definedName>
    <definedName name="Enable">'Dropdowns (2)'!$B$111:$B$111</definedName>
    <definedName name="Fund_Source" localSheetId="10">'[1]Dropdowns (2)'!$B$154:$B$169</definedName>
    <definedName name="Fund_Source" localSheetId="9">'[2]Dropdowns (2)'!$B$154:$B$169</definedName>
    <definedName name="Fund_Source">'Dropdowns (2)'!$B$154:$B$169</definedName>
    <definedName name="G_or_L" localSheetId="10">'[1]Dropdowns (2)'!$E$52:$E$54</definedName>
    <definedName name="G_or_L" localSheetId="9">'[2]Dropdowns (2)'!$E$52:$E$54</definedName>
    <definedName name="G_or_L">'Dropdowns (2)'!$E$52:$E$54</definedName>
    <definedName name="Grant">'Dropdowns (2)'!$G$53:$G$54</definedName>
    <definedName name="Grant_or_Loan">'Dropdowns (2)'!$B$52:$B$55</definedName>
    <definedName name="GrantType">'Dropdowns (2)'!$G$53:$G$55</definedName>
    <definedName name="Homebuyer_Financing">'Dropdowns (2)'!$E$154:$E$159</definedName>
    <definedName name="Loan">'Dropdowns (2)'!$H$53:$H$57</definedName>
    <definedName name="LoanType">'Dropdowns (2)'!$H$53:$H$57</definedName>
    <definedName name="Non_LIH_Units">'Dropdowns (2)'!$B$88:$B$90</definedName>
    <definedName name="OnSite_OffSite">'Dropdowns (2)'!$B$172:$B$174</definedName>
    <definedName name="OnTime_OnBudget">'Dropdowns (2)'!$B$148:$B$152</definedName>
    <definedName name="Population_Types" localSheetId="0">'Dropdowns (2)'!$B$3:$B$23</definedName>
    <definedName name="Population_Types">Dropdowns!$B$4:$B$23</definedName>
    <definedName name="_xlnm.Print_Area" localSheetId="3">'1 Summary'!$B$2:$Q$51</definedName>
    <definedName name="_xlnm.Print_Area" localSheetId="5">'3 Pipeline'!$B$7:$Q$44</definedName>
    <definedName name="_xlnm.Print_Area" localSheetId="6">'4A Funding Sources'!$B$17:$P$49</definedName>
    <definedName name="_xlnm.Print_Area" localSheetId="7">'4D Unit Budget'!$B$6:$M$87</definedName>
    <definedName name="_xlnm.Print_Area" localSheetId="8">'5 Project Team'!$B$2:$I$79</definedName>
    <definedName name="_xlnm.Print_Area" localSheetId="9">'6A Affordability'!$B$2:$I$53</definedName>
    <definedName name="_xlnm.Print_Area" localSheetId="11">'7 Schedule'!$B$11:$G$56</definedName>
    <definedName name="_xlnm.Print_Area" localSheetId="12">'8A Project Budget'!$B$9:$X$102</definedName>
    <definedName name="_xlnm.Print_Area" localSheetId="13">'8B Unit Budget'!$B$6:$L$48</definedName>
    <definedName name="_xlnm.Print_Titles" localSheetId="7">'4D Unit Budget'!$6:$12</definedName>
    <definedName name="_xlnm.Print_Titles" localSheetId="12">'8A Project Budget'!$9:$16</definedName>
    <definedName name="_xlnm.Print_Titles" localSheetId="13">'8B Unit Budget'!$6:$10</definedName>
    <definedName name="Project_Status">'Dropdowns (2)'!$B$133:$B$137</definedName>
    <definedName name="Project_Type">'Dropdowns (2)'!$B$139:$B$141</definedName>
    <definedName name="Public_or_Private">'Dropdowns (2)'!$B$61:$B$63</definedName>
    <definedName name="Relo_Units">'Dropdowns (2)'!$E$69:$E$76</definedName>
    <definedName name="Res_Type">'Dropdowns (2)'!$B$41:$B$45</definedName>
    <definedName name="ResOrNonRes">'Dropdowns (2)'!$B$106:$B$108</definedName>
    <definedName name="Schedule_Dates">'7 Schedule'!$E$15:$E$55</definedName>
    <definedName name="Schedule_Tasks">'7 Schedule'!$D$15:$D$55</definedName>
    <definedName name="Units">'Dropdowns (2)'!$B$69:$B$76</definedName>
    <definedName name="Units_and_Beds">'Dropdowns (2)'!$B$78:$B$86</definedName>
    <definedName name="Units_or_Beds">'Dropdowns (2)'!$B$47:$B$49</definedName>
    <definedName name="Yes_No_Either">'Dropdowns (2)'!$B$31:$B$34</definedName>
    <definedName name="Yes_No_Partial">'Dropdowns (2)'!$B$36:$B$39</definedName>
    <definedName name="Yes_or_No" localSheetId="10">'[1]Dropdowns (2)'!$B$27:$B$29</definedName>
    <definedName name="Yes_or_No" localSheetId="9">'[2]Dropdowns (2)'!$B$27:$B$29</definedName>
    <definedName name="Yes_or_No">'Dropdowns (2)'!$B$27:$B$29</definedName>
    <definedName name="Z_1B6CD137_2613_4D41_AC2A_F2F894E3C087_.wvu.PrintArea" localSheetId="5" hidden="1">'3 Pipeline'!$B$9:$K$25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39" l="1"/>
  <c r="H14" i="39" s="1"/>
  <c r="G13" i="39"/>
  <c r="F13" i="39"/>
  <c r="E13" i="39"/>
  <c r="H46" i="38"/>
  <c r="K42" i="38"/>
  <c r="E36" i="38"/>
  <c r="H13" i="38"/>
  <c r="G17" i="38" s="1"/>
  <c r="H12" i="38"/>
  <c r="G19" i="38" s="1"/>
  <c r="G24" i="38" s="1"/>
  <c r="H11" i="38"/>
  <c r="K8" i="38"/>
  <c r="G19" i="39" l="1"/>
  <c r="G28" i="39" s="1"/>
  <c r="G31" i="39" s="1"/>
  <c r="H19" i="39"/>
  <c r="H28" i="39" s="1"/>
  <c r="H31" i="39" s="1"/>
  <c r="E14" i="39"/>
  <c r="E19" i="39" s="1"/>
  <c r="E28" i="39" s="1"/>
  <c r="E31" i="39" s="1"/>
  <c r="F14" i="39"/>
  <c r="F19" i="39" s="1"/>
  <c r="F28" i="39" s="1"/>
  <c r="F31" i="39" s="1"/>
  <c r="G14" i="39"/>
  <c r="F39" i="25"/>
  <c r="F41" i="25" s="1"/>
  <c r="E39" i="25"/>
  <c r="F29" i="25"/>
  <c r="F31" i="25" s="1"/>
  <c r="E29" i="25"/>
  <c r="J42" i="22"/>
  <c r="J44" i="22" s="1"/>
  <c r="J37" i="22"/>
  <c r="J29" i="22"/>
  <c r="J24" i="22"/>
  <c r="J19" i="22"/>
  <c r="J13" i="22"/>
  <c r="J46" i="22" s="1"/>
  <c r="H12" i="22"/>
  <c r="I84" i="6"/>
  <c r="I76" i="6"/>
  <c r="I63" i="6"/>
  <c r="I43" i="6"/>
  <c r="I33" i="6"/>
  <c r="I25" i="6"/>
  <c r="I15" i="6"/>
  <c r="W96" i="3"/>
  <c r="V96" i="3"/>
  <c r="U96" i="3"/>
  <c r="T96" i="3"/>
  <c r="S96" i="3"/>
  <c r="R96" i="3"/>
  <c r="Q96" i="3"/>
  <c r="P96" i="3"/>
  <c r="O96" i="3"/>
  <c r="N96" i="3"/>
  <c r="M96" i="3"/>
  <c r="L96" i="3"/>
  <c r="K96" i="3"/>
  <c r="I96" i="3"/>
  <c r="Q95" i="3"/>
  <c r="J95" i="3"/>
  <c r="I85" i="6" s="1"/>
  <c r="Q94" i="3"/>
  <c r="J94" i="3"/>
  <c r="Q93" i="3"/>
  <c r="J93" i="3"/>
  <c r="I83" i="6" s="1"/>
  <c r="Q92" i="3"/>
  <c r="J92" i="3"/>
  <c r="I82" i="6" s="1"/>
  <c r="Q91" i="3"/>
  <c r="J91" i="3"/>
  <c r="I81" i="6" s="1"/>
  <c r="Q90" i="3"/>
  <c r="J90" i="3"/>
  <c r="I80" i="6" s="1"/>
  <c r="Q89" i="3"/>
  <c r="J89" i="3"/>
  <c r="I79" i="6" s="1"/>
  <c r="Q88" i="3"/>
  <c r="J88" i="3"/>
  <c r="I78" i="6" s="1"/>
  <c r="Q87" i="3"/>
  <c r="J87" i="3"/>
  <c r="I77" i="6" s="1"/>
  <c r="Q86" i="3"/>
  <c r="J86" i="3"/>
  <c r="Q85" i="3"/>
  <c r="J85" i="3"/>
  <c r="I75" i="6" s="1"/>
  <c r="Q84" i="3"/>
  <c r="J84" i="3"/>
  <c r="I74" i="6" s="1"/>
  <c r="W81" i="3"/>
  <c r="V81" i="3"/>
  <c r="U81" i="3"/>
  <c r="T81" i="3"/>
  <c r="S81" i="3"/>
  <c r="R81" i="3"/>
  <c r="P81" i="3"/>
  <c r="O81" i="3"/>
  <c r="N81" i="3"/>
  <c r="M81" i="3"/>
  <c r="L81" i="3"/>
  <c r="K81" i="3"/>
  <c r="I81" i="3"/>
  <c r="Q80" i="3"/>
  <c r="J80" i="3"/>
  <c r="I70" i="6" s="1"/>
  <c r="Q79" i="3"/>
  <c r="J79" i="3"/>
  <c r="I69" i="6" s="1"/>
  <c r="Q78" i="3"/>
  <c r="J78" i="3"/>
  <c r="I68" i="6" s="1"/>
  <c r="Q77" i="3"/>
  <c r="J77" i="3"/>
  <c r="I67" i="6" s="1"/>
  <c r="Q76" i="3"/>
  <c r="Q81" i="3" s="1"/>
  <c r="J76" i="3"/>
  <c r="J81" i="3" s="1"/>
  <c r="W73" i="3"/>
  <c r="V73" i="3"/>
  <c r="U73" i="3"/>
  <c r="T73" i="3"/>
  <c r="S73" i="3"/>
  <c r="R73" i="3"/>
  <c r="Q73" i="3"/>
  <c r="P73" i="3"/>
  <c r="O73" i="3"/>
  <c r="N73" i="3"/>
  <c r="M73" i="3"/>
  <c r="L73" i="3"/>
  <c r="K73" i="3"/>
  <c r="I73" i="3"/>
  <c r="Q72" i="3"/>
  <c r="J72" i="3"/>
  <c r="Q71" i="3"/>
  <c r="J71" i="3"/>
  <c r="I62" i="6" s="1"/>
  <c r="Q70" i="3"/>
  <c r="J70" i="3"/>
  <c r="I61" i="6" s="1"/>
  <c r="Q69" i="3"/>
  <c r="J69" i="3"/>
  <c r="I60" i="6" s="1"/>
  <c r="Q68" i="3"/>
  <c r="J68" i="3"/>
  <c r="I59" i="6" s="1"/>
  <c r="W65" i="3"/>
  <c r="V65" i="3"/>
  <c r="U65" i="3"/>
  <c r="T65" i="3"/>
  <c r="S65" i="3"/>
  <c r="R65" i="3"/>
  <c r="R99" i="3" s="1"/>
  <c r="P65" i="3"/>
  <c r="O65" i="3"/>
  <c r="N65" i="3"/>
  <c r="M65" i="3"/>
  <c r="L65" i="3"/>
  <c r="K65" i="3"/>
  <c r="J65" i="3"/>
  <c r="I65" i="3"/>
  <c r="Q64" i="3"/>
  <c r="J64" i="3"/>
  <c r="I56" i="6" s="1"/>
  <c r="Q63" i="3"/>
  <c r="Q65" i="3" s="1"/>
  <c r="J63" i="3"/>
  <c r="I55" i="6" s="1"/>
  <c r="W60" i="3"/>
  <c r="V60" i="3"/>
  <c r="U60" i="3"/>
  <c r="T60" i="3"/>
  <c r="S60" i="3"/>
  <c r="R60" i="3"/>
  <c r="P60" i="3"/>
  <c r="O60" i="3"/>
  <c r="N60" i="3"/>
  <c r="M60" i="3"/>
  <c r="L60" i="3"/>
  <c r="K60" i="3"/>
  <c r="I60" i="3"/>
  <c r="Q59" i="3"/>
  <c r="J59" i="3"/>
  <c r="I52" i="6" s="1"/>
  <c r="Q58" i="3"/>
  <c r="J58" i="3"/>
  <c r="I51" i="6" s="1"/>
  <c r="Q57" i="3"/>
  <c r="J57" i="3"/>
  <c r="I50" i="6" s="1"/>
  <c r="Q56" i="3"/>
  <c r="J56" i="3"/>
  <c r="I49" i="6" s="1"/>
  <c r="Q55" i="3"/>
  <c r="J55" i="3"/>
  <c r="I48" i="6" s="1"/>
  <c r="Q54" i="3"/>
  <c r="J54" i="3"/>
  <c r="I47" i="6" s="1"/>
  <c r="Q53" i="3"/>
  <c r="J53" i="3"/>
  <c r="I46" i="6" s="1"/>
  <c r="Q52" i="3"/>
  <c r="J52" i="3"/>
  <c r="I45" i="6" s="1"/>
  <c r="Q51" i="3"/>
  <c r="J51" i="3"/>
  <c r="I44" i="6" s="1"/>
  <c r="Q50" i="3"/>
  <c r="J50" i="3"/>
  <c r="Q49" i="3"/>
  <c r="J49" i="3"/>
  <c r="I42" i="6" s="1"/>
  <c r="Q48" i="3"/>
  <c r="J48" i="3"/>
  <c r="I41" i="6" s="1"/>
  <c r="Q47" i="3"/>
  <c r="Q60" i="3" s="1"/>
  <c r="J47" i="3"/>
  <c r="I40" i="6" s="1"/>
  <c r="W44" i="3"/>
  <c r="V44" i="3"/>
  <c r="U44" i="3"/>
  <c r="T44" i="3"/>
  <c r="S44" i="3"/>
  <c r="R44" i="3"/>
  <c r="P44" i="3"/>
  <c r="O44" i="3"/>
  <c r="N44" i="3"/>
  <c r="M44" i="3"/>
  <c r="L44" i="3"/>
  <c r="K44" i="3"/>
  <c r="I44" i="3"/>
  <c r="Q43" i="3"/>
  <c r="J43" i="3"/>
  <c r="I37" i="6" s="1"/>
  <c r="Q42" i="3"/>
  <c r="J42" i="3"/>
  <c r="I36" i="6" s="1"/>
  <c r="Q41" i="3"/>
  <c r="J41" i="3"/>
  <c r="I35" i="6" s="1"/>
  <c r="Q40" i="3"/>
  <c r="J40" i="3"/>
  <c r="I34" i="6" s="1"/>
  <c r="Q39" i="3"/>
  <c r="J39" i="3"/>
  <c r="Q38" i="3"/>
  <c r="J38" i="3"/>
  <c r="I32" i="6" s="1"/>
  <c r="Q37" i="3"/>
  <c r="J37" i="3"/>
  <c r="I31" i="6" s="1"/>
  <c r="Q36" i="3"/>
  <c r="J36" i="3"/>
  <c r="I30" i="6" s="1"/>
  <c r="Q35" i="3"/>
  <c r="J35" i="3"/>
  <c r="I29" i="6" s="1"/>
  <c r="Q34" i="3"/>
  <c r="J34" i="3"/>
  <c r="G34" i="3" s="1"/>
  <c r="Q33" i="3"/>
  <c r="J33" i="3"/>
  <c r="I27" i="6" s="1"/>
  <c r="Q32" i="3"/>
  <c r="J32" i="3"/>
  <c r="I26" i="6" s="1"/>
  <c r="Q31" i="3"/>
  <c r="J31" i="3"/>
  <c r="Q30" i="3"/>
  <c r="J30" i="3"/>
  <c r="I24" i="6" s="1"/>
  <c r="Q29" i="3"/>
  <c r="J29" i="3"/>
  <c r="I23" i="6" s="1"/>
  <c r="Q28" i="3"/>
  <c r="Q44" i="3" s="1"/>
  <c r="J28" i="3"/>
  <c r="I22" i="6" s="1"/>
  <c r="W25" i="3"/>
  <c r="W99" i="3" s="1"/>
  <c r="V25" i="3"/>
  <c r="V99" i="3" s="1"/>
  <c r="U25" i="3"/>
  <c r="U99" i="3" s="1"/>
  <c r="T25" i="3"/>
  <c r="T99" i="3" s="1"/>
  <c r="S25" i="3"/>
  <c r="S99" i="3" s="1"/>
  <c r="R25" i="3"/>
  <c r="P25" i="3"/>
  <c r="P99" i="3" s="1"/>
  <c r="O25" i="3"/>
  <c r="O99" i="3" s="1"/>
  <c r="N25" i="3"/>
  <c r="N99" i="3" s="1"/>
  <c r="M25" i="3"/>
  <c r="M99" i="3" s="1"/>
  <c r="L25" i="3"/>
  <c r="L99" i="3" s="1"/>
  <c r="K25" i="3"/>
  <c r="K99" i="3" s="1"/>
  <c r="I25" i="3"/>
  <c r="I99" i="3" s="1"/>
  <c r="Q24" i="3"/>
  <c r="J24" i="3"/>
  <c r="Q23" i="3"/>
  <c r="J23" i="3"/>
  <c r="I19" i="6" s="1"/>
  <c r="Q22" i="3"/>
  <c r="J22" i="3"/>
  <c r="I18" i="6" s="1"/>
  <c r="Q21" i="3"/>
  <c r="J21" i="3"/>
  <c r="I17" i="6" s="1"/>
  <c r="Q20" i="3"/>
  <c r="J20" i="3"/>
  <c r="I16" i="6" s="1"/>
  <c r="Q19" i="3"/>
  <c r="J19" i="3"/>
  <c r="Q18" i="3"/>
  <c r="Q25" i="3" s="1"/>
  <c r="J18" i="3"/>
  <c r="I14" i="6" s="1"/>
  <c r="P39" i="1"/>
  <c r="P37" i="1"/>
  <c r="P36" i="1"/>
  <c r="P35" i="1"/>
  <c r="P34" i="1"/>
  <c r="P33" i="1"/>
  <c r="P20" i="1"/>
  <c r="P18" i="1"/>
  <c r="P17" i="1"/>
  <c r="P16" i="1"/>
  <c r="P15" i="1"/>
  <c r="P14" i="1"/>
  <c r="F29" i="9"/>
  <c r="F28" i="9"/>
  <c r="J27" i="9"/>
  <c r="J29" i="9" s="1"/>
  <c r="F27" i="9"/>
  <c r="F26" i="9"/>
  <c r="F25" i="9"/>
  <c r="F24" i="9"/>
  <c r="F23" i="9"/>
  <c r="F22" i="9"/>
  <c r="F30" i="9" s="1"/>
  <c r="K12" i="9"/>
  <c r="H31" i="25" l="1"/>
  <c r="I100" i="3"/>
  <c r="H41" i="25"/>
  <c r="Q99" i="3"/>
  <c r="J73" i="3"/>
  <c r="J96" i="3"/>
  <c r="I66" i="6"/>
  <c r="J25" i="3"/>
  <c r="J99" i="3" s="1"/>
  <c r="G33" i="3"/>
  <c r="I28" i="6"/>
  <c r="J44" i="3"/>
  <c r="J60" i="3"/>
  <c r="F39" i="39"/>
  <c r="F37" i="39"/>
  <c r="F35" i="39"/>
  <c r="F38" i="39"/>
  <c r="F36" i="39"/>
  <c r="F34" i="39"/>
  <c r="E39" i="39"/>
  <c r="E37" i="39"/>
  <c r="E35" i="39"/>
  <c r="E38" i="39"/>
  <c r="E36" i="39"/>
  <c r="E34" i="39"/>
  <c r="G39" i="39"/>
  <c r="G35" i="39"/>
  <c r="G38" i="39"/>
  <c r="G36" i="39"/>
  <c r="G34" i="39"/>
  <c r="G37" i="39"/>
  <c r="H35" i="39"/>
  <c r="H34" i="39"/>
  <c r="H38" i="39"/>
  <c r="H36" i="39"/>
  <c r="H39" i="39"/>
  <c r="H37"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D9" authorId="0" shapeId="0" xr:uid="{00000000-0006-0000-0400-000001000000}">
      <text>
        <r>
          <rPr>
            <b/>
            <u/>
            <sz val="11"/>
            <color indexed="81"/>
            <rFont val="Calibri"/>
            <family val="2"/>
            <scheme val="minor"/>
          </rPr>
          <t>Instructions - Unit Sizes</t>
        </r>
        <r>
          <rPr>
            <sz val="10"/>
            <color indexed="81"/>
            <rFont val="Calibri"/>
            <family val="2"/>
            <scheme val="minor"/>
          </rPr>
          <t xml:space="preserve">
If the size of the single family housing units in this   project is currently unknown (i.e. in the case of Down Payment Assistance projects), use the column titled "Homes"</t>
        </r>
        <r>
          <rPr>
            <sz val="9"/>
            <color indexed="81"/>
            <rFont val="Tahoma"/>
            <family val="2"/>
          </rPr>
          <t xml:space="preserve">
</t>
        </r>
      </text>
    </comment>
    <comment ref="M9" authorId="0" shapeId="0" xr:uid="{00000000-0006-0000-0400-000002000000}">
      <text>
        <r>
          <rPr>
            <b/>
            <u/>
            <sz val="9"/>
            <color indexed="81"/>
            <rFont val="Tahoma"/>
            <family val="2"/>
          </rPr>
          <t>Instructions - Square Footage Range</t>
        </r>
        <r>
          <rPr>
            <sz val="9"/>
            <color indexed="81"/>
            <rFont val="Tahoma"/>
            <family val="2"/>
          </rPr>
          <t xml:space="preserve">
For DPA projects, provide estmiate based on historical averages.</t>
        </r>
      </text>
    </comment>
    <comment ref="D18" authorId="0" shapeId="0" xr:uid="{00000000-0006-0000-0400-000003000000}">
      <text>
        <r>
          <rPr>
            <b/>
            <u/>
            <sz val="11"/>
            <color indexed="81"/>
            <rFont val="Calibri"/>
            <family val="2"/>
            <scheme val="minor"/>
          </rPr>
          <t>Instructions - Household Sizes</t>
        </r>
        <r>
          <rPr>
            <sz val="10"/>
            <color indexed="81"/>
            <rFont val="Calibri"/>
            <family val="2"/>
            <scheme val="minor"/>
          </rPr>
          <t xml:space="preserve">
List the number of households of each size you intend this project to serve. If households greater than 5 members are intended to be served, please note the estimated size in the fields marked "Other"</t>
        </r>
        <r>
          <rPr>
            <sz val="9"/>
            <color indexed="81"/>
            <rFont val="Tahoma"/>
            <family val="2"/>
          </rPr>
          <t xml:space="preserve">
</t>
        </r>
      </text>
    </comment>
    <comment ref="H18" authorId="0" shapeId="0" xr:uid="{00000000-0006-0000-0400-000004000000}">
      <text>
        <r>
          <rPr>
            <b/>
            <u/>
            <sz val="11"/>
            <color indexed="81"/>
            <rFont val="Calibri"/>
            <family val="2"/>
            <scheme val="minor"/>
          </rPr>
          <t>Instructions - Incomes Served</t>
        </r>
        <r>
          <rPr>
            <b/>
            <sz val="10"/>
            <color indexed="81"/>
            <rFont val="Calibri"/>
            <family val="2"/>
            <scheme val="minor"/>
          </rPr>
          <t xml:space="preserve">
</t>
        </r>
        <r>
          <rPr>
            <sz val="10"/>
            <color indexed="81"/>
            <rFont val="Calibri"/>
            <family val="2"/>
            <scheme val="minor"/>
          </rPr>
          <t xml:space="preserve">List the number of households to be served making </t>
        </r>
        <r>
          <rPr>
            <i/>
            <sz val="10"/>
            <color indexed="81"/>
            <rFont val="Calibri"/>
            <family val="2"/>
            <scheme val="minor"/>
          </rPr>
          <t xml:space="preserve">up to </t>
        </r>
        <r>
          <rPr>
            <sz val="10"/>
            <color indexed="81"/>
            <rFont val="Calibri"/>
            <family val="2"/>
            <scheme val="minor"/>
          </rPr>
          <t>the listed AMI. For example, if a project intends to serve 10 households making 35% of AMI, list those households in the 40% AMI"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O21" authorId="0" shapeId="0" xr:uid="{00000000-0006-0000-0600-000001000000}">
      <text>
        <r>
          <rPr>
            <b/>
            <sz val="9"/>
            <color indexed="81"/>
            <rFont val="Tahoma"/>
            <family val="2"/>
          </rPr>
          <t>Commerce</t>
        </r>
        <r>
          <rPr>
            <sz val="9"/>
            <color indexed="81"/>
            <rFont val="Tahoma"/>
            <family val="2"/>
          </rPr>
          <t xml:space="preserve">
(e.g. deferred, cash flow only)</t>
        </r>
      </text>
    </comment>
    <comment ref="O34" authorId="0" shapeId="0" xr:uid="{00000000-0006-0000-0600-000002000000}">
      <text>
        <r>
          <rPr>
            <b/>
            <sz val="9"/>
            <color indexed="81"/>
            <rFont val="Tahoma"/>
            <family val="2"/>
          </rPr>
          <t>Commerce</t>
        </r>
        <r>
          <rPr>
            <sz val="9"/>
            <color indexed="81"/>
            <rFont val="Tahoma"/>
            <family val="2"/>
          </rPr>
          <t xml:space="preserve">
(e.g. deferred, cash flow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Harrington, Sean (COM)</author>
  </authors>
  <commentList>
    <comment ref="C14" authorId="0" shapeId="0" xr:uid="{00000000-0006-0000-0900-000001000000}">
      <text>
        <r>
          <rPr>
            <b/>
            <sz val="9"/>
            <color indexed="81"/>
            <rFont val="Tahoma"/>
            <family val="2"/>
          </rPr>
          <t>Note (Minimum Credit Score):</t>
        </r>
        <r>
          <rPr>
            <sz val="9"/>
            <color indexed="81"/>
            <rFont val="Tahoma"/>
            <family val="2"/>
          </rPr>
          <t xml:space="preserve">
Check with your Funder to see if they have a policy in place regarding minimum acceptable Household Credit Scores</t>
        </r>
      </text>
    </comment>
    <comment ref="G20" authorId="0" shapeId="0" xr:uid="{00000000-0006-0000-0900-000002000000}">
      <text>
        <r>
          <rPr>
            <b/>
            <sz val="9"/>
            <color indexed="81"/>
            <rFont val="Tahoma"/>
            <family val="2"/>
          </rPr>
          <t>Property Taxes:</t>
        </r>
        <r>
          <rPr>
            <sz val="9"/>
            <color indexed="81"/>
            <rFont val="Tahoma"/>
            <family val="2"/>
          </rPr>
          <t xml:space="preserve">
It is advisable to estimate the monthly amount by dividing the Annual amount  by 10. This will allow for some ability to absorb increases due to levies, etc.</t>
        </r>
      </text>
    </comment>
    <comment ref="E29" authorId="0" shapeId="0" xr:uid="{00000000-0006-0000-0900-000003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 ref="E30" authorId="0" shapeId="0" xr:uid="{00000000-0006-0000-0900-000004000000}">
      <text>
        <r>
          <rPr>
            <b/>
            <sz val="9"/>
            <color indexed="81"/>
            <rFont val="Tahoma"/>
            <family val="2"/>
          </rPr>
          <t xml:space="preserve">Purchase Price
</t>
        </r>
        <r>
          <rPr>
            <sz val="9"/>
            <color indexed="81"/>
            <rFont val="Tahoma"/>
            <family val="2"/>
          </rPr>
          <t>Estimated purchase price should be based in the current real estate market at time of application, not the tax assessed value.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tc={41BC1F40-E49F-4885-98D2-C1FC68114440}</author>
  </authors>
  <commentList>
    <comment ref="Q13" authorId="0" shapeId="0" xr:uid="{41BC1F40-E49F-4885-98D2-C1FC68114440}">
      <text>
        <t>[Threaded comment]
Your version of Excel allows you to read this threaded comment; however, any edits to it will get removed if the file is opened in a newer version of Excel. Learn more: https://go.microsoft.com/fwlink/?linkid=870924
Comment:
    This section should be completed by all proposers for Dumar.</t>
      </text>
    </comment>
  </commentList>
</comments>
</file>

<file path=xl/sharedStrings.xml><?xml version="1.0" encoding="utf-8"?>
<sst xmlns="http://schemas.openxmlformats.org/spreadsheetml/2006/main" count="880" uniqueCount="499">
  <si>
    <t>"Population_Types"</t>
  </si>
  <si>
    <t>Select…</t>
  </si>
  <si>
    <t>General</t>
  </si>
  <si>
    <t>Individuals</t>
  </si>
  <si>
    <t>Households/Families with Children</t>
  </si>
  <si>
    <t>Developmental Disabilities</t>
  </si>
  <si>
    <t>Physical Disabilities</t>
  </si>
  <si>
    <t>Behavioral Illness</t>
  </si>
  <si>
    <t>Chronic Mental Illness</t>
  </si>
  <si>
    <t>Substance Abuse</t>
  </si>
  <si>
    <t>HIV/AIDS</t>
  </si>
  <si>
    <t>Multiple Special Needs (describe below)</t>
  </si>
  <si>
    <t>Domestic Violence</t>
  </si>
  <si>
    <t>Youth Under 18</t>
  </si>
  <si>
    <t>Young Adults 18-24</t>
  </si>
  <si>
    <t>Veteran</t>
  </si>
  <si>
    <t>Senior</t>
  </si>
  <si>
    <t>Frail Elderly</t>
  </si>
  <si>
    <t>Farmworkers</t>
  </si>
  <si>
    <t>Seasonal/Migrant Farmworkers</t>
  </si>
  <si>
    <t>Other Low Income (describe below)</t>
  </si>
  <si>
    <t>Other Special Needs (describe below)</t>
  </si>
  <si>
    <t>Yes_or_No</t>
  </si>
  <si>
    <t>Yes</t>
  </si>
  <si>
    <t>No</t>
  </si>
  <si>
    <t>Yes_No_Either</t>
  </si>
  <si>
    <t>Either</t>
  </si>
  <si>
    <t>Yes_No_Partial</t>
  </si>
  <si>
    <t>Partial</t>
  </si>
  <si>
    <t>Res_Type</t>
  </si>
  <si>
    <t>Shelter</t>
  </si>
  <si>
    <t>Transitional</t>
  </si>
  <si>
    <t>Permanent Supportive</t>
  </si>
  <si>
    <t>Multifamily Rental</t>
  </si>
  <si>
    <t>Units_or_Beds</t>
  </si>
  <si>
    <t>Units</t>
  </si>
  <si>
    <t>Beds</t>
  </si>
  <si>
    <t>Grant_or_Loan</t>
  </si>
  <si>
    <t>Select..</t>
  </si>
  <si>
    <t>G_or_L</t>
  </si>
  <si>
    <t>GrantType</t>
  </si>
  <si>
    <t>LoanType</t>
  </si>
  <si>
    <t>Grant</t>
  </si>
  <si>
    <t>Non-Recoverable</t>
  </si>
  <si>
    <t>Amortizing</t>
  </si>
  <si>
    <t>Loan</t>
  </si>
  <si>
    <t>Recoverable</t>
  </si>
  <si>
    <t>Lump-Sum</t>
  </si>
  <si>
    <t>Grant, Recov</t>
  </si>
  <si>
    <t>Cash Flow</t>
  </si>
  <si>
    <t>Deferred</t>
  </si>
  <si>
    <t>Debt_Type</t>
  </si>
  <si>
    <t>Forgivable</t>
  </si>
  <si>
    <t>Hard</t>
  </si>
  <si>
    <t>Soft</t>
  </si>
  <si>
    <t>Public_or_Private</t>
  </si>
  <si>
    <t>Public</t>
  </si>
  <si>
    <t>Private</t>
  </si>
  <si>
    <t>n/a</t>
  </si>
  <si>
    <t>Relo_Units</t>
  </si>
  <si>
    <t>Studio</t>
  </si>
  <si>
    <t>SRO</t>
  </si>
  <si>
    <t>1 BR</t>
  </si>
  <si>
    <t>2 BR</t>
  </si>
  <si>
    <t>3 BR</t>
  </si>
  <si>
    <t>4 BR</t>
  </si>
  <si>
    <t>5+ BR</t>
  </si>
  <si>
    <t>Other</t>
  </si>
  <si>
    <t>Units_and_Beds</t>
  </si>
  <si>
    <t>Non_LIH_Units</t>
  </si>
  <si>
    <t>CAUs / Managers</t>
  </si>
  <si>
    <t>Market Rate</t>
  </si>
  <si>
    <t>AMIs</t>
  </si>
  <si>
    <t>ResOrNonRes</t>
  </si>
  <si>
    <t>Residential</t>
  </si>
  <si>
    <t>Non-Residential</t>
  </si>
  <si>
    <t>Enable</t>
  </si>
  <si>
    <t>X</t>
  </si>
  <si>
    <t>Building_Type</t>
  </si>
  <si>
    <t>Single-Family Detached</t>
  </si>
  <si>
    <t>Townhouse/Duplex</t>
  </si>
  <si>
    <t>Walk-Up (≤3 Floors no elevator)</t>
  </si>
  <si>
    <t>Low-Rise (2-3 floors w elevator)</t>
  </si>
  <si>
    <t>Mid-Rise (4-6 floors w elevator)</t>
  </si>
  <si>
    <t>High Rise (7+ floors)</t>
  </si>
  <si>
    <t>Mobile Home Pad</t>
  </si>
  <si>
    <t>Shelter/Open-floor</t>
  </si>
  <si>
    <t>Activity_Type</t>
  </si>
  <si>
    <t>New Construction</t>
  </si>
  <si>
    <t>Rehab</t>
  </si>
  <si>
    <t>Acquisition</t>
  </si>
  <si>
    <t>Project_Status</t>
  </si>
  <si>
    <t>Predevelopment</t>
  </si>
  <si>
    <t>Under Construction</t>
  </si>
  <si>
    <t>Stalled</t>
  </si>
  <si>
    <t>Lease Up</t>
  </si>
  <si>
    <t>Project_Type</t>
  </si>
  <si>
    <t>MF</t>
  </si>
  <si>
    <t>SF</t>
  </si>
  <si>
    <t>Act_Typ</t>
  </si>
  <si>
    <t>NC</t>
  </si>
  <si>
    <t>R</t>
  </si>
  <si>
    <t>A</t>
  </si>
  <si>
    <t>OnTime_OnBudget</t>
  </si>
  <si>
    <t>Yes, Yes</t>
  </si>
  <si>
    <t>Yes, No</t>
  </si>
  <si>
    <t>No, Yes</t>
  </si>
  <si>
    <t>No, No</t>
  </si>
  <si>
    <t>Fund_Source</t>
  </si>
  <si>
    <t>Homebuyer_Financing</t>
  </si>
  <si>
    <t>Bank</t>
  </si>
  <si>
    <t>Mortgage</t>
  </si>
  <si>
    <t>City</t>
  </si>
  <si>
    <t>Buyers' Cash</t>
  </si>
  <si>
    <t>County</t>
  </si>
  <si>
    <t>Developer</t>
  </si>
  <si>
    <t xml:space="preserve">    -----------</t>
  </si>
  <si>
    <t>Federal</t>
  </si>
  <si>
    <t>GSE (Freddie/Fannie/Sally)</t>
  </si>
  <si>
    <t>Public Housing Authority</t>
  </si>
  <si>
    <t>Sponsor</t>
  </si>
  <si>
    <t>State - Housing Trust Fund</t>
  </si>
  <si>
    <t>State - other</t>
  </si>
  <si>
    <t>Historic Rehab Tax Credits</t>
  </si>
  <si>
    <t>Washington State Housing Finance Commission</t>
  </si>
  <si>
    <t>OnSite_OffSite</t>
  </si>
  <si>
    <t>On Site</t>
  </si>
  <si>
    <t>Off Site</t>
  </si>
  <si>
    <t>Actual_or_Percent</t>
  </si>
  <si>
    <t>Actual</t>
  </si>
  <si>
    <t>Percent</t>
  </si>
  <si>
    <t>#</t>
  </si>
  <si>
    <t>Date made</t>
  </si>
  <si>
    <t>Form</t>
  </si>
  <si>
    <t>Change</t>
  </si>
  <si>
    <t>2017.06.19</t>
  </si>
  <si>
    <t>6D</t>
  </si>
  <si>
    <t>Changed column headers, added $ per Household calc, added comment box. Updated instructions</t>
  </si>
  <si>
    <t>added $ per Household calc</t>
  </si>
  <si>
    <t>added comment box</t>
  </si>
  <si>
    <t>Updated instructions</t>
  </si>
  <si>
    <t>form coat-tailed from MF Forms. Deleted as Relo not appropriate for HO projects</t>
  </si>
  <si>
    <t>2017.06.23</t>
  </si>
  <si>
    <t>6A</t>
  </si>
  <si>
    <t>Total [uses] formulas edited to sum correct subtotal cells</t>
  </si>
  <si>
    <t>Total Sources formulas edited to pull from correct cells on 7A</t>
  </si>
  <si>
    <t>added grey tint to cell L117, as Sources cannot be divided accurately between LI &amp; MR from 7A</t>
  </si>
  <si>
    <t xml:space="preserve">Added pull from cell E18 on Form 6D to account for DPA total uses </t>
  </si>
  <si>
    <t>7A</t>
  </si>
  <si>
    <t>deleted references to Tax Credit Calculations (MF Form 6D) and New Market Tax Credits from Instructions</t>
  </si>
  <si>
    <t>7B</t>
  </si>
  <si>
    <t>form deleted. Same purpose, and HO specific, accomplished by 5B</t>
  </si>
  <si>
    <t>added 2 copies to allow for multiple markets</t>
  </si>
  <si>
    <t>slight correction to wording of instructions. Now says "select 'X'," rather than "enter a capital 'x'"</t>
  </si>
  <si>
    <t>5A</t>
  </si>
  <si>
    <t>edited down to remove MF-only tasks (e.g. "apply for services funding")</t>
  </si>
  <si>
    <t>2022.06.02</t>
  </si>
  <si>
    <t>updated Warning flag for comparison of 6A to 7 to allow a tolerance of $10</t>
  </si>
  <si>
    <t>updated Warning flag for comparison of Production Sources to Long Term Financing to allow a tolerance of $10</t>
  </si>
  <si>
    <t>corrected calculation of Income Available for Housing</t>
  </si>
  <si>
    <t>updated Warning flag to allow a tolerance of $100 between Payment Estimate and Proposed Payment</t>
  </si>
  <si>
    <t>Tab 1: Project Summary</t>
  </si>
  <si>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</si>
  <si>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</si>
  <si>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</si>
  <si>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</si>
  <si>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</si>
  <si>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</si>
  <si>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</si>
  <si>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</si>
  <si>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</si>
  <si>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</si>
  <si>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</si>
  <si>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</si>
  <si>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If Single-Site Project</t>
  </si>
  <si>
    <t>Primary Street Address:</t>
  </si>
  <si>
    <t>1605 SW Holden Street</t>
  </si>
  <si>
    <t>City:</t>
  </si>
  <si>
    <t>Seattle</t>
  </si>
  <si>
    <t>County:</t>
  </si>
  <si>
    <t>WA</t>
  </si>
  <si>
    <t>Zip:</t>
  </si>
  <si>
    <t>Legislative District:</t>
  </si>
  <si>
    <t>34th</t>
  </si>
  <si>
    <t>Congressional District:</t>
  </si>
  <si>
    <t>7th</t>
  </si>
  <si>
    <t>Census Tract:</t>
  </si>
  <si>
    <t>Latitude:</t>
  </si>
  <si>
    <t>Longitude:</t>
  </si>
  <si>
    <t>Tax Parcel ID#</t>
  </si>
  <si>
    <t>211320-0005</t>
  </si>
  <si>
    <t>If Multiple-Site Project</t>
  </si>
  <si>
    <t>Site Name/ID</t>
  </si>
  <si>
    <t>Street Address</t>
  </si>
  <si>
    <t>Leg District</t>
  </si>
  <si>
    <t>Tab 2: Units and Target Populations</t>
  </si>
  <si>
    <t>Unit Sizes</t>
  </si>
  <si>
    <t>Units by Bedroom Count</t>
  </si>
  <si>
    <t>Square footage Range</t>
  </si>
  <si>
    <t>1BR</t>
  </si>
  <si>
    <t>2BR</t>
  </si>
  <si>
    <t>3BR</t>
  </si>
  <si>
    <t>4BR</t>
  </si>
  <si>
    <t>5BR</t>
  </si>
  <si>
    <t>&gt;5BR</t>
  </si>
  <si>
    <t>Homes</t>
  </si>
  <si>
    <t>High</t>
  </si>
  <si>
    <t>Low</t>
  </si>
  <si>
    <t>Average</t>
  </si>
  <si>
    <t>Demographics</t>
  </si>
  <si>
    <t>Household Size (# Persons)</t>
  </si>
  <si>
    <t>Incomes Served</t>
  </si>
  <si>
    <t>Qty</t>
  </si>
  <si>
    <t># Served</t>
  </si>
  <si>
    <t>Qty.</t>
  </si>
  <si>
    <t>30% AMI</t>
  </si>
  <si>
    <t>40% AMI</t>
  </si>
  <si>
    <t>50% AMI</t>
  </si>
  <si>
    <t>60% AMI</t>
  </si>
  <si>
    <t>80% AMI</t>
  </si>
  <si>
    <t>Low-Income Units</t>
  </si>
  <si>
    <t>Total Households</t>
  </si>
  <si>
    <t>Total Persons Served</t>
  </si>
  <si>
    <t>Tab 3: Production Pipeline</t>
  </si>
  <si>
    <t>Project Year</t>
  </si>
  <si>
    <t>Month</t>
  </si>
  <si>
    <t>Total Funds (this Funder)</t>
  </si>
  <si>
    <t>Project Activity</t>
  </si>
  <si>
    <t>Jan</t>
  </si>
  <si>
    <t>Feb</t>
  </si>
  <si>
    <t>Mar</t>
  </si>
  <si>
    <t>Apr</t>
  </si>
  <si>
    <t>May</t>
  </si>
  <si>
    <t>Jun</t>
  </si>
  <si>
    <t>Jul</t>
  </si>
  <si>
    <t>Aug</t>
  </si>
  <si>
    <t>Sept</t>
  </si>
  <si>
    <t>Oct</t>
  </si>
  <si>
    <t>Nov</t>
  </si>
  <si>
    <t>Dec</t>
  </si>
  <si>
    <t>Down Payment Assistance</t>
  </si>
  <si>
    <t>Acquisition - Land</t>
  </si>
  <si>
    <t>Acquisition - Rehab</t>
  </si>
  <si>
    <t>Construction</t>
  </si>
  <si>
    <t>Construction to Permanent Financing</t>
  </si>
  <si>
    <t>UNITS COMPLETED</t>
  </si>
  <si>
    <t>Pipeline Notes:</t>
  </si>
  <si>
    <t>Sep</t>
  </si>
  <si>
    <t>Tab 4A: Financing Sources</t>
  </si>
  <si>
    <t>A. Production Funding (see instructions above)</t>
  </si>
  <si>
    <t>Source Name</t>
  </si>
  <si>
    <t>Residential Source Type</t>
  </si>
  <si>
    <t>Proposed Amount</t>
  </si>
  <si>
    <t>Committed Amount</t>
  </si>
  <si>
    <t>Public / Private</t>
  </si>
  <si>
    <t>Application Date</t>
  </si>
  <si>
    <t>(Projected) Award Date</t>
  </si>
  <si>
    <t>Grant/
 Loan</t>
  </si>
  <si>
    <t>Funding Type</t>
  </si>
  <si>
    <t>Interest Rate</t>
  </si>
  <si>
    <t>Loan Term</t>
  </si>
  <si>
    <t>Amortization Period</t>
  </si>
  <si>
    <t>Repayment Structure</t>
  </si>
  <si>
    <t>Seattle Office of Housing</t>
  </si>
  <si>
    <t>Subtotal</t>
  </si>
  <si>
    <t>Total Production Sources</t>
  </si>
  <si>
    <t>B. Homeowners' Financing (see instructions above)</t>
  </si>
  <si>
    <t>Residential Source Name</t>
  </si>
  <si>
    <t>Total Long Term Financing</t>
  </si>
  <si>
    <t>Financing Notes:</t>
  </si>
  <si>
    <t>(see instruction above)</t>
  </si>
  <si>
    <t>Form 6B: Affordable Units Budget Details</t>
  </si>
  <si>
    <t>R  E  S  I  D  E  N  T  I  A  L - Affordable</t>
  </si>
  <si>
    <t>Total</t>
  </si>
  <si>
    <t>Explanation 
(Be as specific as possible and include any deviations from the cost estimate)</t>
  </si>
  <si>
    <t>Acquisition Costs:</t>
  </si>
  <si>
    <t>Basis for cost estimate</t>
  </si>
  <si>
    <t>Date Estimated</t>
  </si>
  <si>
    <t>Estimator</t>
  </si>
  <si>
    <t>Land</t>
  </si>
  <si>
    <t>Existing Structures</t>
  </si>
  <si>
    <t>Liens</t>
  </si>
  <si>
    <t>Closing, Title &amp; Recording Costs</t>
  </si>
  <si>
    <t>Extension payment</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</si>
  <si>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</si>
  <si>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</si>
  <si>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</si>
  <si>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</si>
  <si>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</si>
  <si>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</si>
  <si>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</si>
  <si>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</si>
  <si>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</si>
  <si>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</si>
  <si>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</si>
  <si>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</si>
  <si>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</si>
  <si>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</si>
  <si>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</si>
  <si>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</si>
  <si>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Other Construction Costs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</si>
  <si>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</si>
  <si>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</si>
  <si>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</si>
  <si>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</si>
  <si>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</si>
  <si>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</si>
  <si>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</si>
  <si>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</si>
  <si>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</si>
  <si>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</si>
  <si>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</si>
  <si>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</si>
  <si>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</si>
  <si>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</si>
  <si>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</si>
  <si>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</si>
  <si>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</si>
  <si>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</si>
  <si>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</si>
  <si>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</si>
  <si>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</si>
  <si>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</si>
  <si>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</si>
  <si>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</si>
  <si>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</si>
  <si>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</si>
  <si>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State HTF Fees</t>
  </si>
  <si>
    <t>Other Development Costs</t>
  </si>
  <si>
    <t>Real Estate Tax</t>
  </si>
  <si>
    <t xml:space="preserve">Insurance </t>
  </si>
  <si>
    <t>Relocation</t>
  </si>
  <si>
    <t>Bidding Costs</t>
  </si>
  <si>
    <t>Permits, Fees &amp; Hookups</t>
  </si>
  <si>
    <t>Impact/Mitigation Fees</t>
  </si>
  <si>
    <t>Development Period Utilities</t>
  </si>
  <si>
    <t>Nonprofit Donation</t>
  </si>
  <si>
    <t>Accounting/Audit</t>
  </si>
  <si>
    <r>
      <t>3</t>
    </r>
    <r>
      <rPr>
        <vertAlign val="superscript"/>
        <sz val="8"/>
        <rFont val="Verdana"/>
        <family val="2"/>
      </rPr>
      <t>rd</t>
    </r>
    <r>
      <rPr>
        <sz val="8"/>
        <rFont val="Verdana"/>
        <family val="2"/>
      </rPr>
      <t xml:space="preserve"> Party Certification of Final Development Cost</t>
    </r>
  </si>
  <si>
    <t>Marketing/Leasing Expenses</t>
  </si>
  <si>
    <t>Carrying Costs at Rent Up/Lease Up Reserve</t>
  </si>
  <si>
    <t>Tab 5: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</si>
  <si>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</si>
  <si>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</si>
  <si>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</si>
  <si>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</si>
  <si>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</si>
  <si>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</si>
  <si>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</si>
  <si>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</si>
  <si>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</si>
  <si>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</si>
  <si>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Evergreen Advocate</t>
  </si>
  <si>
    <t>Name and Title:</t>
  </si>
  <si>
    <t>Development Consultant</t>
  </si>
  <si>
    <t>Project Attorney</t>
  </si>
  <si>
    <t>Market Study Firm</t>
  </si>
  <si>
    <t>Property Management Firm</t>
  </si>
  <si>
    <t>General Contractor</t>
  </si>
  <si>
    <t>Evergreen Coordinator</t>
  </si>
  <si>
    <t>Property Seller/Lessor</t>
  </si>
  <si>
    <t>Tab 6A: Homebuyer Affordability Worksheet</t>
  </si>
  <si>
    <t>Market area</t>
  </si>
  <si>
    <t>Household Income Assumptions</t>
  </si>
  <si>
    <t>Percent of area median income:</t>
  </si>
  <si>
    <t>Household size</t>
  </si>
  <si>
    <t>Annual</t>
  </si>
  <si>
    <t>Monthly</t>
  </si>
  <si>
    <t>Gross income</t>
  </si>
  <si>
    <t>Percent of income available for housing</t>
  </si>
  <si>
    <t>Percent total monthly debt (PITI + other monthly debt)</t>
  </si>
  <si>
    <t>Household Credit Score</t>
  </si>
  <si>
    <t>Monthly Income Available for Debt Service + Housing</t>
  </si>
  <si>
    <t>Maximum total monthly debt service</t>
  </si>
  <si>
    <t>Non-Housing Debt (credit cards, car payments, etc)</t>
  </si>
  <si>
    <t>Income Available for Housing</t>
  </si>
  <si>
    <t>Property taxes</t>
  </si>
  <si>
    <t>Insurance</t>
  </si>
  <si>
    <t>Private mortgage insurance</t>
  </si>
  <si>
    <t>Other Housing Payments--Lease/Reserves</t>
  </si>
  <si>
    <t>Maximum Total PI Payment</t>
  </si>
  <si>
    <t>Mortgage Financing</t>
  </si>
  <si>
    <t>Loan Amount Needed for Buyer Qualification</t>
  </si>
  <si>
    <t>Purchase price of Home/Market Value</t>
  </si>
  <si>
    <t>Closing Costs</t>
  </si>
  <si>
    <t>Total Cost of Purchase</t>
  </si>
  <si>
    <t>Less Additional Down Payments Funds:</t>
  </si>
  <si>
    <t>Homebuyer Purchase Price-Affordability Price</t>
  </si>
  <si>
    <t>Total Loan Amount</t>
  </si>
  <si>
    <t>Type</t>
  </si>
  <si>
    <t>Term yrs</t>
  </si>
  <si>
    <t>Monthly Debt Service</t>
  </si>
  <si>
    <t>Total Monthly Payment</t>
  </si>
  <si>
    <t>Debt Service Notes</t>
  </si>
  <si>
    <t>Tab 6: Housing Affordability and Minimum Incomes</t>
  </si>
  <si>
    <t>Unit Size/# BR:</t>
  </si>
  <si>
    <t>Total Average Cost Per Unit:</t>
  </si>
  <si>
    <t>Permanent Subsidy Sources:</t>
  </si>
  <si>
    <t>Housing Trust Fund</t>
  </si>
  <si>
    <t>(List other source here)</t>
  </si>
  <si>
    <t>(List others here)</t>
  </si>
  <si>
    <t>Affordable Base Price Per Unit:</t>
  </si>
  <si>
    <t>Sample Buyer's Closing Costs:</t>
  </si>
  <si>
    <t>Sample Buyer's DPA, if any:</t>
  </si>
  <si>
    <t xml:space="preserve">  (list DPA source here)</t>
  </si>
  <si>
    <t>Sample Buyer's Cash:</t>
  </si>
  <si>
    <t>Sample Buyer's Mortgage:</t>
  </si>
  <si>
    <t>Sample Interest Rate:</t>
  </si>
  <si>
    <t>Sample Term (years):</t>
  </si>
  <si>
    <t>Sample Property Taxes:</t>
  </si>
  <si>
    <t xml:space="preserve">Sample Insurance: </t>
  </si>
  <si>
    <t>Estimated Monthly HOA:</t>
  </si>
  <si>
    <t>Monthly Lease/Program Fee:</t>
  </si>
  <si>
    <t xml:space="preserve">Total Calculated PITI Payment: </t>
  </si>
  <si>
    <t>Front End Ratio:</t>
  </si>
  <si>
    <t xml:space="preserve">Minimum Income Necessary Home: </t>
  </si>
  <si>
    <t>Household Size</t>
  </si>
  <si>
    <t>AMI Per HH Size</t>
  </si>
  <si>
    <t>Minimum AMI:</t>
  </si>
  <si>
    <t>Tab 7: Project Schedule</t>
  </si>
  <si>
    <t>Category</t>
  </si>
  <si>
    <t>Tasks</t>
  </si>
  <si>
    <t>Date Completed or Expected Complete</t>
  </si>
  <si>
    <t>Notes / Status</t>
  </si>
  <si>
    <t xml:space="preserve">Site Control </t>
  </si>
  <si>
    <t>Purchase and Sale Agreement / Option</t>
  </si>
  <si>
    <t xml:space="preserve">(e.g., Executed PSA/ Option)  </t>
  </si>
  <si>
    <t>Site Control</t>
  </si>
  <si>
    <t>Maximum extensions</t>
  </si>
  <si>
    <t>(e.g., Must Waive Financing Contingency 6/30/08)</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</si>
  <si>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</si>
  <si>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</si>
  <si>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</si>
  <si>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</si>
  <si>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</si>
  <si>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</si>
  <si>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</si>
  <si>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</si>
  <si>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</si>
  <si>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</si>
  <si>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</si>
  <si>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</si>
  <si>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</si>
  <si>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Inspection of first home</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</si>
  <si>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</si>
  <si>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</si>
  <si>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</si>
  <si>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</si>
  <si>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</si>
  <si>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</si>
  <si>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</si>
  <si>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</si>
  <si>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</si>
  <si>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Permanent financing conversion</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</si>
  <si>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</si>
  <si>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</si>
  <si>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</si>
  <si>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</si>
  <si>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</si>
  <si>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</si>
  <si>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</si>
  <si>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</si>
  <si>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</si>
  <si>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</si>
  <si>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Begin construction</t>
  </si>
  <si>
    <t>First home issued Certificate of Occupancy/Equivalent</t>
  </si>
  <si>
    <t>Last home issued Certificate of Occupancy/Equivalent</t>
  </si>
  <si>
    <t>Form 8A: Project Budget Detail</t>
  </si>
  <si>
    <t>Date of Budget</t>
  </si>
  <si>
    <t>Affordable Homes</t>
  </si>
  <si>
    <t>Commerical Space</t>
  </si>
  <si>
    <t>Project total</t>
  </si>
  <si>
    <t>Source:</t>
  </si>
  <si>
    <t>(Specify)</t>
  </si>
  <si>
    <t>Down Payment</t>
  </si>
  <si>
    <t>Other:</t>
  </si>
  <si>
    <t>SUBTOTAL</t>
  </si>
  <si>
    <t>New Construction Contingency</t>
  </si>
  <si>
    <t>Total Development Cost:</t>
  </si>
  <si>
    <t>Total Sources:</t>
  </si>
  <si>
    <t>Tab 4C: Supplemental Project Budget - Single Unit</t>
  </si>
  <si>
    <t>Revenue</t>
  </si>
  <si>
    <t>Dollars</t>
  </si>
  <si>
    <t>Assumptions</t>
  </si>
  <si>
    <t>Sale of housing unit</t>
  </si>
  <si>
    <t>Minus selling costs</t>
  </si>
  <si>
    <t>Total Revenue</t>
  </si>
  <si>
    <t>Costs</t>
  </si>
  <si>
    <t>Land acquisition</t>
  </si>
  <si>
    <t xml:space="preserve"> $-   </t>
  </si>
  <si>
    <t>Buiding acquisition</t>
  </si>
  <si>
    <t>Site improvements</t>
  </si>
  <si>
    <t>House construction</t>
  </si>
  <si>
    <t>Soft Costs</t>
  </si>
  <si>
    <t>Planning/engineering</t>
  </si>
  <si>
    <t>Other Soft Costs</t>
  </si>
  <si>
    <t>Estimated financing costs</t>
  </si>
  <si>
    <t>Total Costs</t>
  </si>
  <si>
    <t>Subsidy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</si>
</sst>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s>
  <fonts count="5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scheme val="minor"/>
    </font>
    <font>
      <sz val="9"/>
      <name val="Calibri"/>
      <family val="2"/>
      <scheme val="minor"/>
    </font>
    <font>
      <b/>
      <sz val="11"/>
      <name val="Calibri"/>
      <family val="2"/>
      <scheme val="minor"/>
    </font>
    <font>
      <b/>
      <sz val="10"/>
      <name val="Calibri"/>
      <family val="2"/>
      <scheme val="minor"/>
    </font>
    <font>
      <b/>
      <sz val="9"/>
      <name val="Calibri"/>
      <family val="2"/>
      <scheme val="minor"/>
    </font>
    <font>
      <sz val="11"/>
      <name val="Calibri"/>
      <family val="2"/>
      <scheme val="minor"/>
    </font>
    <font>
      <sz val="8"/>
      <name val="Verdana"/>
      <family val="2"/>
    </font>
    <font>
      <sz val="8"/>
      <name val="Calibri"/>
      <family val="2"/>
      <scheme val="minor"/>
    </font>
    <font>
      <b/>
      <sz val="11"/>
      <color rgb="FFFF0000"/>
      <name val="Calibri"/>
      <family val="2"/>
      <scheme val="minor"/>
    </font>
    <font>
      <b/>
      <i/>
      <sz val="8"/>
      <name val="Verdana"/>
      <family val="2"/>
    </font>
    <font>
      <b/>
      <sz val="8"/>
      <name val="Verdana"/>
      <family val="2"/>
    </font>
    <font>
      <b/>
      <sz val="8"/>
      <color rgb="FFFF0000"/>
      <name val="Calibri"/>
      <family val="2"/>
      <scheme val="minor"/>
    </font>
    <font>
      <i/>
      <sz val="8"/>
      <name val="Verdana"/>
      <family val="2"/>
    </font>
    <font>
      <b/>
      <sz val="10"/>
      <name val="Verdana"/>
      <family val="2"/>
    </font>
    <font>
      <sz val="10"/>
      <color theme="1"/>
      <name val="Calibri"/>
      <family val="2"/>
      <scheme val="minor"/>
    </font>
    <font>
      <b/>
      <sz val="12"/>
      <name val="Verdana"/>
      <family val="2"/>
    </font>
    <font>
      <b/>
      <sz val="14"/>
      <name val="Calibri"/>
      <family val="2"/>
      <scheme val="minor"/>
    </font>
    <font>
      <sz val="8"/>
      <name val="Arial"/>
      <family val="2"/>
    </font>
    <font>
      <sz val="8"/>
      <name val="Times New Roman"/>
      <family val="1"/>
    </font>
    <font>
      <b/>
      <sz val="8"/>
      <name val="Arial"/>
      <family val="2"/>
    </font>
    <font>
      <b/>
      <sz val="8"/>
      <name val="Calibri"/>
      <family val="2"/>
      <scheme val="minor"/>
    </font>
    <font>
      <b/>
      <sz val="8"/>
      <color indexed="60"/>
      <name val="Verdana"/>
      <family val="2"/>
    </font>
    <font>
      <b/>
      <sz val="10"/>
      <name val="Arial"/>
      <family val="2"/>
    </font>
    <font>
      <b/>
      <sz val="10"/>
      <color theme="1"/>
      <name val="Calibri"/>
      <family val="2"/>
      <scheme val="minor"/>
    </font>
    <font>
      <b/>
      <sz val="12"/>
      <name val="Calibri"/>
      <family val="2"/>
      <scheme val="minor"/>
    </font>
    <font>
      <b/>
      <u/>
      <sz val="11"/>
      <color indexed="81"/>
      <name val="Calibri"/>
      <family val="2"/>
      <scheme val="minor"/>
    </font>
    <font>
      <b/>
      <sz val="10"/>
      <color indexed="81"/>
      <name val="Calibri"/>
      <family val="2"/>
      <scheme val="minor"/>
    </font>
    <font>
      <sz val="10"/>
      <color indexed="81"/>
      <name val="Calibri"/>
      <family val="2"/>
      <scheme val="minor"/>
    </font>
    <font>
      <i/>
      <sz val="10"/>
      <color indexed="81"/>
      <name val="Calibri"/>
      <family val="2"/>
      <scheme val="minor"/>
    </font>
    <font>
      <sz val="9"/>
      <color indexed="81"/>
      <name val="Tahoma"/>
      <family val="2"/>
    </font>
    <font>
      <b/>
      <u/>
      <sz val="9"/>
      <color indexed="81"/>
      <name val="Tahoma"/>
      <family val="2"/>
    </font>
    <font>
      <b/>
      <i/>
      <sz val="10"/>
      <name val="Calibri"/>
      <family val="2"/>
      <scheme val="minor"/>
    </font>
    <font>
      <b/>
      <sz val="9"/>
      <color indexed="81"/>
      <name val="Tahoma"/>
      <family val="2"/>
    </font>
    <font>
      <b/>
      <sz val="10"/>
      <color rgb="FFFF0000"/>
      <name val="Calibri"/>
      <family val="2"/>
      <scheme val="minor"/>
    </font>
    <font>
      <i/>
      <sz val="10"/>
      <name val="Calibri"/>
      <family val="2"/>
      <scheme val="minor"/>
    </font>
    <font>
      <sz val="14"/>
      <name val="Calibri"/>
      <family val="2"/>
      <scheme val="minor"/>
    </font>
    <font>
      <i/>
      <sz val="10"/>
      <name val="Arial"/>
      <family val="2"/>
    </font>
    <font>
      <b/>
      <sz val="10"/>
      <color indexed="8"/>
      <name val="Arial"/>
      <family val="2"/>
    </font>
    <font>
      <sz val="9"/>
      <name val="Arial"/>
      <family val="2"/>
    </font>
    <font>
      <b/>
      <i/>
      <sz val="11"/>
      <color theme="1"/>
      <name val="Calibri"/>
      <family val="2"/>
      <scheme val="minor"/>
    </font>
    <font>
      <b/>
      <sz val="12"/>
      <color theme="1"/>
      <name val="Calibri"/>
      <family val="2"/>
      <scheme val="minor"/>
    </font>
    <font>
      <b/>
      <u/>
      <sz val="10"/>
      <name val="Calibri"/>
      <family val="2"/>
      <scheme val="minor"/>
    </font>
    <font>
      <i/>
      <sz val="8"/>
      <name val="Calibri"/>
      <family val="2"/>
      <scheme val="minor"/>
    </font>
    <font>
      <b/>
      <sz val="11"/>
      <color theme="1"/>
      <name val="Calibri"/>
      <family val="2"/>
    </font>
    <font>
      <sz val="11"/>
      <color rgb="FF000000"/>
      <name val="Calibri"/>
      <family val="2"/>
    </font>
    <font>
      <vertAlign val="superscript"/>
      <sz val="8"/>
      <name val="Verdana"/>
      <family val="2"/>
    </font>
    <font>
      <sz val="11"/>
      <color rgb="FFFF0000"/>
      <name val="Calibri"/>
      <family val="2"/>
      <scheme val="minor"/>
    </font>
    <font>
      <sz val="9"/>
      <color rgb="FFFF0000"/>
      <name val="Calibri"/>
      <family val="2"/>
      <scheme val="minor"/>
    </font>
    <font>
      <sz val="8"/>
      <color rgb="FFFF0000"/>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CC"/>
        <bgColor indexed="9"/>
      </patternFill>
    </fill>
    <fill>
      <patternFill patternType="solid">
        <fgColor theme="8" tint="0.79998168889431442"/>
        <bgColor indexed="9"/>
      </patternFill>
    </fill>
    <fill>
      <patternFill patternType="mediumGray">
        <fgColor theme="1"/>
        <bgColor theme="0" tint="-0.499984740745262"/>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tint="-0.249977111117893"/>
        <bgColor indexed="64"/>
      </patternFill>
    </fill>
    <fill>
      <patternFill patternType="solid">
        <fgColor rgb="FFCCCC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79998168889431442"/>
        <bgColor indexed="64"/>
      </patternFill>
    </fill>
  </fills>
  <borders count="273">
    <border>
      <left/>
      <right/>
      <top/>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top/>
      <bottom style="thin">
        <color indexed="64"/>
      </bottom>
      <diagonal/>
    </border>
    <border>
      <left/>
      <right style="medium">
        <color theme="3" tint="-0.24994659260841701"/>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theme="4" tint="0.39994506668294322"/>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theme="4" tint="0.39994506668294322"/>
      </top>
      <bottom style="medium">
        <color indexed="64"/>
      </bottom>
      <diagonal/>
    </border>
    <border>
      <left style="medium">
        <color indexed="64"/>
      </left>
      <right/>
      <top style="medium">
        <color indexed="64"/>
      </top>
      <bottom style="thin">
        <color indexed="22"/>
      </bottom>
      <diagonal/>
    </border>
    <border>
      <left style="medium">
        <color indexed="64"/>
      </left>
      <right style="thin">
        <color theme="4" tint="0.39994506668294322"/>
      </right>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right/>
      <top/>
      <bottom style="thin">
        <color theme="4" tint="0.39994506668294322"/>
      </bottom>
      <diagonal/>
    </border>
    <border>
      <left style="thin">
        <color indexed="64"/>
      </left>
      <right style="medium">
        <color indexed="64"/>
      </right>
      <top/>
      <bottom style="thin">
        <color theme="4" tint="0.39994506668294322"/>
      </bottom>
      <diagonal/>
    </border>
    <border>
      <left style="medium">
        <color indexed="64"/>
      </left>
      <right/>
      <top style="thin">
        <color indexed="22"/>
      </top>
      <bottom style="thin">
        <color indexed="22"/>
      </bottom>
      <diagonal/>
    </border>
    <border>
      <left style="medium">
        <color indexed="64"/>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medium">
        <color indexed="64"/>
      </right>
      <top style="thin">
        <color theme="4" tint="0.39994506668294322"/>
      </top>
      <bottom style="thin">
        <color theme="4" tint="0.39994506668294322"/>
      </bottom>
      <diagonal/>
    </border>
    <border>
      <left style="medium">
        <color indexed="64"/>
      </left>
      <right/>
      <top style="thin">
        <color indexed="22"/>
      </top>
      <bottom/>
      <diagonal/>
    </border>
    <border>
      <left style="medium">
        <color indexed="64"/>
      </left>
      <right/>
      <top style="thin">
        <color indexed="22"/>
      </top>
      <bottom style="medium">
        <color indexed="64"/>
      </bottom>
      <diagonal/>
    </border>
    <border>
      <left style="medium">
        <color indexed="64"/>
      </left>
      <right style="thin">
        <color theme="4" tint="0.39994506668294322"/>
      </right>
      <top style="thin">
        <color theme="4" tint="0.39994506668294322"/>
      </top>
      <bottom style="medium">
        <color indexed="64"/>
      </bottom>
      <diagonal/>
    </border>
    <border>
      <left style="thin">
        <color theme="4" tint="0.39994506668294322"/>
      </left>
      <right style="thin">
        <color theme="4" tint="0.39994506668294322"/>
      </right>
      <top style="thin">
        <color theme="4" tint="0.39994506668294322"/>
      </top>
      <bottom style="medium">
        <color indexed="64"/>
      </bottom>
      <diagonal/>
    </border>
    <border>
      <left/>
      <right/>
      <top style="thin">
        <color theme="4" tint="0.39994506668294322"/>
      </top>
      <bottom style="medium">
        <color indexed="64"/>
      </bottom>
      <diagonal/>
    </border>
    <border>
      <left style="medium">
        <color indexed="64"/>
      </left>
      <right/>
      <top/>
      <bottom style="medium">
        <color indexed="64"/>
      </bottom>
      <diagonal/>
    </border>
    <border>
      <left style="medium">
        <color indexed="64"/>
      </left>
      <right style="thin">
        <color theme="4" tint="0.39994506668294322"/>
      </right>
      <top style="medium">
        <color indexed="64"/>
      </top>
      <bottom style="medium">
        <color indexed="64"/>
      </bottom>
      <diagonal/>
    </border>
    <border>
      <left style="thin">
        <color theme="4" tint="0.39994506668294322"/>
      </left>
      <right style="thin">
        <color theme="4" tint="0.39994506668294322"/>
      </right>
      <top style="medium">
        <color indexed="64"/>
      </top>
      <bottom style="medium">
        <color indexed="64"/>
      </bottom>
      <diagonal/>
    </border>
    <border>
      <left style="thin">
        <color theme="4" tint="0.39994506668294322"/>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right style="medium">
        <color theme="3" tint="-0.499984740745262"/>
      </right>
      <top/>
      <bottom style="medium">
        <color theme="3" tint="-0.499984740745262"/>
      </bottom>
      <diagonal/>
    </border>
    <border>
      <left/>
      <right/>
      <top/>
      <bottom style="medium">
        <color theme="3" tint="-0.499984740745262"/>
      </bottom>
      <diagonal/>
    </border>
    <border>
      <left style="medium">
        <color theme="3" tint="-0.499984740745262"/>
      </left>
      <right/>
      <top/>
      <bottom style="medium">
        <color theme="3" tint="-0.499984740745262"/>
      </bottom>
      <diagonal/>
    </border>
    <border>
      <left/>
      <right style="medium">
        <color theme="3" tint="-0.499984740745262"/>
      </right>
      <top/>
      <bottom/>
      <diagonal/>
    </border>
    <border>
      <left style="medium">
        <color theme="3" tint="-0.499984740745262"/>
      </left>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theme="0" tint="-0.2499465926084170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theme="0" tint="-0.24994659260841701"/>
      </bottom>
      <diagonal/>
    </border>
    <border>
      <left style="thin">
        <color theme="0" tint="-0.14996795556505021"/>
      </left>
      <right/>
      <top style="thin">
        <color indexed="64"/>
      </top>
      <bottom style="medium">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thin">
        <color indexed="64"/>
      </bottom>
      <diagonal/>
    </border>
    <border>
      <left style="thin">
        <color theme="0" tint="-0.24994659260841701"/>
      </left>
      <right/>
      <top style="thin">
        <color theme="3" tint="0.39994506668294322"/>
      </top>
      <bottom style="thin">
        <color indexed="64"/>
      </bottom>
      <diagonal/>
    </border>
    <border>
      <left style="medium">
        <color indexed="64"/>
      </left>
      <right style="thin">
        <color indexed="64"/>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style="thin">
        <color indexed="64"/>
      </left>
      <right/>
      <top style="medium">
        <color indexed="64"/>
      </top>
      <bottom style="thin">
        <color theme="3" tint="0.39994506668294322"/>
      </bottom>
      <diagonal/>
    </border>
    <border>
      <left style="thin">
        <color theme="0" tint="-0.24994659260841701"/>
      </left>
      <right/>
      <top style="medium">
        <color indexed="64"/>
      </top>
      <bottom style="thin">
        <color theme="3" tint="0.39994506668294322"/>
      </bottom>
      <diagonal/>
    </border>
    <border>
      <left style="medium">
        <color indexed="64"/>
      </left>
      <right style="thin">
        <color indexed="64"/>
      </right>
      <top style="medium">
        <color indexed="64"/>
      </top>
      <bottom style="thin">
        <color theme="3" tint="0.39994506668294322"/>
      </bottom>
      <diagonal/>
    </border>
    <border>
      <left style="thin">
        <color theme="0" tint="-0.14996795556505021"/>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3" tint="0.39994506668294322"/>
      </top>
      <bottom style="thin">
        <color indexed="64"/>
      </bottom>
      <diagonal/>
    </border>
    <border>
      <left style="thin">
        <color theme="0" tint="-0.14996795556505021"/>
      </left>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theme="3" tint="-0.499984740745262"/>
      </right>
      <top style="medium">
        <color theme="3" tint="-0.499984740745262"/>
      </top>
      <bottom/>
      <diagonal/>
    </border>
    <border>
      <left/>
      <right/>
      <top style="medium">
        <color theme="3" tint="-0.499984740745262"/>
      </top>
      <bottom/>
      <diagonal/>
    </border>
    <border>
      <left style="medium">
        <color theme="3" tint="-0.499984740745262"/>
      </left>
      <right/>
      <top style="medium">
        <color theme="3" tint="-0.499984740745262"/>
      </top>
      <bottom/>
      <diagonal/>
    </border>
    <border>
      <left style="thin">
        <color indexed="64"/>
      </left>
      <right style="thin">
        <color indexed="64"/>
      </right>
      <top/>
      <bottom/>
      <diagonal/>
    </border>
    <border>
      <left style="medium">
        <color indexed="64"/>
      </left>
      <right/>
      <top style="thin">
        <color theme="3" tint="0.39994506668294322"/>
      </top>
      <bottom style="medium">
        <color indexed="64"/>
      </bottom>
      <diagonal/>
    </border>
    <border>
      <left/>
      <right style="medium">
        <color indexed="64"/>
      </right>
      <top/>
      <bottom/>
      <diagonal/>
    </border>
    <border>
      <left style="medium">
        <color indexed="64"/>
      </left>
      <right/>
      <top style="thin">
        <color theme="3" tint="0.39994506668294322"/>
      </top>
      <bottom style="thin">
        <color theme="3" tint="0.39994506668294322"/>
      </bottom>
      <diagonal/>
    </border>
    <border>
      <left style="thin">
        <color theme="0" tint="-0.14996795556505021"/>
      </left>
      <right style="thin">
        <color theme="0" tint="-0.14996795556505021"/>
      </right>
      <top style="medium">
        <color indexed="64"/>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theme="0" tint="-0.14996795556505021"/>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double">
        <color indexed="64"/>
      </right>
      <top/>
      <bottom style="double">
        <color indexed="64"/>
      </bottom>
      <diagonal/>
    </border>
    <border>
      <left style="medium">
        <color indexed="64"/>
      </left>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medium">
        <color indexed="64"/>
      </bottom>
      <diagonal/>
    </border>
    <border>
      <left style="thin">
        <color indexed="64"/>
      </left>
      <right style="thin">
        <color theme="0" tint="-0.24994659260841701"/>
      </right>
      <top style="thin">
        <color theme="4" tint="0.39994506668294322"/>
      </top>
      <bottom style="medium">
        <color indexed="64"/>
      </bottom>
      <diagonal/>
    </border>
    <border>
      <left style="thin">
        <color theme="0" tint="-0.24994659260841701"/>
      </left>
      <right style="medium">
        <color indexed="64"/>
      </right>
      <top style="thin">
        <color theme="4" tint="0.39994506668294322"/>
      </top>
      <bottom style="thin">
        <color theme="4" tint="0.39994506668294322"/>
      </bottom>
      <diagonal/>
    </border>
    <border>
      <left style="medium">
        <color indexed="64"/>
      </left>
      <right/>
      <top style="thin">
        <color theme="4" tint="0.39994506668294322"/>
      </top>
      <bottom style="thin">
        <color theme="4" tint="0.39994506668294322"/>
      </bottom>
      <diagonal/>
    </border>
    <border>
      <left style="thin">
        <color auto="1"/>
      </left>
      <right style="thin">
        <color theme="0" tint="-0.24994659260841701"/>
      </right>
      <top style="thin">
        <color theme="4" tint="0.39994506668294322"/>
      </top>
      <bottom style="thin">
        <color theme="4" tint="0.39994506668294322"/>
      </bottom>
      <diagonal/>
    </border>
    <border>
      <left style="thin">
        <color theme="0" tint="-0.24994659260841701"/>
      </left>
      <right style="medium">
        <color auto="1"/>
      </right>
      <top style="medium">
        <color auto="1"/>
      </top>
      <bottom style="thin">
        <color theme="4" tint="0.39994506668294322"/>
      </bottom>
      <diagonal/>
    </border>
    <border>
      <left style="thin">
        <color indexed="64"/>
      </left>
      <right style="thin">
        <color theme="0" tint="-0.24994659260841701"/>
      </right>
      <top style="medium">
        <color auto="1"/>
      </top>
      <bottom style="thin">
        <color theme="4" tint="0.39994506668294322"/>
      </bottom>
      <diagonal/>
    </border>
    <border>
      <left style="medium">
        <color indexed="64"/>
      </left>
      <right/>
      <top style="medium">
        <color indexed="64"/>
      </top>
      <bottom style="thin">
        <color theme="4" tint="0.39994506668294322"/>
      </bottom>
      <diagonal/>
    </border>
    <border>
      <left/>
      <right style="medium">
        <color rgb="FF000080"/>
      </right>
      <top style="medium">
        <color rgb="FF000080"/>
      </top>
      <bottom style="medium">
        <color rgb="FF000080"/>
      </bottom>
      <diagonal/>
    </border>
    <border>
      <left style="medium">
        <color rgb="FF000080"/>
      </left>
      <right/>
      <top style="medium">
        <color rgb="FF000080"/>
      </top>
      <bottom style="medium">
        <color rgb="FF000080"/>
      </bottom>
      <diagonal/>
    </border>
    <border>
      <left style="thin">
        <color auto="1"/>
      </left>
      <right style="medium">
        <color auto="1"/>
      </right>
      <top style="thin">
        <color theme="4" tint="-0.499984740745262"/>
      </top>
      <bottom style="medium">
        <color auto="1"/>
      </bottom>
      <diagonal/>
    </border>
    <border>
      <left style="thin">
        <color auto="1"/>
      </left>
      <right style="medium">
        <color auto="1"/>
      </right>
      <top style="thin">
        <color theme="4" tint="-0.499984740745262"/>
      </top>
      <bottom style="thin">
        <color theme="4" tint="-0.499984740745262"/>
      </bottom>
      <diagonal/>
    </border>
    <border>
      <left style="medium">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thin">
        <color theme="0" tint="-0.24994659260841701"/>
      </right>
      <top/>
      <bottom style="medium">
        <color indexed="64"/>
      </bottom>
      <diagonal/>
    </border>
    <border>
      <left style="medium">
        <color auto="1"/>
      </left>
      <right style="thin">
        <color theme="0" tint="-0.24994659260841701"/>
      </right>
      <top style="thin">
        <color auto="1"/>
      </top>
      <bottom style="medium">
        <color indexed="64"/>
      </bottom>
      <diagonal/>
    </border>
    <border>
      <left style="thin">
        <color auto="1"/>
      </left>
      <right style="medium">
        <color auto="1"/>
      </right>
      <top style="medium">
        <color auto="1"/>
      </top>
      <bottom style="thin">
        <color theme="4" tint="-0.499984740745262"/>
      </bottom>
      <diagonal/>
    </border>
    <border>
      <left style="thin">
        <color theme="0" tint="-0.24994659260841701"/>
      </left>
      <right style="medium">
        <color auto="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medium">
        <color indexed="64"/>
      </left>
      <right style="thin">
        <color theme="0" tint="-0.24994659260841701"/>
      </right>
      <top style="medium">
        <color auto="1"/>
      </top>
      <bottom style="thin">
        <color auto="1"/>
      </bottom>
      <diagonal/>
    </border>
    <border>
      <left style="thin">
        <color auto="1"/>
      </left>
      <right style="medium">
        <color indexed="64"/>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14993743705557422"/>
      </left>
      <right style="thin">
        <color theme="0" tint="-0.14993743705557422"/>
      </right>
      <top/>
      <bottom style="medium">
        <color indexed="64"/>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medium">
        <color indexed="64"/>
      </top>
      <bottom style="thin">
        <color theme="3" tint="0.39994506668294322"/>
      </bottom>
      <diagonal/>
    </border>
    <border>
      <left style="medium">
        <color indexed="64"/>
      </left>
      <right/>
      <top style="medium">
        <color indexed="64"/>
      </top>
      <bottom style="thin">
        <color theme="3" tint="0.39994506668294322"/>
      </bottom>
      <diagonal/>
    </border>
    <border>
      <left style="medium">
        <color indexed="64"/>
      </left>
      <right/>
      <top style="medium">
        <color indexed="64"/>
      </top>
      <bottom/>
      <diagonal/>
    </border>
    <border>
      <left style="thin">
        <color theme="0" tint="-0.14993743705557422"/>
      </left>
      <right style="medium">
        <color indexed="64"/>
      </right>
      <top/>
      <bottom style="medium">
        <color indexed="64"/>
      </bottom>
      <diagonal/>
    </border>
    <border>
      <left style="thin">
        <color theme="0" tint="-0.14993743705557422"/>
      </left>
      <right/>
      <top/>
      <bottom style="medium">
        <color indexed="64"/>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style="thin">
        <color theme="0" tint="-0.14993743705557422"/>
      </left>
      <right style="medium">
        <color indexed="64"/>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theme="0" tint="-0.14996795556505021"/>
      </right>
      <top style="thin">
        <color theme="4" tint="-0.24994659260841701"/>
      </top>
      <bottom style="medium">
        <color indexed="64"/>
      </bottom>
      <diagonal/>
    </border>
    <border>
      <left/>
      <right/>
      <top style="thin">
        <color theme="4" tint="-0.24994659260841701"/>
      </top>
      <bottom style="medium">
        <color indexed="64"/>
      </bottom>
      <diagonal/>
    </border>
    <border>
      <left style="thin">
        <color auto="1"/>
      </left>
      <right/>
      <top style="thin">
        <color theme="4" tint="-0.24994659260841701"/>
      </top>
      <bottom style="medium">
        <color indexed="64"/>
      </bottom>
      <diagonal/>
    </border>
    <border>
      <left/>
      <right style="thin">
        <color theme="0" tint="-0.1499679555650502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auto="1"/>
      </left>
      <right/>
      <top style="thin">
        <color theme="4" tint="-0.24994659260841701"/>
      </top>
      <bottom style="thin">
        <color theme="4" tint="-0.24994659260841701"/>
      </bottom>
      <diagonal/>
    </border>
    <border>
      <left/>
      <right style="thin">
        <color theme="0" tint="-0.14996795556505021"/>
      </right>
      <top style="medium">
        <color indexed="64"/>
      </top>
      <bottom style="thin">
        <color theme="4" tint="-0.24994659260841701"/>
      </bottom>
      <diagonal/>
    </border>
    <border>
      <left/>
      <right/>
      <top style="medium">
        <color indexed="64"/>
      </top>
      <bottom style="thin">
        <color theme="4" tint="-0.24994659260841701"/>
      </bottom>
      <diagonal/>
    </border>
    <border>
      <left style="thin">
        <color auto="1"/>
      </left>
      <right/>
      <top style="medium">
        <color indexed="64"/>
      </top>
      <bottom style="thin">
        <color theme="4" tint="-0.24994659260841701"/>
      </bottom>
      <diagonal/>
    </border>
    <border>
      <left style="medium">
        <color indexed="64"/>
      </left>
      <right/>
      <top/>
      <bottom/>
      <diagonal/>
    </border>
    <border>
      <left/>
      <right/>
      <top/>
      <bottom style="medium">
        <color theme="5" tint="-0.499984740745262"/>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medium">
        <color indexed="64"/>
      </right>
      <top style="medium">
        <color indexed="64"/>
      </top>
      <bottom style="thin">
        <color theme="4" tint="-0.24994659260841701"/>
      </bottom>
      <diagonal/>
    </border>
    <border>
      <left style="thin">
        <color theme="0" tint="-0.14996795556505021"/>
      </left>
      <right style="medium">
        <color indexed="64"/>
      </right>
      <top style="thin">
        <color theme="4" tint="-0.24994659260841701"/>
      </top>
      <bottom style="thin">
        <color theme="4" tint="-0.24994659260841701"/>
      </bottom>
      <diagonal/>
    </border>
    <border>
      <left style="thin">
        <color theme="0" tint="-0.14996795556505021"/>
      </left>
      <right style="medium">
        <color indexed="64"/>
      </right>
      <top style="thin">
        <color theme="4" tint="-0.24994659260841701"/>
      </top>
      <bottom style="medium">
        <color indexed="64"/>
      </bottom>
      <diagonal/>
    </border>
    <border>
      <left style="medium">
        <color indexed="64"/>
      </left>
      <right/>
      <top style="medium">
        <color indexed="64"/>
      </top>
      <bottom style="thin">
        <color theme="4" tint="-0.24994659260841701"/>
      </bottom>
      <diagonal/>
    </border>
    <border>
      <left style="medium">
        <color indexed="64"/>
      </left>
      <right/>
      <top style="thin">
        <color theme="4" tint="-0.24994659260841701"/>
      </top>
      <bottom style="thin">
        <color theme="4" tint="-0.24994659260841701"/>
      </bottom>
      <diagonal/>
    </border>
    <border>
      <left style="medium">
        <color indexed="64"/>
      </left>
      <right/>
      <top style="thin">
        <color theme="4" tint="-0.24994659260841701"/>
      </top>
      <bottom style="medium">
        <color indexed="64"/>
      </bottom>
      <diagonal/>
    </border>
    <border>
      <left style="thin">
        <color theme="0" tint="-0.14996795556505021"/>
      </left>
      <right/>
      <top style="medium">
        <color indexed="64"/>
      </top>
      <bottom style="thin">
        <color theme="4" tint="-0.24994659260841701"/>
      </bottom>
      <diagonal/>
    </border>
    <border>
      <left style="thin">
        <color theme="0" tint="-0.14996795556505021"/>
      </left>
      <right/>
      <top style="thin">
        <color theme="4" tint="-0.24994659260841701"/>
      </top>
      <bottom style="thin">
        <color theme="4" tint="-0.24994659260841701"/>
      </bottom>
      <diagonal/>
    </border>
    <border>
      <left style="thin">
        <color theme="0" tint="-0.14996795556505021"/>
      </left>
      <right/>
      <top style="thin">
        <color theme="4" tint="-0.24994659260841701"/>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medium">
        <color indexed="64"/>
      </left>
      <right style="medium">
        <color theme="3" tint="-0.24994659260841701"/>
      </right>
      <top/>
      <bottom/>
      <diagonal/>
    </border>
    <border>
      <left style="medium">
        <color theme="3" tint="-0.24994659260841701"/>
      </left>
      <right style="medium">
        <color indexed="64"/>
      </right>
      <top/>
      <bottom/>
      <diagonal/>
    </border>
    <border>
      <left style="thin">
        <color theme="0" tint="-0.24994659260841701"/>
      </left>
      <right style="thin">
        <color theme="0" tint="-0.24994659260841701"/>
      </right>
      <top style="medium">
        <color indexed="64"/>
      </top>
      <bottom style="thin">
        <color theme="3" tint="0.3999450666829432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medium">
        <color indexed="64"/>
      </right>
      <top style="thin">
        <color auto="1"/>
      </top>
      <bottom style="medium">
        <color indexed="64"/>
      </bottom>
      <diagonal/>
    </border>
    <border>
      <left style="thin">
        <color theme="0" tint="-0.14996795556505021"/>
      </left>
      <right style="medium">
        <color indexed="64"/>
      </right>
      <top style="thin">
        <color theme="0" tint="-0.14996795556505021"/>
      </top>
      <bottom/>
      <diagonal/>
    </border>
    <border>
      <left style="medium">
        <color indexed="64"/>
      </left>
      <right style="thin">
        <color theme="0" tint="-0.14996795556505021"/>
      </right>
      <top style="thin">
        <color theme="0" tint="-0.14996795556505021"/>
      </top>
      <bottom/>
      <diagonal/>
    </border>
    <border>
      <left style="thin">
        <color indexed="64"/>
      </left>
      <right style="thin">
        <color indexed="64"/>
      </right>
      <top style="thin">
        <color indexed="64"/>
      </top>
      <bottom style="thin">
        <color indexed="64"/>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medium">
        <color indexed="64"/>
      </top>
      <bottom style="thin">
        <color theme="0" tint="-0.1499679555650502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auto="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theme="0" tint="-0.24994659260841701"/>
      </top>
      <bottom style="medium">
        <color indexed="64"/>
      </bottom>
      <diagonal/>
    </border>
    <border>
      <left/>
      <right/>
      <top style="thin">
        <color indexed="64"/>
      </top>
      <bottom style="thin">
        <color theme="0" tint="-0.24994659260841701"/>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thin">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medium">
        <color indexed="64"/>
      </right>
      <top style="thin">
        <color theme="0" tint="-0.24994659260841701"/>
      </top>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theme="3" tint="0.39994506668294322"/>
      </top>
      <bottom style="medium">
        <color indexed="64"/>
      </bottom>
      <diagonal/>
    </border>
    <border>
      <left style="thin">
        <color theme="0" tint="-0.14996795556505021"/>
      </left>
      <right/>
      <top/>
      <bottom style="medium">
        <color indexed="64"/>
      </bottom>
      <diagonal/>
    </border>
    <border>
      <left/>
      <right style="thin">
        <color theme="0" tint="-0.14990691854609822"/>
      </right>
      <top style="medium">
        <color indexed="64"/>
      </top>
      <bottom style="thin">
        <color theme="3" tint="0.39994506668294322"/>
      </bottom>
      <diagonal/>
    </border>
    <border>
      <left style="thin">
        <color theme="0" tint="-0.14990691854609822"/>
      </left>
      <right style="thin">
        <color theme="0" tint="-0.14993743705557422"/>
      </right>
      <top style="medium">
        <color indexed="64"/>
      </top>
      <bottom style="thin">
        <color theme="3" tint="0.39994506668294322"/>
      </bottom>
      <diagonal/>
    </border>
    <border>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0691854609822"/>
      </left>
      <right style="thin">
        <color theme="0" tint="-0.14993743705557422"/>
      </right>
      <top/>
      <bottom style="medium">
        <color indexed="64"/>
      </bottom>
      <diagonal/>
    </border>
    <border>
      <left style="thin">
        <color theme="0" tint="-0.14996795556505021"/>
      </left>
      <right/>
      <top style="medium">
        <color indexed="64"/>
      </top>
      <bottom style="medium">
        <color indexed="64"/>
      </bottom>
      <diagonal/>
    </border>
    <border>
      <left style="medium">
        <color theme="3" tint="-0.24994659260841701"/>
      </left>
      <right/>
      <top/>
      <bottom style="medium">
        <color indexed="64"/>
      </bottom>
      <diagonal/>
    </border>
    <border>
      <left/>
      <right style="medium">
        <color theme="3" tint="-0.24994659260841701"/>
      </right>
      <top/>
      <bottom style="medium">
        <color indexed="64"/>
      </bottom>
      <diagonal/>
    </border>
    <border>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4" tint="-0.24994659260841701"/>
      </bottom>
      <diagonal/>
    </border>
    <border>
      <left style="thin">
        <color theme="0" tint="-0.24994659260841701"/>
      </left>
      <right style="thin">
        <color theme="0" tint="-0.24994659260841701"/>
      </right>
      <top style="medium">
        <color indexed="64"/>
      </top>
      <bottom style="thin">
        <color theme="4" tint="-0.24994659260841701"/>
      </bottom>
      <diagonal/>
    </border>
    <border>
      <left style="thin">
        <color theme="0" tint="-0.24994659260841701"/>
      </left>
      <right/>
      <top style="medium">
        <color indexed="64"/>
      </top>
      <bottom style="thin">
        <color theme="4" tint="-0.24994659260841701"/>
      </bottom>
      <diagonal/>
    </border>
    <border>
      <left style="thin">
        <color theme="0" tint="-0.24994659260841701"/>
      </left>
      <right style="thin">
        <color indexed="64"/>
      </right>
      <top style="medium">
        <color indexed="64"/>
      </top>
      <bottom style="thin">
        <color theme="4" tint="-0.24994659260841701"/>
      </bottom>
      <diagonal/>
    </border>
    <border>
      <left style="thin">
        <color theme="0" tint="-0.24994659260841701"/>
      </left>
      <right style="thin">
        <color theme="0" tint="-0.24994659260841701"/>
      </right>
      <top style="thin">
        <color theme="4" tint="-0.24994659260841701"/>
      </top>
      <bottom style="thin">
        <color theme="4" tint="-0.24994659260841701"/>
      </bottom>
      <diagonal/>
    </border>
    <border>
      <left style="thin">
        <color theme="0" tint="-0.24994659260841701"/>
      </left>
      <right/>
      <top style="thin">
        <color theme="4" tint="-0.24994659260841701"/>
      </top>
      <bottom style="thin">
        <color theme="4" tint="-0.24994659260841701"/>
      </bottom>
      <diagonal/>
    </border>
    <border>
      <left style="thin">
        <color theme="0" tint="-0.24994659260841701"/>
      </left>
      <right style="thin">
        <color indexed="64"/>
      </right>
      <top style="thin">
        <color theme="4" tint="-0.24994659260841701"/>
      </top>
      <bottom style="thin">
        <color theme="4" tint="-0.24994659260841701"/>
      </bottom>
      <diagonal/>
    </border>
    <border>
      <left style="thin">
        <color theme="0" tint="-0.24994659260841701"/>
      </left>
      <right style="thin">
        <color theme="0" tint="-0.24994659260841701"/>
      </right>
      <top style="thin">
        <color theme="4" tint="-0.24994659260841701"/>
      </top>
      <bottom style="thin">
        <color indexed="64"/>
      </bottom>
      <diagonal/>
    </border>
    <border>
      <left style="thin">
        <color theme="0" tint="-0.24994659260841701"/>
      </left>
      <right/>
      <top style="thin">
        <color theme="4" tint="-0.24994659260841701"/>
      </top>
      <bottom style="thin">
        <color indexed="64"/>
      </bottom>
      <diagonal/>
    </border>
    <border>
      <left style="thin">
        <color theme="0" tint="-0.24994659260841701"/>
      </left>
      <right style="thin">
        <color indexed="64"/>
      </right>
      <top style="thin">
        <color theme="4" tint="-0.24994659260841701"/>
      </top>
      <bottom style="thin">
        <color indexed="64"/>
      </bottom>
      <diagonal/>
    </border>
    <border>
      <left style="thin">
        <color theme="0" tint="-0.24994659260841701"/>
      </left>
      <right style="thin">
        <color theme="0" tint="-0.24994659260841701"/>
      </right>
      <top style="thin">
        <color theme="4" tint="-0.24994659260841701"/>
      </top>
      <bottom/>
      <diagonal/>
    </border>
    <border>
      <left style="thin">
        <color theme="0" tint="-0.24994659260841701"/>
      </left>
      <right/>
      <top style="thin">
        <color theme="4" tint="-0.24994659260841701"/>
      </top>
      <bottom/>
      <diagonal/>
    </border>
    <border>
      <left style="thin">
        <color theme="0" tint="-0.24994659260841701"/>
      </left>
      <right style="thin">
        <color indexed="64"/>
      </right>
      <top style="thin">
        <color theme="4" tint="-0.24994659260841701"/>
      </top>
      <bottom/>
      <diagonal/>
    </border>
    <border>
      <left style="thin">
        <color indexed="64"/>
      </left>
      <right style="thin">
        <color theme="0" tint="-0.24994659260841701"/>
      </right>
      <top/>
      <bottom style="thin">
        <color theme="4" tint="-0.24994659260841701"/>
      </bottom>
      <diagonal/>
    </border>
    <border>
      <left style="thin">
        <color theme="0" tint="-0.24994659260841701"/>
      </left>
      <right style="thin">
        <color theme="0" tint="-0.24994659260841701"/>
      </right>
      <top/>
      <bottom style="thin">
        <color theme="4" tint="-0.24994659260841701"/>
      </bottom>
      <diagonal/>
    </border>
    <border>
      <left style="thin">
        <color theme="0" tint="-0.24994659260841701"/>
      </left>
      <right/>
      <top/>
      <bottom style="thin">
        <color theme="4" tint="-0.24994659260841701"/>
      </bottom>
      <diagonal/>
    </border>
    <border>
      <left style="thin">
        <color theme="0" tint="-0.24994659260841701"/>
      </left>
      <right style="thin">
        <color indexed="64"/>
      </right>
      <top/>
      <bottom style="thin">
        <color theme="4" tint="-0.24994659260841701"/>
      </bottom>
      <diagonal/>
    </border>
    <border>
      <left style="medium">
        <color indexed="64"/>
      </left>
      <right style="thin">
        <color theme="0" tint="-0.24994659260841701"/>
      </right>
      <top style="medium">
        <color indexed="64"/>
      </top>
      <bottom style="thin">
        <color theme="4" tint="0.39994506668294322"/>
      </bottom>
      <diagonal/>
    </border>
    <border>
      <left style="medium">
        <color indexed="64"/>
      </left>
      <right style="thin">
        <color theme="0" tint="-0.24994659260841701"/>
      </right>
      <top style="thin">
        <color theme="4" tint="0.39994506668294322"/>
      </top>
      <bottom style="thin">
        <color theme="4" tint="0.39994506668294322"/>
      </bottom>
      <diagonal/>
    </border>
    <border>
      <left style="medium">
        <color indexed="64"/>
      </left>
      <right style="thin">
        <color theme="0" tint="-0.24994659260841701"/>
      </right>
      <top style="thin">
        <color theme="4" tint="0.39994506668294322"/>
      </top>
      <bottom style="medium">
        <color indexed="64"/>
      </bottom>
      <diagonal/>
    </border>
    <border>
      <left style="thin">
        <color theme="0" tint="-0.24994659260841701"/>
      </left>
      <right/>
      <top style="medium">
        <color indexed="64"/>
      </top>
      <bottom style="thin">
        <color theme="4" tint="0.39994506668294322"/>
      </bottom>
      <diagonal/>
    </border>
    <border>
      <left style="thin">
        <color theme="0" tint="-0.24994659260841701"/>
      </left>
      <right/>
      <top style="thin">
        <color theme="4" tint="0.39994506668294322"/>
      </top>
      <bottom style="thin">
        <color theme="4" tint="0.39994506668294322"/>
      </bottom>
      <diagonal/>
    </border>
    <border>
      <left style="thin">
        <color theme="0" tint="-0.24994659260841701"/>
      </left>
      <right/>
      <top style="thin">
        <color theme="4" tint="0.39994506668294322"/>
      </top>
      <bottom style="medium">
        <color indexed="64"/>
      </bottom>
      <diagonal/>
    </border>
    <border>
      <left style="medium">
        <color auto="1"/>
      </left>
      <right style="thin">
        <color theme="0" tint="-0.14996795556505021"/>
      </right>
      <top style="medium">
        <color indexed="64"/>
      </top>
      <bottom style="thin">
        <color theme="3" tint="0.39994506668294322"/>
      </bottom>
      <diagonal/>
    </border>
    <border>
      <left style="medium">
        <color auto="1"/>
      </left>
      <right style="thin">
        <color theme="0" tint="-0.14996795556505021"/>
      </right>
      <top style="thin">
        <color theme="3" tint="0.39994506668294322"/>
      </top>
      <bottom style="thin">
        <color theme="3" tint="0.39994506668294322"/>
      </bottom>
      <diagonal/>
    </border>
    <border>
      <left style="medium">
        <color auto="1"/>
      </left>
      <right style="thin">
        <color theme="0" tint="-0.14996795556505021"/>
      </right>
      <top style="thin">
        <color theme="3" tint="0.39994506668294322"/>
      </top>
      <bottom style="thin">
        <color indexed="64"/>
      </bottom>
      <diagonal/>
    </border>
    <border>
      <left style="medium">
        <color auto="1"/>
      </left>
      <right style="thin">
        <color theme="0" tint="-0.14996795556505021"/>
      </right>
      <top style="thin">
        <color indexed="64"/>
      </top>
      <bottom style="medium">
        <color indexed="64"/>
      </bottom>
      <diagonal/>
    </border>
    <border>
      <left style="medium">
        <color auto="1"/>
      </left>
      <right/>
      <top style="thin">
        <color theme="3" tint="0.39994506668294322"/>
      </top>
      <bottom style="thin">
        <color indexed="64"/>
      </bottom>
      <diagonal/>
    </border>
    <border>
      <left/>
      <right/>
      <top style="thin">
        <color theme="3" tint="0.39994506668294322"/>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theme="0" tint="-0.24994659260841701"/>
      </bottom>
      <diagonal/>
    </border>
    <border>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style="thin">
        <color auto="1"/>
      </left>
      <right style="medium">
        <color indexed="64"/>
      </right>
      <top style="medium">
        <color indexed="64"/>
      </top>
      <bottom style="thin">
        <color theme="0" tint="-0.24994659260841701"/>
      </bottom>
      <diagonal/>
    </border>
    <border>
      <left style="thin">
        <color indexed="64"/>
      </left>
      <right style="medium">
        <color indexed="64"/>
      </right>
      <top/>
      <bottom style="thin">
        <color theme="0" tint="-0.14996795556505021"/>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indexed="64"/>
      </top>
      <bottom style="thin">
        <color indexed="64"/>
      </bottom>
      <diagonal/>
    </border>
  </borders>
  <cellStyleXfs count="11">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93">
    <xf numFmtId="0" fontId="0" fillId="0" borderId="0" xfId="0"/>
    <xf numFmtId="0" fontId="5" fillId="2" borderId="0" xfId="1" applyFont="1" applyFill="1" applyProtection="1">
      <protection locked="0"/>
    </xf>
    <xf numFmtId="0" fontId="5" fillId="2" borderId="0" xfId="1" applyFont="1" applyFill="1"/>
    <xf numFmtId="0" fontId="7" fillId="2" borderId="4" xfId="1" applyFont="1" applyFill="1" applyBorder="1"/>
    <xf numFmtId="0" fontId="8" fillId="0" borderId="0" xfId="1" applyFont="1" applyAlignment="1">
      <alignment horizontal="right" wrapText="1"/>
    </xf>
    <xf numFmtId="0" fontId="5" fillId="0" borderId="5" xfId="1" applyFont="1" applyBorder="1"/>
    <xf numFmtId="0" fontId="9" fillId="0" borderId="0" xfId="1" applyFont="1" applyAlignment="1">
      <alignment horizontal="center" wrapText="1"/>
    </xf>
    <xf numFmtId="0" fontId="10" fillId="0" borderId="0" xfId="1" applyFont="1"/>
    <xf numFmtId="0" fontId="10" fillId="2" borderId="0" xfId="1" applyFont="1" applyFill="1"/>
    <xf numFmtId="0" fontId="5" fillId="2" borderId="6" xfId="1" applyFont="1" applyFill="1" applyBorder="1"/>
    <xf numFmtId="0" fontId="8" fillId="0" borderId="0" xfId="1" applyFont="1" applyAlignment="1">
      <alignment horizontal="right"/>
    </xf>
    <xf numFmtId="0" fontId="5" fillId="2" borderId="4" xfId="1" applyFont="1" applyFill="1" applyBorder="1"/>
    <xf numFmtId="0" fontId="8" fillId="4" borderId="7" xfId="1" applyFont="1" applyFill="1" applyBorder="1" applyAlignment="1">
      <alignment horizontal="center" wrapText="1"/>
    </xf>
    <xf numFmtId="0" fontId="8" fillId="4" borderId="8" xfId="1" applyFont="1" applyFill="1" applyBorder="1" applyAlignment="1">
      <alignment horizontal="center" wrapText="1"/>
    </xf>
    <xf numFmtId="0" fontId="8" fillId="4" borderId="9" xfId="1" applyFont="1" applyFill="1" applyBorder="1" applyAlignment="1">
      <alignment horizontal="center" wrapText="1"/>
    </xf>
    <xf numFmtId="0" fontId="8" fillId="4" borderId="10" xfId="1" applyFont="1" applyFill="1" applyBorder="1" applyAlignment="1">
      <alignment horizontal="center" wrapText="1"/>
    </xf>
    <xf numFmtId="0" fontId="8" fillId="4" borderId="11" xfId="1" applyFont="1" applyFill="1" applyBorder="1" applyAlignment="1">
      <alignment horizontal="center" wrapText="1"/>
    </xf>
    <xf numFmtId="0" fontId="8" fillId="2" borderId="4" xfId="1" applyFont="1" applyFill="1" applyBorder="1" applyAlignment="1">
      <alignment horizontal="center"/>
    </xf>
    <xf numFmtId="0" fontId="8" fillId="4" borderId="13" xfId="1" applyFont="1" applyFill="1" applyBorder="1" applyAlignment="1">
      <alignment horizontal="left"/>
    </xf>
    <xf numFmtId="0" fontId="5" fillId="2" borderId="14" xfId="1" applyFont="1" applyFill="1" applyBorder="1" applyProtection="1">
      <protection locked="0"/>
    </xf>
    <xf numFmtId="0" fontId="5" fillId="2" borderId="15" xfId="1" applyFont="1" applyFill="1" applyBorder="1" applyProtection="1">
      <protection locked="0"/>
    </xf>
    <xf numFmtId="0" fontId="5" fillId="2" borderId="16" xfId="1" applyFont="1" applyFill="1" applyBorder="1" applyProtection="1">
      <protection locked="0"/>
    </xf>
    <xf numFmtId="0" fontId="5" fillId="2" borderId="17" xfId="1" applyFont="1" applyFill="1" applyBorder="1" applyProtection="1">
      <protection locked="0"/>
    </xf>
    <xf numFmtId="0" fontId="5" fillId="2" borderId="19" xfId="1" applyFont="1" applyFill="1" applyBorder="1" applyAlignment="1">
      <alignment vertical="center"/>
    </xf>
    <xf numFmtId="44" fontId="5" fillId="2" borderId="20" xfId="2" applyFont="1" applyFill="1" applyBorder="1" applyAlignment="1" applyProtection="1">
      <alignment horizontal="right" vertical="center"/>
      <protection locked="0"/>
    </xf>
    <xf numFmtId="44" fontId="5" fillId="2" borderId="21" xfId="2" applyFont="1" applyFill="1" applyBorder="1" applyAlignment="1" applyProtection="1">
      <alignment horizontal="right" vertical="center"/>
      <protection locked="0"/>
    </xf>
    <xf numFmtId="44" fontId="5" fillId="2" borderId="22" xfId="2" applyFont="1" applyFill="1" applyBorder="1" applyAlignment="1" applyProtection="1">
      <alignment horizontal="right"/>
      <protection locked="0"/>
    </xf>
    <xf numFmtId="44" fontId="5" fillId="5" borderId="23" xfId="2" applyFont="1" applyFill="1" applyBorder="1" applyAlignment="1" applyProtection="1">
      <alignment horizontal="right"/>
    </xf>
    <xf numFmtId="0" fontId="5" fillId="2" borderId="24" xfId="1" applyFont="1" applyFill="1" applyBorder="1" applyAlignment="1">
      <alignment vertical="center"/>
    </xf>
    <xf numFmtId="44" fontId="5" fillId="2" borderId="25" xfId="2" applyFont="1" applyFill="1" applyBorder="1" applyAlignment="1" applyProtection="1">
      <alignment horizontal="right" vertical="center"/>
      <protection locked="0"/>
    </xf>
    <xf numFmtId="44" fontId="5" fillId="2" borderId="26" xfId="2" applyFont="1" applyFill="1" applyBorder="1" applyAlignment="1" applyProtection="1">
      <alignment horizontal="right" vertical="center"/>
      <protection locked="0"/>
    </xf>
    <xf numFmtId="44" fontId="5" fillId="2" borderId="27" xfId="2" applyFont="1" applyFill="1" applyBorder="1" applyAlignment="1" applyProtection="1">
      <alignment horizontal="right"/>
      <protection locked="0"/>
    </xf>
    <xf numFmtId="44" fontId="5" fillId="5" borderId="28" xfId="2" applyFont="1" applyFill="1" applyBorder="1" applyAlignment="1" applyProtection="1">
      <alignment horizontal="right"/>
    </xf>
    <xf numFmtId="0" fontId="5" fillId="2" borderId="29" xfId="1" applyFont="1" applyFill="1" applyBorder="1" applyAlignment="1">
      <alignment vertical="center"/>
    </xf>
    <xf numFmtId="0" fontId="6" fillId="2" borderId="30" xfId="1" applyFont="1" applyFill="1" applyBorder="1" applyAlignment="1">
      <alignment vertical="center"/>
    </xf>
    <xf numFmtId="44" fontId="5" fillId="2" borderId="31" xfId="2" applyFont="1" applyFill="1" applyBorder="1" applyAlignment="1" applyProtection="1">
      <alignment horizontal="right" vertical="center"/>
      <protection locked="0"/>
    </xf>
    <xf numFmtId="44" fontId="5" fillId="2" borderId="32" xfId="2" applyFont="1" applyFill="1" applyBorder="1" applyAlignment="1" applyProtection="1">
      <alignment horizontal="right" vertical="center"/>
      <protection locked="0"/>
    </xf>
    <xf numFmtId="44" fontId="5" fillId="2" borderId="33" xfId="2" applyFont="1" applyFill="1" applyBorder="1" applyAlignment="1" applyProtection="1">
      <alignment horizontal="right"/>
      <protection locked="0"/>
    </xf>
    <xf numFmtId="44" fontId="5" fillId="5" borderId="18" xfId="2" applyFont="1" applyFill="1" applyBorder="1" applyAlignment="1" applyProtection="1">
      <alignment horizontal="right"/>
    </xf>
    <xf numFmtId="164" fontId="5" fillId="2" borderId="0" xfId="1" applyNumberFormat="1" applyFont="1" applyFill="1" applyAlignment="1">
      <alignment horizontal="right" vertical="center"/>
    </xf>
    <xf numFmtId="164" fontId="5" fillId="2" borderId="0" xfId="1" applyNumberFormat="1" applyFont="1" applyFill="1" applyAlignment="1">
      <alignment horizontal="right"/>
    </xf>
    <xf numFmtId="0" fontId="5" fillId="2" borderId="0" xfId="1" applyFont="1" applyFill="1" applyAlignment="1">
      <alignment horizontal="center"/>
    </xf>
    <xf numFmtId="0" fontId="9" fillId="2" borderId="34" xfId="1" applyFont="1" applyFill="1" applyBorder="1" applyAlignment="1">
      <alignment horizontal="center"/>
    </xf>
    <xf numFmtId="1" fontId="5" fillId="0" borderId="35" xfId="3" applyNumberFormat="1" applyFont="1" applyFill="1" applyBorder="1" applyAlignment="1" applyProtection="1">
      <alignment horizontal="left"/>
      <protection locked="0"/>
    </xf>
    <xf numFmtId="1" fontId="5" fillId="0" borderId="36" xfId="1" applyNumberFormat="1" applyFont="1" applyBorder="1" applyAlignment="1" applyProtection="1">
      <alignment horizontal="left"/>
      <protection locked="0"/>
    </xf>
    <xf numFmtId="1" fontId="5" fillId="0" borderId="37" xfId="1" applyNumberFormat="1" applyFont="1" applyBorder="1" applyAlignment="1" applyProtection="1">
      <alignment horizontal="left"/>
      <protection locked="0"/>
    </xf>
    <xf numFmtId="1" fontId="5" fillId="5" borderId="38" xfId="4" applyNumberFormat="1" applyFont="1" applyFill="1" applyBorder="1" applyAlignment="1" applyProtection="1">
      <alignment horizontal="left"/>
    </xf>
    <xf numFmtId="0" fontId="6" fillId="2" borderId="0" xfId="1" applyFont="1" applyFill="1"/>
    <xf numFmtId="44" fontId="5" fillId="6" borderId="0" xfId="1" applyNumberFormat="1" applyFont="1" applyFill="1" applyAlignment="1">
      <alignment horizontal="left"/>
    </xf>
    <xf numFmtId="44" fontId="5" fillId="6" borderId="39" xfId="1" applyNumberFormat="1" applyFont="1" applyFill="1" applyBorder="1" applyAlignment="1">
      <alignment horizontal="left"/>
    </xf>
    <xf numFmtId="164" fontId="5" fillId="2" borderId="0" xfId="1" applyNumberFormat="1" applyFont="1" applyFill="1"/>
    <xf numFmtId="0" fontId="5" fillId="2" borderId="39" xfId="1" applyFont="1" applyFill="1" applyBorder="1"/>
    <xf numFmtId="0" fontId="9" fillId="2" borderId="0" xfId="1" applyFont="1" applyFill="1" applyAlignment="1">
      <alignment horizontal="right"/>
    </xf>
    <xf numFmtId="0" fontId="5" fillId="2" borderId="6" xfId="1" applyFont="1" applyFill="1" applyBorder="1" applyProtection="1">
      <protection locked="0"/>
    </xf>
    <xf numFmtId="0" fontId="5" fillId="2" borderId="4" xfId="1" applyFont="1" applyFill="1" applyBorder="1" applyProtection="1">
      <protection locked="0"/>
    </xf>
    <xf numFmtId="1" fontId="5" fillId="0" borderId="35" xfId="1" applyNumberFormat="1" applyFont="1" applyBorder="1" applyAlignment="1" applyProtection="1">
      <alignment horizontal="left"/>
      <protection locked="0"/>
    </xf>
    <xf numFmtId="0" fontId="5" fillId="2" borderId="47" xfId="1" applyFont="1" applyFill="1" applyBorder="1" applyProtection="1">
      <protection locked="0"/>
    </xf>
    <xf numFmtId="0" fontId="5" fillId="2" borderId="48" xfId="1" applyFont="1" applyFill="1" applyBorder="1" applyProtection="1">
      <protection locked="0"/>
    </xf>
    <xf numFmtId="0" fontId="5" fillId="2" borderId="49" xfId="1" applyFont="1" applyFill="1" applyBorder="1" applyProtection="1">
      <protection locked="0"/>
    </xf>
    <xf numFmtId="0" fontId="0" fillId="0" borderId="0" xfId="0" applyProtection="1">
      <protection locked="0"/>
    </xf>
    <xf numFmtId="0" fontId="4" fillId="0" borderId="50" xfId="0" applyFont="1" applyBorder="1"/>
    <xf numFmtId="0" fontId="11" fillId="0" borderId="51" xfId="0" applyFont="1" applyBorder="1"/>
    <xf numFmtId="0" fontId="11" fillId="0" borderId="52" xfId="0" applyFont="1" applyBorder="1"/>
    <xf numFmtId="0" fontId="4" fillId="0" borderId="53" xfId="0" applyFont="1" applyBorder="1"/>
    <xf numFmtId="42" fontId="12" fillId="0" borderId="0" xfId="0" applyNumberFormat="1" applyFont="1" applyAlignment="1">
      <alignment vertical="center"/>
    </xf>
    <xf numFmtId="0" fontId="14" fillId="0" borderId="0" xfId="0" applyFont="1"/>
    <xf numFmtId="0" fontId="11" fillId="0" borderId="54" xfId="0" applyFont="1" applyBorder="1"/>
    <xf numFmtId="42" fontId="12" fillId="5" borderId="57" xfId="0" applyNumberFormat="1" applyFont="1" applyFill="1" applyBorder="1" applyAlignment="1">
      <alignment vertical="center"/>
    </xf>
    <xf numFmtId="0" fontId="14" fillId="8" borderId="34" xfId="0" applyFont="1" applyFill="1" applyBorder="1"/>
    <xf numFmtId="42" fontId="12" fillId="9" borderId="59" xfId="0" applyNumberFormat="1" applyFont="1" applyFill="1" applyBorder="1" applyAlignment="1">
      <alignment vertical="center"/>
    </xf>
    <xf numFmtId="42" fontId="12" fillId="9" borderId="60" xfId="0" applyNumberFormat="1" applyFont="1" applyFill="1" applyBorder="1" applyAlignment="1">
      <alignment vertical="center"/>
    </xf>
    <xf numFmtId="42" fontId="12" fillId="7" borderId="62" xfId="0" applyNumberFormat="1" applyFont="1" applyFill="1" applyBorder="1" applyAlignment="1">
      <alignment vertical="center"/>
    </xf>
    <xf numFmtId="5" fontId="14" fillId="8" borderId="39" xfId="0" applyNumberFormat="1" applyFont="1" applyFill="1" applyBorder="1" applyAlignment="1">
      <alignment vertical="center"/>
    </xf>
    <xf numFmtId="0" fontId="11" fillId="0" borderId="0" xfId="0" applyFont="1"/>
    <xf numFmtId="5" fontId="11" fillId="0" borderId="0" xfId="0" applyNumberFormat="1" applyFont="1" applyAlignment="1">
      <alignment vertical="center"/>
    </xf>
    <xf numFmtId="0" fontId="11" fillId="0" borderId="0" xfId="0" applyFont="1" applyAlignment="1">
      <alignment vertical="center"/>
    </xf>
    <xf numFmtId="42" fontId="12" fillId="7" borderId="63" xfId="0" applyNumberFormat="1" applyFont="1" applyFill="1" applyBorder="1" applyAlignment="1">
      <alignment vertical="center"/>
    </xf>
    <xf numFmtId="42" fontId="12" fillId="7" borderId="16" xfId="0" applyNumberFormat="1" applyFont="1" applyFill="1" applyBorder="1" applyAlignment="1">
      <alignment vertical="center"/>
    </xf>
    <xf numFmtId="5" fontId="15" fillId="0" borderId="0" xfId="0" applyNumberFormat="1" applyFont="1" applyAlignment="1">
      <alignment vertical="center"/>
    </xf>
    <xf numFmtId="42" fontId="12" fillId="0" borderId="64" xfId="0" applyNumberFormat="1" applyFont="1" applyBorder="1" applyAlignment="1" applyProtection="1">
      <alignment vertical="center"/>
      <protection locked="0"/>
    </xf>
    <xf numFmtId="42" fontId="12" fillId="0" borderId="65" xfId="0" applyNumberFormat="1" applyFont="1" applyBorder="1" applyAlignment="1" applyProtection="1">
      <alignment vertical="center"/>
      <protection locked="0"/>
    </xf>
    <xf numFmtId="42" fontId="12" fillId="0" borderId="66" xfId="0" applyNumberFormat="1" applyFont="1" applyBorder="1" applyAlignment="1" applyProtection="1">
      <alignment vertical="center"/>
      <protection locked="0"/>
    </xf>
    <xf numFmtId="42" fontId="12" fillId="0" borderId="68" xfId="0" applyNumberFormat="1" applyFont="1" applyBorder="1" applyAlignment="1" applyProtection="1">
      <alignment vertical="center"/>
      <protection locked="0"/>
    </xf>
    <xf numFmtId="42" fontId="12" fillId="0" borderId="69" xfId="0" applyNumberFormat="1" applyFont="1" applyBorder="1" applyAlignment="1" applyProtection="1">
      <alignment vertical="center"/>
      <protection locked="0"/>
    </xf>
    <xf numFmtId="42" fontId="12" fillId="0" borderId="71" xfId="0" applyNumberFormat="1" applyFont="1" applyBorder="1" applyAlignment="1" applyProtection="1">
      <alignment vertical="center"/>
      <protection locked="0"/>
    </xf>
    <xf numFmtId="42" fontId="12" fillId="0" borderId="73" xfId="0" applyNumberFormat="1" applyFont="1" applyBorder="1" applyAlignment="1" applyProtection="1">
      <alignment vertical="center"/>
      <protection locked="0"/>
    </xf>
    <xf numFmtId="42" fontId="12" fillId="0" borderId="74" xfId="0" applyNumberFormat="1" applyFont="1" applyBorder="1" applyAlignment="1" applyProtection="1">
      <alignment vertical="center"/>
      <protection locked="0"/>
    </xf>
    <xf numFmtId="5" fontId="11" fillId="0" borderId="39" xfId="0" applyNumberFormat="1" applyFont="1" applyBorder="1" applyAlignment="1">
      <alignment vertical="center"/>
    </xf>
    <xf numFmtId="5" fontId="14" fillId="0" borderId="0" xfId="0" applyNumberFormat="1" applyFont="1" applyAlignment="1">
      <alignment vertical="center"/>
    </xf>
    <xf numFmtId="0" fontId="4" fillId="0" borderId="0" xfId="0" applyFont="1"/>
    <xf numFmtId="42" fontId="12" fillId="7" borderId="76" xfId="0" applyNumberFormat="1" applyFont="1" applyFill="1" applyBorder="1" applyAlignment="1">
      <alignment vertical="center"/>
    </xf>
    <xf numFmtId="0" fontId="13" fillId="0" borderId="0" xfId="0" applyFont="1" applyAlignment="1">
      <alignment horizontal="right" vertical="center"/>
    </xf>
    <xf numFmtId="0" fontId="11" fillId="0" borderId="39" xfId="0" applyFont="1" applyBorder="1" applyAlignment="1">
      <alignment vertical="center"/>
    </xf>
    <xf numFmtId="42" fontId="5" fillId="0" borderId="0" xfId="0" applyNumberFormat="1" applyFont="1"/>
    <xf numFmtId="5" fontId="15" fillId="0" borderId="0" xfId="0" applyNumberFormat="1" applyFont="1" applyAlignment="1">
      <alignment horizontal="center" vertical="center" wrapText="1"/>
    </xf>
    <xf numFmtId="0" fontId="15" fillId="0" borderId="0" xfId="0" applyFont="1" applyAlignment="1">
      <alignment horizontal="center" vertical="center" wrapText="1"/>
    </xf>
    <xf numFmtId="42" fontId="12" fillId="0" borderId="39" xfId="0" applyNumberFormat="1" applyFont="1" applyBorder="1" applyAlignment="1">
      <alignment vertical="center"/>
    </xf>
    <xf numFmtId="42" fontId="16" fillId="0" borderId="39" xfId="0" applyNumberFormat="1" applyFont="1" applyBorder="1" applyAlignment="1">
      <alignment horizontal="center" vertical="center"/>
    </xf>
    <xf numFmtId="0" fontId="11" fillId="0" borderId="39" xfId="0" applyFont="1" applyBorder="1"/>
    <xf numFmtId="42" fontId="12" fillId="0" borderId="64" xfId="0" applyNumberFormat="1" applyFont="1" applyBorder="1" applyAlignment="1" applyProtection="1">
      <alignment vertical="center" wrapText="1"/>
      <protection locked="0"/>
    </xf>
    <xf numFmtId="42" fontId="12" fillId="0" borderId="65" xfId="0" applyNumberFormat="1" applyFont="1" applyBorder="1" applyAlignment="1" applyProtection="1">
      <alignment vertical="center" wrapText="1"/>
      <protection locked="0"/>
    </xf>
    <xf numFmtId="42" fontId="12" fillId="0" borderId="66" xfId="0" applyNumberFormat="1" applyFont="1" applyBorder="1" applyAlignment="1" applyProtection="1">
      <alignment vertical="center" wrapText="1"/>
      <protection locked="0"/>
    </xf>
    <xf numFmtId="42" fontId="12" fillId="0" borderId="68" xfId="0" applyNumberFormat="1" applyFont="1" applyBorder="1" applyAlignment="1" applyProtection="1">
      <alignment vertical="center" wrapText="1"/>
      <protection locked="0"/>
    </xf>
    <xf numFmtId="42" fontId="12" fillId="0" borderId="71" xfId="0" applyNumberFormat="1" applyFont="1" applyBorder="1" applyAlignment="1" applyProtection="1">
      <alignment vertical="center" wrapText="1"/>
      <protection locked="0"/>
    </xf>
    <xf numFmtId="0" fontId="11" fillId="0" borderId="0" xfId="0" applyFont="1" applyAlignment="1">
      <alignment horizontal="left" vertical="center"/>
    </xf>
    <xf numFmtId="9" fontId="11" fillId="0" borderId="0" xfId="0" applyNumberFormat="1" applyFont="1" applyAlignment="1">
      <alignment vertical="center"/>
    </xf>
    <xf numFmtId="42" fontId="12" fillId="0" borderId="79" xfId="0" applyNumberFormat="1" applyFont="1" applyBorder="1" applyAlignment="1" applyProtection="1">
      <alignment vertical="center" wrapText="1"/>
      <protection locked="0"/>
    </xf>
    <xf numFmtId="0" fontId="17" fillId="0" borderId="0" xfId="0" applyFont="1" applyAlignment="1">
      <alignment vertical="center"/>
    </xf>
    <xf numFmtId="42" fontId="12" fillId="0" borderId="80" xfId="0" applyNumberFormat="1" applyFont="1" applyBorder="1" applyAlignment="1" applyProtection="1">
      <alignment vertical="center"/>
      <protection locked="0"/>
    </xf>
    <xf numFmtId="42" fontId="12" fillId="0" borderId="82" xfId="0" applyNumberFormat="1" applyFont="1" applyBorder="1" applyAlignment="1" applyProtection="1">
      <alignment vertical="center"/>
      <protection locked="0"/>
    </xf>
    <xf numFmtId="5" fontId="11" fillId="0" borderId="0" xfId="0" applyNumberFormat="1" applyFont="1"/>
    <xf numFmtId="0" fontId="11" fillId="0" borderId="53" xfId="0" applyFont="1" applyBorder="1"/>
    <xf numFmtId="5" fontId="15" fillId="11" borderId="92" xfId="0" applyNumberFormat="1" applyFont="1" applyFill="1" applyBorder="1" applyAlignment="1">
      <alignment vertical="center" wrapText="1"/>
    </xf>
    <xf numFmtId="5" fontId="15" fillId="11" borderId="78" xfId="0" applyNumberFormat="1" applyFont="1" applyFill="1" applyBorder="1" applyAlignment="1">
      <alignment vertical="center" wrapText="1"/>
    </xf>
    <xf numFmtId="0" fontId="8" fillId="0" borderId="0" xfId="0" applyFont="1"/>
    <xf numFmtId="0" fontId="10" fillId="0" borderId="0" xfId="0" applyFont="1"/>
    <xf numFmtId="0" fontId="20" fillId="0" borderId="53" xfId="0" applyFont="1" applyBorder="1"/>
    <xf numFmtId="0" fontId="20" fillId="0" borderId="0" xfId="0" applyFont="1"/>
    <xf numFmtId="0" fontId="20" fillId="0" borderId="94" xfId="0" applyFont="1" applyBorder="1"/>
    <xf numFmtId="0" fontId="20" fillId="0" borderId="95" xfId="0" applyFont="1" applyBorder="1"/>
    <xf numFmtId="0" fontId="11" fillId="0" borderId="95" xfId="0" applyFont="1" applyBorder="1"/>
    <xf numFmtId="0" fontId="4" fillId="0" borderId="95" xfId="0" applyFont="1" applyBorder="1"/>
    <xf numFmtId="0" fontId="11" fillId="0" borderId="96" xfId="0" applyFont="1" applyBorder="1"/>
    <xf numFmtId="44" fontId="0" fillId="0" borderId="0" xfId="0" applyNumberFormat="1" applyProtection="1">
      <protection locked="0"/>
    </xf>
    <xf numFmtId="0" fontId="22" fillId="0" borderId="49" xfId="0" applyFont="1" applyBorder="1"/>
    <xf numFmtId="0" fontId="22" fillId="0" borderId="48" xfId="0" applyFont="1" applyBorder="1"/>
    <xf numFmtId="5" fontId="23" fillId="0" borderId="48" xfId="0" applyNumberFormat="1" applyFont="1" applyBorder="1" applyAlignment="1">
      <alignment vertical="center"/>
    </xf>
    <xf numFmtId="5" fontId="22" fillId="0" borderId="48" xfId="0" applyNumberFormat="1" applyFont="1" applyBorder="1" applyAlignment="1">
      <alignment vertical="center"/>
    </xf>
    <xf numFmtId="5" fontId="24" fillId="0" borderId="48" xfId="0" applyNumberFormat="1" applyFont="1" applyBorder="1" applyAlignment="1">
      <alignment vertical="center"/>
    </xf>
    <xf numFmtId="0" fontId="22" fillId="0" borderId="47" xfId="0" applyFont="1" applyBorder="1"/>
    <xf numFmtId="0" fontId="22" fillId="0" borderId="6" xfId="0" applyFont="1" applyBorder="1"/>
    <xf numFmtId="44" fontId="12" fillId="5" borderId="98" xfId="0" applyNumberFormat="1" applyFont="1" applyFill="1" applyBorder="1" applyAlignment="1">
      <alignment vertical="center"/>
    </xf>
    <xf numFmtId="0" fontId="11" fillId="0" borderId="99" xfId="0" applyFont="1" applyBorder="1"/>
    <xf numFmtId="0" fontId="22" fillId="0" borderId="4" xfId="0" applyFont="1" applyBorder="1"/>
    <xf numFmtId="44" fontId="12" fillId="5" borderId="100" xfId="0" applyNumberFormat="1" applyFont="1" applyFill="1" applyBorder="1" applyAlignment="1">
      <alignment vertical="center"/>
    </xf>
    <xf numFmtId="0" fontId="22" fillId="0" borderId="0" xfId="0" applyFont="1"/>
    <xf numFmtId="44" fontId="12" fillId="0" borderId="0" xfId="0" applyNumberFormat="1" applyFont="1" applyAlignment="1">
      <alignment vertical="center"/>
    </xf>
    <xf numFmtId="44" fontId="5" fillId="0" borderId="0" xfId="0" applyNumberFormat="1" applyFont="1"/>
    <xf numFmtId="0" fontId="11" fillId="0" borderId="0" xfId="0" applyFont="1" applyAlignment="1">
      <alignment horizontal="left"/>
    </xf>
    <xf numFmtId="44" fontId="25" fillId="0" borderId="0" xfId="0" applyNumberFormat="1" applyFont="1" applyAlignment="1">
      <alignment vertical="center"/>
    </xf>
    <xf numFmtId="0" fontId="22" fillId="6" borderId="0" xfId="0" applyFont="1" applyFill="1" applyAlignment="1">
      <alignment horizontal="center" wrapText="1"/>
    </xf>
    <xf numFmtId="3" fontId="11" fillId="0" borderId="0" xfId="0" applyNumberFormat="1" applyFont="1"/>
    <xf numFmtId="5" fontId="26" fillId="0" borderId="0" xfId="0" applyNumberFormat="1" applyFont="1" applyAlignment="1">
      <alignment vertical="center"/>
    </xf>
    <xf numFmtId="0" fontId="22" fillId="0" borderId="3" xfId="0" applyFont="1" applyBorder="1"/>
    <xf numFmtId="0" fontId="22" fillId="0" borderId="2" xfId="0" applyFont="1" applyBorder="1"/>
    <xf numFmtId="0" fontId="22" fillId="0" borderId="1" xfId="0" applyFont="1" applyBorder="1"/>
    <xf numFmtId="0" fontId="22" fillId="0" borderId="0" xfId="0" applyFont="1" applyAlignment="1">
      <alignment horizontal="center" wrapText="1"/>
    </xf>
    <xf numFmtId="44" fontId="12" fillId="0" borderId="83" xfId="0" applyNumberFormat="1" applyFont="1" applyBorder="1" applyAlignment="1" applyProtection="1">
      <alignment vertical="center"/>
      <protection locked="0"/>
    </xf>
    <xf numFmtId="44" fontId="12" fillId="0" borderId="101" xfId="0" applyNumberFormat="1" applyFont="1" applyBorder="1" applyAlignment="1" applyProtection="1">
      <alignment vertical="center"/>
      <protection locked="0"/>
    </xf>
    <xf numFmtId="44" fontId="12" fillId="0" borderId="81" xfId="0" applyNumberFormat="1" applyFont="1" applyBorder="1" applyAlignment="1" applyProtection="1">
      <alignment vertical="center"/>
      <protection locked="0"/>
    </xf>
    <xf numFmtId="44" fontId="12" fillId="0" borderId="102" xfId="0" applyNumberFormat="1" applyFont="1" applyBorder="1" applyAlignment="1" applyProtection="1">
      <alignment vertical="center"/>
      <protection locked="0"/>
    </xf>
    <xf numFmtId="44" fontId="12" fillId="0" borderId="103" xfId="0" applyNumberFormat="1" applyFont="1" applyBorder="1" applyAlignment="1" applyProtection="1">
      <alignment vertical="center"/>
      <protection locked="0"/>
    </xf>
    <xf numFmtId="44" fontId="12" fillId="0" borderId="104" xfId="0" applyNumberFormat="1" applyFont="1" applyBorder="1" applyAlignment="1" applyProtection="1">
      <alignment vertical="center"/>
      <protection locked="0"/>
    </xf>
    <xf numFmtId="44" fontId="12" fillId="0" borderId="105" xfId="0" applyNumberFormat="1" applyFont="1" applyBorder="1" applyAlignment="1" applyProtection="1">
      <alignment vertical="center"/>
      <protection locked="0"/>
    </xf>
    <xf numFmtId="44" fontId="12" fillId="0" borderId="106" xfId="0" applyNumberFormat="1" applyFont="1" applyBorder="1" applyAlignment="1" applyProtection="1">
      <alignment vertical="center"/>
      <protection locked="0"/>
    </xf>
    <xf numFmtId="0" fontId="5" fillId="0" borderId="0" xfId="1" applyFont="1" applyProtection="1">
      <protection locked="0"/>
    </xf>
    <xf numFmtId="0" fontId="5" fillId="0" borderId="0" xfId="1" applyFont="1" applyAlignment="1" applyProtection="1">
      <alignment vertical="center"/>
      <protection locked="0"/>
    </xf>
    <xf numFmtId="0" fontId="5" fillId="0" borderId="49" xfId="1" applyFont="1" applyBorder="1" applyAlignment="1">
      <alignment vertical="center"/>
    </xf>
    <xf numFmtId="0" fontId="5" fillId="0" borderId="48" xfId="1" applyFont="1" applyBorder="1" applyAlignment="1">
      <alignment vertical="center"/>
    </xf>
    <xf numFmtId="0" fontId="5" fillId="0" borderId="47" xfId="1" applyFont="1" applyBorder="1" applyAlignment="1">
      <alignment vertical="center"/>
    </xf>
    <xf numFmtId="0" fontId="5" fillId="0" borderId="6" xfId="1" applyFont="1" applyBorder="1" applyAlignment="1">
      <alignment vertical="center"/>
    </xf>
    <xf numFmtId="0" fontId="5" fillId="0" borderId="0" xfId="1" applyFont="1" applyAlignment="1">
      <alignment vertical="center"/>
    </xf>
    <xf numFmtId="0" fontId="5" fillId="0" borderId="4" xfId="1" applyFont="1" applyBorder="1" applyAlignment="1">
      <alignment vertical="center"/>
    </xf>
    <xf numFmtId="0" fontId="5" fillId="0" borderId="0" xfId="1" applyFont="1"/>
    <xf numFmtId="3" fontId="8" fillId="0" borderId="0" xfId="1" applyNumberFormat="1" applyFont="1" applyAlignment="1">
      <alignment vertical="center"/>
    </xf>
    <xf numFmtId="3" fontId="8" fillId="5" borderId="111" xfId="1" applyNumberFormat="1" applyFont="1" applyFill="1" applyBorder="1" applyAlignment="1">
      <alignment vertical="center"/>
    </xf>
    <xf numFmtId="3" fontId="5" fillId="0" borderId="0" xfId="1" applyNumberFormat="1" applyFont="1" applyAlignment="1">
      <alignment vertical="center"/>
    </xf>
    <xf numFmtId="3" fontId="5" fillId="5" borderId="113" xfId="1" applyNumberFormat="1" applyFont="1" applyFill="1" applyBorder="1" applyAlignment="1">
      <alignment vertical="center"/>
    </xf>
    <xf numFmtId="0" fontId="5" fillId="0" borderId="114" xfId="1" applyFont="1" applyBorder="1" applyAlignment="1" applyProtection="1">
      <alignment vertical="center"/>
      <protection locked="0"/>
    </xf>
    <xf numFmtId="3" fontId="5" fillId="5" borderId="115" xfId="1" applyNumberFormat="1" applyFont="1" applyFill="1" applyBorder="1" applyAlignment="1">
      <alignment vertical="center"/>
    </xf>
    <xf numFmtId="0" fontId="5" fillId="0" borderId="117" xfId="1" applyFont="1" applyBorder="1" applyAlignment="1" applyProtection="1">
      <alignment vertical="center"/>
      <protection locked="0"/>
    </xf>
    <xf numFmtId="0" fontId="7" fillId="11" borderId="116" xfId="1" applyFont="1" applyFill="1" applyBorder="1" applyAlignment="1">
      <alignment horizontal="center"/>
    </xf>
    <xf numFmtId="3" fontId="5" fillId="5" borderId="118" xfId="1" applyNumberFormat="1" applyFont="1" applyFill="1" applyBorder="1" applyAlignment="1">
      <alignment vertical="center"/>
    </xf>
    <xf numFmtId="0" fontId="5" fillId="0" borderId="119" xfId="1" applyFont="1" applyBorder="1" applyAlignment="1" applyProtection="1">
      <alignment vertical="center"/>
      <protection locked="0"/>
    </xf>
    <xf numFmtId="0" fontId="7" fillId="11" borderId="120" xfId="1" applyFont="1" applyFill="1" applyBorder="1" applyAlignment="1">
      <alignment horizontal="center"/>
    </xf>
    <xf numFmtId="9" fontId="28" fillId="0" borderId="0" xfId="5" applyNumberFormat="1" applyFont="1" applyAlignment="1">
      <alignment horizontal="center" vertical="center" wrapText="1"/>
    </xf>
    <xf numFmtId="0" fontId="2" fillId="0" borderId="99" xfId="5" applyFont="1" applyBorder="1"/>
    <xf numFmtId="0" fontId="8" fillId="0" borderId="0" xfId="1" applyFont="1"/>
    <xf numFmtId="0" fontId="7" fillId="0" borderId="0" xfId="1" applyFont="1"/>
    <xf numFmtId="0" fontId="5" fillId="0" borderId="0" xfId="1" applyFont="1" applyAlignment="1">
      <alignment vertical="top" wrapText="1"/>
    </xf>
    <xf numFmtId="0" fontId="5" fillId="0" borderId="48" xfId="1" applyFont="1" applyBorder="1"/>
    <xf numFmtId="0" fontId="5" fillId="0" borderId="48" xfId="1" applyFont="1" applyBorder="1" applyAlignment="1">
      <alignment vertical="top" wrapText="1"/>
    </xf>
    <xf numFmtId="0" fontId="7" fillId="0" borderId="48" xfId="1" applyFont="1" applyBorder="1"/>
    <xf numFmtId="0" fontId="7" fillId="0" borderId="48" xfId="1" applyFont="1" applyBorder="1" applyAlignment="1">
      <alignment vertical="center"/>
    </xf>
    <xf numFmtId="9" fontId="2" fillId="11" borderId="58" xfId="5" applyNumberFormat="1" applyFont="1" applyFill="1" applyBorder="1" applyAlignment="1">
      <alignment vertical="center"/>
    </xf>
    <xf numFmtId="9" fontId="2" fillId="11" borderId="125" xfId="5" applyNumberFormat="1" applyFont="1" applyFill="1" applyBorder="1" applyAlignment="1">
      <alignment vertical="center"/>
    </xf>
    <xf numFmtId="3" fontId="8" fillId="5" borderId="107" xfId="1" applyNumberFormat="1" applyFont="1" applyFill="1" applyBorder="1" applyAlignment="1">
      <alignment vertical="center"/>
    </xf>
    <xf numFmtId="0" fontId="1" fillId="0" borderId="126" xfId="5" applyBorder="1" applyAlignment="1" applyProtection="1">
      <alignment horizontal="center"/>
      <protection locked="0"/>
    </xf>
    <xf numFmtId="0" fontId="5" fillId="0" borderId="127" xfId="1" applyFont="1" applyBorder="1" applyAlignment="1" applyProtection="1">
      <alignment vertical="center"/>
      <protection locked="0"/>
    </xf>
    <xf numFmtId="0" fontId="5" fillId="0" borderId="128" xfId="1" applyFont="1" applyBorder="1" applyAlignment="1" applyProtection="1">
      <alignment vertical="center"/>
      <protection locked="0"/>
    </xf>
    <xf numFmtId="9" fontId="28" fillId="11" borderId="130" xfId="5" applyNumberFormat="1" applyFont="1" applyFill="1" applyBorder="1" applyAlignment="1">
      <alignment horizontal="center" vertical="center" wrapText="1"/>
    </xf>
    <xf numFmtId="0" fontId="7" fillId="11" borderId="131" xfId="1" applyFont="1" applyFill="1" applyBorder="1"/>
    <xf numFmtId="0" fontId="7" fillId="11" borderId="132" xfId="1" applyFont="1" applyFill="1" applyBorder="1"/>
    <xf numFmtId="0" fontId="2" fillId="0" borderId="0" xfId="5" applyFont="1"/>
    <xf numFmtId="0" fontId="7" fillId="0" borderId="0" xfId="1" applyFont="1" applyAlignment="1">
      <alignment vertical="center"/>
    </xf>
    <xf numFmtId="5" fontId="6" fillId="0" borderId="49" xfId="0" applyNumberFormat="1" applyFont="1" applyBorder="1"/>
    <xf numFmtId="5" fontId="6" fillId="0" borderId="48" xfId="0" applyNumberFormat="1" applyFont="1" applyBorder="1"/>
    <xf numFmtId="0" fontId="5" fillId="0" borderId="48" xfId="0" applyFont="1" applyBorder="1"/>
    <xf numFmtId="165" fontId="5" fillId="0" borderId="48" xfId="0" applyNumberFormat="1" applyFont="1" applyBorder="1" applyAlignment="1">
      <alignment horizontal="left"/>
    </xf>
    <xf numFmtId="5" fontId="5" fillId="0" borderId="48" xfId="0" applyNumberFormat="1" applyFont="1" applyBorder="1" applyAlignment="1">
      <alignment horizontal="left"/>
    </xf>
    <xf numFmtId="5" fontId="5" fillId="0" borderId="48" xfId="0" applyNumberFormat="1" applyFont="1" applyBorder="1"/>
    <xf numFmtId="5" fontId="36" fillId="0" borderId="47" xfId="0" applyNumberFormat="1" applyFont="1" applyBorder="1"/>
    <xf numFmtId="0" fontId="5" fillId="0" borderId="6" xfId="0" applyFont="1" applyBorder="1"/>
    <xf numFmtId="0" fontId="9" fillId="0" borderId="0" xfId="0" applyFont="1"/>
    <xf numFmtId="44" fontId="8" fillId="5" borderId="134" xfId="0" applyNumberFormat="1" applyFont="1" applyFill="1" applyBorder="1"/>
    <xf numFmtId="0" fontId="5" fillId="0" borderId="4" xfId="0" applyFont="1" applyBorder="1"/>
    <xf numFmtId="44" fontId="5" fillId="0" borderId="0" xfId="0" applyNumberFormat="1" applyFont="1" applyAlignment="1">
      <alignment horizontal="left"/>
    </xf>
    <xf numFmtId="0" fontId="8" fillId="0" borderId="13" xfId="0" applyFont="1" applyBorder="1"/>
    <xf numFmtId="0" fontId="5" fillId="13" borderId="135" xfId="0" applyFont="1" applyFill="1" applyBorder="1"/>
    <xf numFmtId="44" fontId="5" fillId="13" borderId="34" xfId="0" applyNumberFormat="1" applyFont="1" applyFill="1" applyBorder="1"/>
    <xf numFmtId="0" fontId="5" fillId="13" borderId="98" xfId="0" applyFont="1" applyFill="1" applyBorder="1"/>
    <xf numFmtId="164" fontId="5" fillId="0" borderId="136" xfId="0" applyNumberFormat="1" applyFont="1" applyBorder="1" applyAlignment="1" applyProtection="1">
      <alignment wrapText="1"/>
      <protection locked="0"/>
    </xf>
    <xf numFmtId="0" fontId="5" fillId="0" borderId="137" xfId="0" applyFont="1" applyBorder="1" applyProtection="1">
      <protection locked="0"/>
    </xf>
    <xf numFmtId="44" fontId="5" fillId="0" borderId="100" xfId="0" applyNumberFormat="1" applyFont="1" applyBorder="1" applyProtection="1">
      <protection locked="0"/>
    </xf>
    <xf numFmtId="0" fontId="5" fillId="0" borderId="100" xfId="0" applyFont="1" applyBorder="1" applyProtection="1">
      <protection locked="0"/>
    </xf>
    <xf numFmtId="44" fontId="5" fillId="0" borderId="142" xfId="0" applyNumberFormat="1" applyFont="1" applyBorder="1" applyProtection="1">
      <protection locked="0"/>
    </xf>
    <xf numFmtId="0" fontId="5" fillId="0" borderId="142" xfId="0" applyFont="1" applyBorder="1" applyProtection="1">
      <protection locked="0"/>
    </xf>
    <xf numFmtId="0" fontId="9" fillId="11" borderId="108" xfId="0" applyFont="1" applyFill="1" applyBorder="1" applyAlignment="1">
      <alignment horizontal="center" wrapText="1"/>
    </xf>
    <xf numFmtId="0" fontId="8" fillId="11" borderId="108" xfId="0" applyFont="1" applyFill="1" applyBorder="1" applyAlignment="1">
      <alignment horizontal="center" wrapText="1"/>
    </xf>
    <xf numFmtId="0" fontId="5" fillId="0" borderId="0" xfId="0" applyFont="1" applyAlignment="1">
      <alignment horizontal="left"/>
    </xf>
    <xf numFmtId="164" fontId="5" fillId="0" borderId="0" xfId="0" applyNumberFormat="1" applyFont="1"/>
    <xf numFmtId="0" fontId="9" fillId="0" borderId="6" xfId="0" applyFont="1" applyBorder="1"/>
    <xf numFmtId="0" fontId="6" fillId="0" borderId="0" xfId="0" applyFont="1"/>
    <xf numFmtId="164" fontId="5" fillId="0" borderId="39" xfId="0" applyNumberFormat="1" applyFont="1" applyBorder="1"/>
    <xf numFmtId="44" fontId="5" fillId="5" borderId="13" xfId="0" applyNumberFormat="1" applyFont="1" applyFill="1" applyBorder="1"/>
    <xf numFmtId="0" fontId="5" fillId="13" borderId="144" xfId="0" applyFont="1" applyFill="1" applyBorder="1"/>
    <xf numFmtId="0" fontId="5" fillId="0" borderId="146" xfId="0" applyFont="1" applyBorder="1" applyProtection="1">
      <protection locked="0"/>
    </xf>
    <xf numFmtId="0" fontId="3" fillId="0" borderId="0" xfId="0" applyFont="1" applyProtection="1">
      <protection locked="0"/>
    </xf>
    <xf numFmtId="0" fontId="5" fillId="0" borderId="148" xfId="0" applyFont="1" applyBorder="1" applyProtection="1">
      <protection locked="0"/>
    </xf>
    <xf numFmtId="0" fontId="7" fillId="0" borderId="0" xfId="0" applyFont="1" applyAlignment="1">
      <alignment horizontal="right"/>
    </xf>
    <xf numFmtId="0" fontId="5" fillId="0" borderId="50" xfId="0" applyFont="1" applyBorder="1"/>
    <xf numFmtId="0" fontId="5" fillId="0" borderId="51" xfId="0" applyFont="1" applyBorder="1"/>
    <xf numFmtId="9" fontId="5" fillId="0" borderId="51" xfId="0" applyNumberFormat="1" applyFont="1" applyBorder="1"/>
    <xf numFmtId="0" fontId="5" fillId="0" borderId="52" xfId="0" applyFont="1" applyBorder="1"/>
    <xf numFmtId="0" fontId="5" fillId="0" borderId="53" xfId="0" applyFont="1" applyBorder="1"/>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54" xfId="0" applyFont="1" applyBorder="1"/>
    <xf numFmtId="0" fontId="38" fillId="0" borderId="0" xfId="0" applyFont="1" applyAlignment="1">
      <alignment vertical="top" wrapText="1"/>
    </xf>
    <xf numFmtId="0" fontId="39" fillId="0" borderId="0" xfId="0" applyFont="1"/>
    <xf numFmtId="0" fontId="7" fillId="0" borderId="0" xfId="0" applyFont="1"/>
    <xf numFmtId="0" fontId="8" fillId="0" borderId="161" xfId="0" applyFont="1" applyBorder="1"/>
    <xf numFmtId="0" fontId="7" fillId="0" borderId="161" xfId="0" applyFont="1" applyBorder="1"/>
    <xf numFmtId="0" fontId="8" fillId="0" borderId="0" xfId="0" applyFont="1" applyAlignment="1">
      <alignment horizontal="left" indent="1"/>
    </xf>
    <xf numFmtId="0" fontId="5" fillId="0" borderId="0" xfId="0" applyFont="1" applyAlignment="1">
      <alignment horizontal="right"/>
    </xf>
    <xf numFmtId="0" fontId="5" fillId="0" borderId="0" xfId="0" applyFont="1" applyAlignment="1">
      <alignment horizontal="left" indent="1"/>
    </xf>
    <xf numFmtId="0" fontId="5" fillId="0" borderId="41" xfId="0" applyFont="1" applyBorder="1" applyAlignment="1">
      <alignment horizontal="left"/>
    </xf>
    <xf numFmtId="0" fontId="5" fillId="0" borderId="94" xfId="0" applyFont="1" applyBorder="1"/>
    <xf numFmtId="0" fontId="5" fillId="0" borderId="95" xfId="0" applyFont="1" applyBorder="1"/>
    <xf numFmtId="0" fontId="5" fillId="0" borderId="96" xfId="0" applyFont="1" applyBorder="1"/>
    <xf numFmtId="0" fontId="5" fillId="0" borderId="163" xfId="0" applyFont="1" applyBorder="1"/>
    <xf numFmtId="0" fontId="5" fillId="0" borderId="163" xfId="0" applyFont="1" applyBorder="1" applyAlignment="1">
      <alignment horizontal="left"/>
    </xf>
    <xf numFmtId="0" fontId="8" fillId="0" borderId="13" xfId="0" applyFont="1" applyBorder="1" applyAlignment="1">
      <alignment horizontal="center" vertical="center" wrapText="1"/>
    </xf>
    <xf numFmtId="0" fontId="8" fillId="0" borderId="55" xfId="0" applyFont="1" applyBorder="1" applyAlignment="1">
      <alignment vertical="center"/>
    </xf>
    <xf numFmtId="0" fontId="8" fillId="0" borderId="60" xfId="0" applyFont="1" applyBorder="1" applyAlignment="1">
      <alignment vertical="center"/>
    </xf>
    <xf numFmtId="0" fontId="8" fillId="0" borderId="60" xfId="0" applyFont="1" applyBorder="1" applyAlignment="1">
      <alignment horizontal="left" vertical="center"/>
    </xf>
    <xf numFmtId="0" fontId="8" fillId="0" borderId="55" xfId="0" applyFont="1" applyBorder="1" applyAlignment="1">
      <alignment horizontal="left" vertical="center"/>
    </xf>
    <xf numFmtId="0" fontId="0" fillId="0" borderId="60" xfId="0" applyBorder="1" applyAlignment="1" applyProtection="1">
      <alignment vertical="center"/>
      <protection locked="0"/>
    </xf>
    <xf numFmtId="0" fontId="8" fillId="0" borderId="38" xfId="0" applyFont="1" applyBorder="1" applyAlignment="1">
      <alignment horizontal="center" vertical="center" wrapText="1"/>
    </xf>
    <xf numFmtId="0" fontId="5" fillId="0" borderId="1" xfId="1" applyFont="1" applyBorder="1" applyAlignment="1" applyProtection="1">
      <alignment vertical="center"/>
      <protection locked="0"/>
    </xf>
    <xf numFmtId="0" fontId="5" fillId="0" borderId="2" xfId="1" applyFont="1" applyBorder="1" applyAlignment="1" applyProtection="1">
      <alignment vertical="center"/>
      <protection locked="0"/>
    </xf>
    <xf numFmtId="0" fontId="5" fillId="0" borderId="3" xfId="1" applyFont="1" applyBorder="1" applyAlignment="1" applyProtection="1">
      <alignment vertical="center"/>
      <protection locked="0"/>
    </xf>
    <xf numFmtId="0" fontId="0" fillId="0" borderId="4" xfId="0" applyBorder="1"/>
    <xf numFmtId="0" fontId="0" fillId="0" borderId="6" xfId="0" applyBorder="1"/>
    <xf numFmtId="0" fontId="0" fillId="0" borderId="89" xfId="0" applyBorder="1"/>
    <xf numFmtId="0" fontId="5" fillId="0" borderId="97" xfId="0" applyFont="1" applyBorder="1" applyAlignment="1">
      <alignment vertical="center"/>
    </xf>
    <xf numFmtId="0" fontId="5" fillId="0" borderId="176" xfId="0" applyFont="1" applyBorder="1" applyAlignment="1">
      <alignment vertical="center"/>
    </xf>
    <xf numFmtId="0" fontId="5" fillId="0" borderId="0" xfId="0" applyFont="1" applyAlignment="1">
      <alignment horizontal="center"/>
    </xf>
    <xf numFmtId="0" fontId="0" fillId="0" borderId="48" xfId="0" applyBorder="1"/>
    <xf numFmtId="42" fontId="12" fillId="0" borderId="150" xfId="0" applyNumberFormat="1" applyFont="1" applyBorder="1" applyAlignment="1" applyProtection="1">
      <alignment vertical="center"/>
      <protection locked="0"/>
    </xf>
    <xf numFmtId="42" fontId="12" fillId="0" borderId="103" xfId="0" applyNumberFormat="1" applyFont="1" applyBorder="1" applyAlignment="1" applyProtection="1">
      <alignment vertical="center"/>
      <protection locked="0"/>
    </xf>
    <xf numFmtId="42" fontId="12" fillId="0" borderId="179" xfId="0" applyNumberFormat="1" applyFont="1" applyBorder="1" applyAlignment="1" applyProtection="1">
      <alignment vertical="center" wrapText="1"/>
      <protection locked="0"/>
    </xf>
    <xf numFmtId="42" fontId="12" fillId="0" borderId="138" xfId="0" applyNumberFormat="1" applyFont="1" applyBorder="1" applyAlignment="1" applyProtection="1">
      <alignment vertical="center"/>
      <protection locked="0"/>
    </xf>
    <xf numFmtId="0" fontId="5" fillId="14" borderId="13" xfId="0" applyFont="1" applyFill="1" applyBorder="1"/>
    <xf numFmtId="0" fontId="5" fillId="14" borderId="59" xfId="0" applyFont="1" applyFill="1" applyBorder="1"/>
    <xf numFmtId="0" fontId="4" fillId="0" borderId="49" xfId="0" applyFont="1" applyBorder="1" applyAlignment="1">
      <alignment vertical="center"/>
    </xf>
    <xf numFmtId="0" fontId="4" fillId="0" borderId="48" xfId="0" applyFont="1" applyBorder="1" applyAlignment="1">
      <alignment vertical="center"/>
    </xf>
    <xf numFmtId="0" fontId="4" fillId="0" borderId="47" xfId="0" applyFont="1" applyBorder="1" applyAlignment="1">
      <alignment vertical="center"/>
    </xf>
    <xf numFmtId="0" fontId="4" fillId="0" borderId="6" xfId="0" applyFont="1" applyBorder="1" applyAlignment="1">
      <alignment vertical="center"/>
    </xf>
    <xf numFmtId="0" fontId="4" fillId="15" borderId="180" xfId="0" applyFont="1" applyFill="1" applyBorder="1" applyAlignment="1" applyProtection="1">
      <alignment vertical="center" wrapText="1"/>
      <protection locked="0"/>
    </xf>
    <xf numFmtId="14" fontId="4" fillId="15" borderId="181" xfId="0" applyNumberFormat="1" applyFont="1" applyFill="1" applyBorder="1" applyAlignment="1" applyProtection="1">
      <alignment vertical="center"/>
      <protection locked="0"/>
    </xf>
    <xf numFmtId="0" fontId="4" fillId="15" borderId="181" xfId="0" applyFont="1" applyFill="1" applyBorder="1" applyAlignment="1" applyProtection="1">
      <alignment vertical="center"/>
      <protection locked="0"/>
    </xf>
    <xf numFmtId="0" fontId="4" fillId="15" borderId="182" xfId="0" applyFont="1" applyFill="1" applyBorder="1" applyAlignment="1" applyProtection="1">
      <alignment vertical="center" wrapText="1"/>
      <protection locked="0"/>
    </xf>
    <xf numFmtId="0" fontId="4" fillId="0" borderId="4" xfId="0" applyFont="1" applyBorder="1" applyAlignment="1">
      <alignment vertical="center"/>
    </xf>
    <xf numFmtId="0" fontId="4" fillId="0" borderId="68" xfId="0" applyFont="1" applyBorder="1" applyAlignment="1" applyProtection="1">
      <alignment vertical="center"/>
      <protection locked="0"/>
    </xf>
    <xf numFmtId="14" fontId="4" fillId="0" borderId="183" xfId="0" applyNumberFormat="1" applyFont="1" applyBorder="1" applyAlignment="1" applyProtection="1">
      <alignment vertical="center"/>
      <protection locked="0"/>
    </xf>
    <xf numFmtId="0" fontId="4" fillId="0" borderId="183" xfId="0" applyFont="1" applyBorder="1" applyAlignment="1" applyProtection="1">
      <alignment vertical="center"/>
      <protection locked="0"/>
    </xf>
    <xf numFmtId="0" fontId="4" fillId="0" borderId="100" xfId="0" applyFont="1" applyBorder="1" applyAlignment="1" applyProtection="1">
      <alignment vertical="center" wrapText="1"/>
      <protection locked="0"/>
    </xf>
    <xf numFmtId="0" fontId="4" fillId="0" borderId="184" xfId="0" applyFont="1" applyBorder="1" applyAlignment="1">
      <alignment vertical="center"/>
    </xf>
    <xf numFmtId="0" fontId="4" fillId="0" borderId="185" xfId="0" applyFont="1" applyBorder="1" applyAlignment="1">
      <alignment vertical="center"/>
    </xf>
    <xf numFmtId="0" fontId="41" fillId="0" borderId="68" xfId="0" applyFont="1" applyBorder="1" applyAlignment="1" applyProtection="1">
      <alignment vertical="center" wrapText="1"/>
      <protection locked="0"/>
    </xf>
    <xf numFmtId="0" fontId="4" fillId="0" borderId="68" xfId="0" applyFont="1" applyBorder="1" applyAlignment="1" applyProtection="1">
      <alignment vertical="center" wrapText="1"/>
      <protection locked="0"/>
    </xf>
    <xf numFmtId="0" fontId="4" fillId="0" borderId="100" xfId="0" applyFont="1" applyBorder="1" applyAlignment="1" applyProtection="1">
      <alignment vertical="center"/>
      <protection locked="0"/>
    </xf>
    <xf numFmtId="0" fontId="41" fillId="0" borderId="138" xfId="0" applyFont="1" applyBorder="1" applyAlignment="1" applyProtection="1">
      <alignment vertical="center" wrapText="1"/>
      <protection locked="0"/>
    </xf>
    <xf numFmtId="14" fontId="4" fillId="0" borderId="186" xfId="0" applyNumberFormat="1" applyFont="1" applyBorder="1" applyAlignment="1" applyProtection="1">
      <alignment vertical="center"/>
      <protection locked="0"/>
    </xf>
    <xf numFmtId="0" fontId="4" fillId="0" borderId="186" xfId="0" applyFont="1" applyBorder="1" applyAlignment="1" applyProtection="1">
      <alignment vertical="center"/>
      <protection locked="0"/>
    </xf>
    <xf numFmtId="0" fontId="4" fillId="0" borderId="142" xfId="0" applyFont="1" applyBorder="1" applyAlignment="1" applyProtection="1">
      <alignment vertical="center" wrapText="1"/>
      <protection locked="0"/>
    </xf>
    <xf numFmtId="0" fontId="42" fillId="11" borderId="38" xfId="0" applyFont="1" applyFill="1" applyBorder="1" applyAlignment="1">
      <alignment vertical="center" wrapText="1"/>
    </xf>
    <xf numFmtId="0" fontId="27" fillId="11" borderId="108" xfId="0" applyFont="1" applyFill="1" applyBorder="1" applyAlignment="1">
      <alignment vertical="center" wrapText="1"/>
    </xf>
    <xf numFmtId="0" fontId="42" fillId="11" borderId="108" xfId="0" applyFont="1" applyFill="1" applyBorder="1" applyAlignment="1">
      <alignment vertical="center" wrapText="1"/>
    </xf>
    <xf numFmtId="0" fontId="27" fillId="11" borderId="13" xfId="0" applyFont="1" applyFill="1" applyBorder="1" applyAlignment="1">
      <alignment vertical="center" wrapText="1"/>
    </xf>
    <xf numFmtId="0" fontId="43" fillId="0" borderId="0" xfId="0" applyFont="1" applyAlignment="1">
      <alignment horizontal="left" vertical="center"/>
    </xf>
    <xf numFmtId="0" fontId="4" fillId="0" borderId="187" xfId="0" applyFont="1" applyBorder="1" applyAlignment="1">
      <alignment vertical="center"/>
    </xf>
    <xf numFmtId="0" fontId="4" fillId="0" borderId="188" xfId="0" applyFont="1" applyBorder="1" applyAlignment="1">
      <alignment vertical="center"/>
    </xf>
    <xf numFmtId="0" fontId="4" fillId="0" borderId="189" xfId="0" applyFont="1" applyBorder="1" applyAlignment="1">
      <alignment vertical="center"/>
    </xf>
    <xf numFmtId="0" fontId="4" fillId="0" borderId="190" xfId="0" applyFont="1" applyBorder="1" applyAlignment="1">
      <alignment vertical="center"/>
    </xf>
    <xf numFmtId="0" fontId="4" fillId="0" borderId="191" xfId="0" applyFont="1" applyBorder="1" applyAlignment="1">
      <alignment vertical="center"/>
    </xf>
    <xf numFmtId="0" fontId="0" fillId="0" borderId="49" xfId="0" applyBorder="1"/>
    <xf numFmtId="0" fontId="0" fillId="0" borderId="47" xfId="0" applyBorder="1"/>
    <xf numFmtId="0" fontId="0" fillId="13" borderId="192" xfId="0" applyFill="1" applyBorder="1"/>
    <xf numFmtId="44" fontId="0" fillId="5" borderId="60" xfId="0" applyNumberFormat="1" applyFill="1" applyBorder="1"/>
    <xf numFmtId="0" fontId="0" fillId="0" borderId="99" xfId="0" applyBorder="1"/>
    <xf numFmtId="0" fontId="0" fillId="0" borderId="60" xfId="0" applyBorder="1"/>
    <xf numFmtId="44" fontId="1" fillId="5" borderId="58" xfId="9" applyFont="1" applyFill="1" applyBorder="1"/>
    <xf numFmtId="0" fontId="2" fillId="0" borderId="0" xfId="0" applyFont="1"/>
    <xf numFmtId="0" fontId="0" fillId="0" borderId="193" xfId="0" applyBorder="1" applyProtection="1">
      <protection locked="0"/>
    </xf>
    <xf numFmtId="0" fontId="0" fillId="0" borderId="194" xfId="0" applyBorder="1" applyProtection="1">
      <protection locked="0"/>
    </xf>
    <xf numFmtId="0" fontId="19" fillId="0" borderId="0" xfId="0" applyFont="1"/>
    <xf numFmtId="0" fontId="0" fillId="0" borderId="196" xfId="0" applyBorder="1" applyProtection="1">
      <protection locked="0"/>
    </xf>
    <xf numFmtId="0" fontId="0" fillId="0" borderId="197" xfId="0" applyBorder="1" applyProtection="1">
      <protection locked="0"/>
    </xf>
    <xf numFmtId="0" fontId="0" fillId="0" borderId="163" xfId="0" applyBorder="1" applyProtection="1">
      <protection locked="0"/>
    </xf>
    <xf numFmtId="0" fontId="44" fillId="0" borderId="163" xfId="0" applyFont="1" applyBorder="1"/>
    <xf numFmtId="0" fontId="2" fillId="11" borderId="59" xfId="0" applyFont="1" applyFill="1" applyBorder="1"/>
    <xf numFmtId="0" fontId="2" fillId="10" borderId="13" xfId="0" applyFont="1" applyFill="1" applyBorder="1"/>
    <xf numFmtId="0" fontId="45" fillId="0" borderId="0" xfId="0" applyFont="1"/>
    <xf numFmtId="0" fontId="0" fillId="0" borderId="39" xfId="0" applyBorder="1"/>
    <xf numFmtId="44" fontId="0" fillId="0" borderId="194" xfId="0" applyNumberFormat="1" applyBorder="1" applyProtection="1">
      <protection locked="0"/>
    </xf>
    <xf numFmtId="9" fontId="0" fillId="0" borderId="0" xfId="10" applyFont="1" applyFill="1" applyBorder="1"/>
    <xf numFmtId="9" fontId="0" fillId="5" borderId="195" xfId="10" applyFont="1" applyFill="1" applyBorder="1"/>
    <xf numFmtId="44" fontId="0" fillId="0" borderId="197" xfId="9" applyFont="1" applyBorder="1" applyProtection="1">
      <protection locked="0"/>
    </xf>
    <xf numFmtId="0" fontId="12" fillId="0" borderId="6" xfId="0" applyFont="1" applyBorder="1"/>
    <xf numFmtId="0" fontId="12" fillId="0" borderId="0" xfId="0" applyFont="1"/>
    <xf numFmtId="0" fontId="12" fillId="0" borderId="4" xfId="0" applyFont="1" applyBorder="1"/>
    <xf numFmtId="0" fontId="12" fillId="0" borderId="3" xfId="0" applyFont="1" applyBorder="1"/>
    <xf numFmtId="0" fontId="12" fillId="0" borderId="2" xfId="0" applyFont="1" applyBorder="1"/>
    <xf numFmtId="0" fontId="12" fillId="0" borderId="1" xfId="0" applyFont="1" applyBorder="1"/>
    <xf numFmtId="0" fontId="13" fillId="0" borderId="0" xfId="0" applyFont="1" applyAlignment="1">
      <alignment horizontal="right"/>
    </xf>
    <xf numFmtId="0" fontId="0" fillId="0" borderId="198" xfId="0" applyBorder="1" applyProtection="1">
      <protection locked="0"/>
    </xf>
    <xf numFmtId="44" fontId="0" fillId="0" borderId="199" xfId="9" applyFont="1" applyFill="1" applyBorder="1" applyProtection="1">
      <protection locked="0"/>
    </xf>
    <xf numFmtId="0" fontId="0" fillId="0" borderId="201" xfId="0" applyBorder="1" applyProtection="1">
      <protection locked="0"/>
    </xf>
    <xf numFmtId="44" fontId="0" fillId="0" borderId="202" xfId="9" applyFont="1" applyFill="1" applyBorder="1" applyProtection="1">
      <protection locked="0"/>
    </xf>
    <xf numFmtId="0" fontId="0" fillId="0" borderId="204" xfId="0" applyBorder="1" applyProtection="1">
      <protection locked="0"/>
    </xf>
    <xf numFmtId="44" fontId="0" fillId="0" borderId="205" xfId="9" applyFont="1" applyFill="1" applyBorder="1" applyProtection="1">
      <protection locked="0"/>
    </xf>
    <xf numFmtId="44" fontId="0" fillId="5" borderId="212" xfId="9" applyFont="1" applyFill="1" applyBorder="1" applyProtection="1"/>
    <xf numFmtId="44" fontId="0" fillId="5" borderId="133" xfId="9" applyFont="1" applyFill="1" applyBorder="1" applyProtection="1"/>
    <xf numFmtId="44" fontId="0" fillId="5" borderId="220" xfId="9" applyFont="1" applyFill="1" applyBorder="1" applyProtection="1"/>
    <xf numFmtId="44" fontId="0" fillId="5" borderId="216" xfId="9" applyFont="1" applyFill="1" applyBorder="1" applyProtection="1"/>
    <xf numFmtId="166" fontId="0" fillId="0" borderId="212" xfId="8" applyNumberFormat="1" applyFont="1" applyBorder="1" applyProtection="1">
      <protection locked="0"/>
    </xf>
    <xf numFmtId="0" fontId="5" fillId="0" borderId="164" xfId="0" applyFont="1" applyBorder="1"/>
    <xf numFmtId="0" fontId="5" fillId="0" borderId="34" xfId="0" applyFont="1" applyBorder="1"/>
    <xf numFmtId="0" fontId="5" fillId="0" borderId="160" xfId="0" applyFont="1" applyBorder="1"/>
    <xf numFmtId="5" fontId="12" fillId="0" borderId="53" xfId="0" applyNumberFormat="1" applyFont="1" applyBorder="1"/>
    <xf numFmtId="0" fontId="5" fillId="10" borderId="0" xfId="0" applyFont="1" applyFill="1"/>
    <xf numFmtId="0" fontId="47" fillId="0" borderId="39" xfId="0" applyFont="1" applyBorder="1"/>
    <xf numFmtId="0" fontId="5" fillId="0" borderId="221" xfId="0" applyFont="1" applyBorder="1" applyAlignment="1" applyProtection="1">
      <alignment horizontal="left"/>
      <protection locked="0"/>
    </xf>
    <xf numFmtId="0" fontId="5" fillId="0" borderId="160" xfId="0" applyFont="1" applyBorder="1" applyAlignment="1">
      <alignment wrapText="1"/>
    </xf>
    <xf numFmtId="0" fontId="5" fillId="2" borderId="53" xfId="0" applyFont="1" applyFill="1" applyBorder="1"/>
    <xf numFmtId="0" fontId="5" fillId="16" borderId="99" xfId="0" applyFont="1" applyFill="1" applyBorder="1"/>
    <xf numFmtId="0" fontId="5" fillId="16" borderId="0" xfId="0" applyFont="1" applyFill="1"/>
    <xf numFmtId="0" fontId="6" fillId="16" borderId="160" xfId="0" applyFont="1" applyFill="1" applyBorder="1"/>
    <xf numFmtId="0" fontId="5" fillId="2" borderId="54" xfId="0" applyFont="1" applyFill="1" applyBorder="1"/>
    <xf numFmtId="0" fontId="6" fillId="0" borderId="160" xfId="0" applyFont="1" applyBorder="1"/>
    <xf numFmtId="0" fontId="8" fillId="11" borderId="109" xfId="0" applyFont="1" applyFill="1" applyBorder="1"/>
    <xf numFmtId="44" fontId="5" fillId="0" borderId="82" xfId="0" applyNumberFormat="1" applyFont="1" applyBorder="1" applyProtection="1">
      <protection locked="0"/>
    </xf>
    <xf numFmtId="44" fontId="5" fillId="0" borderId="80" xfId="0" applyNumberFormat="1" applyFont="1" applyBorder="1" applyProtection="1">
      <protection locked="0"/>
    </xf>
    <xf numFmtId="44" fontId="5" fillId="13" borderId="225" xfId="0" applyNumberFormat="1" applyFont="1" applyFill="1" applyBorder="1"/>
    <xf numFmtId="164" fontId="5" fillId="0" borderId="0" xfId="0" applyNumberFormat="1" applyFont="1" applyAlignment="1">
      <alignment horizontal="left"/>
    </xf>
    <xf numFmtId="164" fontId="5" fillId="0" borderId="226" xfId="0" applyNumberFormat="1" applyFont="1" applyBorder="1" applyAlignment="1" applyProtection="1">
      <alignment wrapText="1"/>
      <protection locked="0"/>
    </xf>
    <xf numFmtId="167" fontId="5" fillId="0" borderId="227" xfId="0" applyNumberFormat="1" applyFont="1" applyBorder="1" applyProtection="1">
      <protection locked="0"/>
    </xf>
    <xf numFmtId="0" fontId="5" fillId="0" borderId="68" xfId="0" applyFont="1" applyBorder="1" applyProtection="1">
      <protection locked="0"/>
    </xf>
    <xf numFmtId="164" fontId="5" fillId="0" borderId="100" xfId="0" applyNumberFormat="1" applyFont="1" applyBorder="1" applyProtection="1">
      <protection locked="0"/>
    </xf>
    <xf numFmtId="164" fontId="5" fillId="0" borderId="228" xfId="0" applyNumberFormat="1" applyFont="1" applyBorder="1" applyAlignment="1" applyProtection="1">
      <alignment wrapText="1"/>
      <protection locked="0"/>
    </xf>
    <xf numFmtId="167" fontId="5" fillId="0" borderId="229" xfId="0" applyNumberFormat="1" applyFont="1" applyBorder="1" applyProtection="1">
      <protection locked="0"/>
    </xf>
    <xf numFmtId="14" fontId="5" fillId="0" borderId="147" xfId="0" applyNumberFormat="1" applyFont="1" applyBorder="1" applyProtection="1">
      <protection locked="0"/>
    </xf>
    <xf numFmtId="14" fontId="5" fillId="0" borderId="137" xfId="0" applyNumberFormat="1" applyFont="1" applyBorder="1" applyProtection="1">
      <protection locked="0"/>
    </xf>
    <xf numFmtId="0" fontId="5" fillId="13" borderId="224" xfId="0" applyFont="1" applyFill="1" applyBorder="1"/>
    <xf numFmtId="164" fontId="5" fillId="13" borderId="34" xfId="0" applyNumberFormat="1" applyFont="1" applyFill="1" applyBorder="1"/>
    <xf numFmtId="164" fontId="5" fillId="13" borderId="163" xfId="0" applyNumberFormat="1" applyFont="1" applyFill="1" applyBorder="1" applyAlignment="1">
      <alignment wrapText="1"/>
    </xf>
    <xf numFmtId="9" fontId="5" fillId="13" borderId="230" xfId="0" applyNumberFormat="1" applyFont="1" applyFill="1" applyBorder="1"/>
    <xf numFmtId="44" fontId="5" fillId="5" borderId="231" xfId="0" applyNumberFormat="1" applyFont="1" applyFill="1" applyBorder="1"/>
    <xf numFmtId="164" fontId="5" fillId="0" borderId="143" xfId="0" applyNumberFormat="1" applyFont="1" applyBorder="1" applyAlignment="1">
      <alignment horizontal="left"/>
    </xf>
    <xf numFmtId="5" fontId="5" fillId="0" borderId="0" xfId="0" applyNumberFormat="1" applyFont="1" applyAlignment="1">
      <alignment horizontal="left"/>
    </xf>
    <xf numFmtId="0" fontId="2" fillId="0" borderId="0" xfId="0" applyFont="1" applyAlignment="1">
      <alignment horizontal="right"/>
    </xf>
    <xf numFmtId="0" fontId="0" fillId="0" borderId="97" xfId="0" applyBorder="1"/>
    <xf numFmtId="0" fontId="0" fillId="0" borderId="176" xfId="0" applyBorder="1"/>
    <xf numFmtId="9" fontId="0" fillId="0" borderId="97" xfId="0" applyNumberFormat="1" applyBorder="1"/>
    <xf numFmtId="9" fontId="0" fillId="0" borderId="176" xfId="0" applyNumberFormat="1" applyBorder="1"/>
    <xf numFmtId="0" fontId="48" fillId="0" borderId="195" xfId="0" applyFont="1" applyBorder="1" applyAlignment="1">
      <alignment horizontal="center"/>
    </xf>
    <xf numFmtId="0" fontId="0" fillId="0" borderId="41" xfId="0" applyBorder="1"/>
    <xf numFmtId="0" fontId="49" fillId="0" borderId="97" xfId="0" applyFont="1" applyBorder="1" applyAlignment="1">
      <alignment vertical="center"/>
    </xf>
    <xf numFmtId="0" fontId="0" fillId="0" borderId="97" xfId="0" quotePrefix="1" applyBorder="1"/>
    <xf numFmtId="0" fontId="49" fillId="0" borderId="176" xfId="0" applyFont="1" applyBorder="1" applyAlignment="1">
      <alignment vertical="center"/>
    </xf>
    <xf numFmtId="0" fontId="4" fillId="0" borderId="195" xfId="0" applyFont="1" applyBorder="1" applyProtection="1">
      <protection locked="0"/>
    </xf>
    <xf numFmtId="5" fontId="14" fillId="0" borderId="163" xfId="0" applyNumberFormat="1" applyFont="1" applyBorder="1" applyAlignment="1">
      <alignment vertical="center"/>
    </xf>
    <xf numFmtId="9" fontId="11" fillId="5" borderId="195" xfId="0" applyNumberFormat="1" applyFont="1" applyFill="1" applyBorder="1" applyAlignment="1">
      <alignment vertical="center"/>
    </xf>
    <xf numFmtId="5" fontId="11" fillId="0" borderId="163" xfId="0" applyNumberFormat="1" applyFont="1" applyBorder="1" applyAlignment="1">
      <alignment vertical="center"/>
    </xf>
    <xf numFmtId="5" fontId="15" fillId="0" borderId="163" xfId="0" applyNumberFormat="1" applyFont="1" applyBorder="1" applyAlignment="1">
      <alignment vertical="center"/>
    </xf>
    <xf numFmtId="5" fontId="14" fillId="0" borderId="163" xfId="0" applyNumberFormat="1" applyFont="1" applyBorder="1"/>
    <xf numFmtId="5" fontId="15" fillId="0" borderId="163" xfId="0" applyNumberFormat="1" applyFont="1" applyBorder="1"/>
    <xf numFmtId="0" fontId="15" fillId="0" borderId="163" xfId="0" applyFont="1" applyBorder="1"/>
    <xf numFmtId="0" fontId="22" fillId="0" borderId="232" xfId="0" applyFont="1" applyBorder="1"/>
    <xf numFmtId="44" fontId="12" fillId="0" borderId="163" xfId="0" applyNumberFormat="1" applyFont="1" applyBorder="1" applyAlignment="1">
      <alignment vertical="center"/>
    </xf>
    <xf numFmtId="0" fontId="22" fillId="0" borderId="163" xfId="0" applyFont="1" applyBorder="1"/>
    <xf numFmtId="0" fontId="22" fillId="0" borderId="233" xfId="0" applyFont="1" applyBorder="1"/>
    <xf numFmtId="0" fontId="2" fillId="10" borderId="16" xfId="0" applyFont="1" applyFill="1" applyBorder="1" applyAlignment="1">
      <alignment horizontal="center"/>
    </xf>
    <xf numFmtId="0" fontId="2" fillId="10" borderId="56" xfId="0" applyFont="1" applyFill="1" applyBorder="1"/>
    <xf numFmtId="0" fontId="2" fillId="10" borderId="234" xfId="0" applyFont="1" applyFill="1" applyBorder="1"/>
    <xf numFmtId="14" fontId="0" fillId="0" borderId="239" xfId="0" applyNumberFormat="1" applyBorder="1"/>
    <xf numFmtId="0" fontId="0" fillId="0" borderId="241" xfId="0" applyBorder="1"/>
    <xf numFmtId="14" fontId="0" fillId="0" borderId="239" xfId="0" applyNumberFormat="1" applyBorder="1" applyAlignment="1">
      <alignment vertical="top"/>
    </xf>
    <xf numFmtId="0" fontId="0" fillId="0" borderId="241" xfId="0" applyBorder="1" applyAlignment="1">
      <alignment vertical="top" wrapText="1"/>
    </xf>
    <xf numFmtId="0" fontId="0" fillId="0" borderId="242" xfId="0" applyBorder="1"/>
    <xf numFmtId="0" fontId="0" fillId="0" borderId="244" xfId="0" applyBorder="1"/>
    <xf numFmtId="0" fontId="0" fillId="0" borderId="237" xfId="0" applyBorder="1" applyAlignment="1">
      <alignment horizontal="center" vertical="center"/>
    </xf>
    <xf numFmtId="0" fontId="0" fillId="0" borderId="240" xfId="0" applyBorder="1" applyAlignment="1">
      <alignment horizontal="center" vertical="center"/>
    </xf>
    <xf numFmtId="0" fontId="0" fillId="0" borderId="243" xfId="0" applyBorder="1" applyAlignment="1">
      <alignment horizontal="center" vertical="center"/>
    </xf>
    <xf numFmtId="0" fontId="0" fillId="0" borderId="235" xfId="0" applyBorder="1" applyAlignment="1">
      <alignment vertical="center"/>
    </xf>
    <xf numFmtId="14" fontId="0" fillId="0" borderId="236" xfId="0" applyNumberFormat="1" applyBorder="1" applyAlignment="1">
      <alignment vertical="center"/>
    </xf>
    <xf numFmtId="0" fontId="0" fillId="0" borderId="238" xfId="0" applyBorder="1" applyAlignment="1">
      <alignment vertical="center" wrapText="1"/>
    </xf>
    <xf numFmtId="0" fontId="0" fillId="0" borderId="0" xfId="0" applyAlignment="1">
      <alignment vertical="center"/>
    </xf>
    <xf numFmtId="14" fontId="0" fillId="0" borderId="245" xfId="0" applyNumberFormat="1" applyBorder="1" applyAlignment="1">
      <alignment vertical="top"/>
    </xf>
    <xf numFmtId="0" fontId="0" fillId="0" borderId="246" xfId="0" applyBorder="1" applyAlignment="1">
      <alignment horizontal="center" vertical="center"/>
    </xf>
    <xf numFmtId="0" fontId="0" fillId="0" borderId="247" xfId="0" applyBorder="1" applyAlignment="1">
      <alignment vertical="top" wrapText="1"/>
    </xf>
    <xf numFmtId="0" fontId="0" fillId="0" borderId="248" xfId="0" applyBorder="1" applyAlignment="1">
      <alignment vertical="center"/>
    </xf>
    <xf numFmtId="14" fontId="0" fillId="0" borderId="249" xfId="0" applyNumberFormat="1" applyBorder="1" applyAlignment="1">
      <alignment vertical="center"/>
    </xf>
    <xf numFmtId="0" fontId="0" fillId="0" borderId="250" xfId="0" applyBorder="1" applyAlignment="1">
      <alignment horizontal="center" vertical="center"/>
    </xf>
    <xf numFmtId="0" fontId="0" fillId="0" borderId="251" xfId="0" applyBorder="1" applyAlignment="1">
      <alignment vertical="center" wrapText="1"/>
    </xf>
    <xf numFmtId="0" fontId="5" fillId="0" borderId="168" xfId="0" applyFont="1" applyBorder="1" applyProtection="1">
      <protection locked="0"/>
    </xf>
    <xf numFmtId="0" fontId="5" fillId="0" borderId="165" xfId="0" applyFont="1" applyBorder="1" applyAlignment="1" applyProtection="1">
      <alignment horizontal="left"/>
      <protection locked="0"/>
    </xf>
    <xf numFmtId="0" fontId="5" fillId="0" borderId="169" xfId="0" applyFont="1" applyBorder="1" applyProtection="1">
      <protection locked="0"/>
    </xf>
    <xf numFmtId="0" fontId="5" fillId="0" borderId="166" xfId="0" applyFont="1" applyBorder="1" applyAlignment="1" applyProtection="1">
      <alignment horizontal="left"/>
      <protection locked="0"/>
    </xf>
    <xf numFmtId="0" fontId="5" fillId="0" borderId="170" xfId="0" applyFont="1" applyBorder="1" applyProtection="1">
      <protection locked="0"/>
    </xf>
    <xf numFmtId="0" fontId="5" fillId="0" borderId="167" xfId="0" applyFont="1" applyBorder="1" applyAlignment="1" applyProtection="1">
      <alignment horizontal="left"/>
      <protection locked="0"/>
    </xf>
    <xf numFmtId="0" fontId="5" fillId="0" borderId="129" xfId="1" applyFont="1" applyBorder="1" applyProtection="1">
      <protection locked="0"/>
    </xf>
    <xf numFmtId="0" fontId="5" fillId="0" borderId="124" xfId="1" applyFont="1" applyBorder="1" applyProtection="1">
      <protection locked="0"/>
    </xf>
    <xf numFmtId="3" fontId="8" fillId="0" borderId="123" xfId="1" applyNumberFormat="1" applyFont="1" applyBorder="1" applyAlignment="1" applyProtection="1">
      <alignment vertical="center"/>
      <protection locked="0"/>
    </xf>
    <xf numFmtId="0" fontId="2" fillId="0" borderId="116" xfId="5" applyFont="1" applyBorder="1" applyAlignment="1" applyProtection="1">
      <alignment horizontal="left"/>
      <protection locked="0"/>
    </xf>
    <xf numFmtId="0" fontId="7" fillId="0" borderId="116" xfId="1" applyFont="1" applyBorder="1" applyAlignment="1" applyProtection="1">
      <alignment horizontal="left"/>
      <protection locked="0"/>
    </xf>
    <xf numFmtId="0" fontId="7" fillId="0" borderId="112" xfId="1" applyFont="1" applyBorder="1" applyAlignment="1" applyProtection="1">
      <alignment horizontal="left"/>
      <protection locked="0"/>
    </xf>
    <xf numFmtId="0" fontId="8" fillId="11" borderId="108" xfId="0" applyFont="1" applyFill="1" applyBorder="1" applyAlignment="1">
      <alignment wrapText="1"/>
    </xf>
    <xf numFmtId="0" fontId="8" fillId="11" borderId="38" xfId="0" applyFont="1" applyFill="1" applyBorder="1" applyAlignment="1">
      <alignment wrapText="1"/>
    </xf>
    <xf numFmtId="0" fontId="5" fillId="0" borderId="149" xfId="0" applyFont="1" applyBorder="1" applyProtection="1">
      <protection locked="0"/>
    </xf>
    <xf numFmtId="0" fontId="5" fillId="0" borderId="147" xfId="0" applyFont="1" applyBorder="1" applyProtection="1">
      <protection locked="0"/>
    </xf>
    <xf numFmtId="0" fontId="5" fillId="13" borderId="145" xfId="0" applyFont="1" applyFill="1" applyBorder="1"/>
    <xf numFmtId="0" fontId="5" fillId="13" borderId="164" xfId="0" applyFont="1" applyFill="1" applyBorder="1"/>
    <xf numFmtId="44" fontId="5" fillId="5" borderId="34" xfId="0" applyNumberFormat="1" applyFont="1" applyFill="1" applyBorder="1"/>
    <xf numFmtId="0" fontId="8" fillId="0" borderId="34" xfId="0" applyFont="1" applyBorder="1"/>
    <xf numFmtId="44" fontId="5" fillId="5" borderId="225" xfId="0" applyNumberFormat="1" applyFont="1" applyFill="1" applyBorder="1"/>
    <xf numFmtId="164" fontId="5" fillId="0" borderId="160" xfId="0" applyNumberFormat="1" applyFont="1" applyBorder="1" applyAlignment="1">
      <alignment horizontal="left"/>
    </xf>
    <xf numFmtId="0" fontId="49" fillId="0" borderId="0" xfId="0" applyFont="1" applyAlignment="1">
      <alignment vertical="center"/>
    </xf>
    <xf numFmtId="0" fontId="0" fillId="0" borderId="0" xfId="0" quotePrefix="1"/>
    <xf numFmtId="0" fontId="5" fillId="13" borderId="34" xfId="0" applyFont="1" applyFill="1" applyBorder="1"/>
    <xf numFmtId="164" fontId="10" fillId="0" borderId="0" xfId="0" applyNumberFormat="1" applyFont="1"/>
    <xf numFmtId="0" fontId="5" fillId="0" borderId="1" xfId="0" applyFont="1" applyBorder="1" applyProtection="1">
      <protection locked="0"/>
    </xf>
    <xf numFmtId="0" fontId="5" fillId="0" borderId="2" xfId="0" applyFont="1" applyBorder="1" applyProtection="1">
      <protection locked="0"/>
    </xf>
    <xf numFmtId="0" fontId="5" fillId="0" borderId="2" xfId="0" applyFont="1" applyBorder="1" applyAlignment="1" applyProtection="1">
      <alignment horizontal="left"/>
      <protection locked="0"/>
    </xf>
    <xf numFmtId="0" fontId="5" fillId="0" borderId="3" xfId="0" applyFont="1" applyBorder="1" applyProtection="1">
      <protection locked="0"/>
    </xf>
    <xf numFmtId="0" fontId="5" fillId="0" borderId="4" xfId="0" applyFont="1" applyBorder="1" applyProtection="1">
      <protection locked="0"/>
    </xf>
    <xf numFmtId="0" fontId="5" fillId="0" borderId="6" xfId="0" applyFont="1" applyBorder="1" applyProtection="1">
      <protection locked="0"/>
    </xf>
    <xf numFmtId="0" fontId="10" fillId="0" borderId="6" xfId="0" applyFont="1" applyBorder="1" applyProtection="1">
      <protection locked="0"/>
    </xf>
    <xf numFmtId="0" fontId="8" fillId="0" borderId="4"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6" xfId="0" applyFont="1" applyBorder="1" applyProtection="1">
      <protection locked="0"/>
    </xf>
    <xf numFmtId="0" fontId="28" fillId="5" borderId="13" xfId="5" applyFont="1" applyFill="1" applyBorder="1" applyAlignment="1">
      <alignment vertical="center"/>
    </xf>
    <xf numFmtId="0" fontId="28" fillId="5" borderId="59" xfId="5" applyFont="1" applyFill="1" applyBorder="1" applyAlignment="1">
      <alignment vertical="center"/>
    </xf>
    <xf numFmtId="0" fontId="5" fillId="5" borderId="111" xfId="1" applyFont="1" applyFill="1" applyBorder="1" applyAlignment="1">
      <alignment horizontal="center"/>
    </xf>
    <xf numFmtId="0" fontId="10" fillId="0" borderId="12" xfId="1" applyFont="1" applyBorder="1" applyAlignment="1" applyProtection="1">
      <alignment horizontal="center"/>
      <protection locked="0"/>
    </xf>
    <xf numFmtId="0" fontId="10" fillId="0" borderId="28" xfId="1" applyFont="1" applyBorder="1" applyAlignment="1" applyProtection="1">
      <alignment horizontal="center"/>
      <protection locked="0"/>
    </xf>
    <xf numFmtId="0" fontId="10" fillId="5" borderId="28" xfId="1" applyFont="1" applyFill="1" applyBorder="1" applyAlignment="1">
      <alignment horizontal="center"/>
    </xf>
    <xf numFmtId="0" fontId="1" fillId="0" borderId="18" xfId="5" applyBorder="1" applyAlignment="1" applyProtection="1">
      <alignment horizontal="center"/>
      <protection locked="0"/>
    </xf>
    <xf numFmtId="42" fontId="12" fillId="0" borderId="75" xfId="0" applyNumberFormat="1" applyFont="1" applyBorder="1" applyAlignment="1" applyProtection="1">
      <alignment vertical="center"/>
      <protection locked="0"/>
    </xf>
    <xf numFmtId="42" fontId="12" fillId="0" borderId="72" xfId="0" applyNumberFormat="1" applyFont="1" applyBorder="1" applyAlignment="1" applyProtection="1">
      <alignment vertical="center"/>
      <protection locked="0"/>
    </xf>
    <xf numFmtId="42" fontId="12" fillId="0" borderId="67" xfId="0" applyNumberFormat="1" applyFont="1" applyBorder="1" applyAlignment="1" applyProtection="1">
      <alignment vertical="center"/>
      <protection locked="0"/>
    </xf>
    <xf numFmtId="42" fontId="12" fillId="5" borderId="14" xfId="0" applyNumberFormat="1" applyFont="1" applyFill="1" applyBorder="1" applyAlignment="1">
      <alignment vertical="center"/>
    </xf>
    <xf numFmtId="42" fontId="12" fillId="5" borderId="128" xfId="0" applyNumberFormat="1" applyFont="1" applyFill="1" applyBorder="1" applyAlignment="1">
      <alignment vertical="center"/>
    </xf>
    <xf numFmtId="0" fontId="0" fillId="0" borderId="164" xfId="0" applyBorder="1" applyProtection="1">
      <protection locked="0"/>
    </xf>
    <xf numFmtId="5" fontId="15" fillId="11" borderId="125" xfId="0" applyNumberFormat="1" applyFont="1" applyFill="1" applyBorder="1" applyAlignment="1">
      <alignment vertical="center" wrapText="1"/>
    </xf>
    <xf numFmtId="42" fontId="12" fillId="7" borderId="261" xfId="0" applyNumberFormat="1" applyFont="1" applyFill="1" applyBorder="1" applyAlignment="1">
      <alignment vertical="center"/>
    </xf>
    <xf numFmtId="42" fontId="12" fillId="0" borderId="142" xfId="0" applyNumberFormat="1" applyFont="1" applyBorder="1" applyAlignment="1" applyProtection="1">
      <alignment vertical="center"/>
      <protection locked="0"/>
    </xf>
    <xf numFmtId="42" fontId="12" fillId="0" borderId="100" xfId="0" applyNumberFormat="1" applyFont="1" applyBorder="1" applyAlignment="1" applyProtection="1">
      <alignment vertical="center"/>
      <protection locked="0"/>
    </xf>
    <xf numFmtId="42" fontId="12" fillId="0" borderId="262" xfId="0" applyNumberFormat="1" applyFont="1" applyBorder="1" applyAlignment="1" applyProtection="1">
      <alignment vertical="center"/>
      <protection locked="0"/>
    </xf>
    <xf numFmtId="42" fontId="12" fillId="7" borderId="58" xfId="0" applyNumberFormat="1" applyFont="1" applyFill="1" applyBorder="1" applyAlignment="1">
      <alignment vertical="center"/>
    </xf>
    <xf numFmtId="42" fontId="12" fillId="0" borderId="100" xfId="0" applyNumberFormat="1" applyFont="1" applyBorder="1" applyAlignment="1" applyProtection="1">
      <alignment vertical="center" wrapText="1"/>
      <protection locked="0"/>
    </xf>
    <xf numFmtId="42" fontId="12" fillId="0" borderId="262" xfId="0" applyNumberFormat="1" applyFont="1" applyBorder="1" applyAlignment="1" applyProtection="1">
      <alignment vertical="center" wrapText="1"/>
      <protection locked="0"/>
    </xf>
    <xf numFmtId="42" fontId="12" fillId="5" borderId="56" xfId="0" applyNumberFormat="1" applyFont="1" applyFill="1" applyBorder="1" applyAlignment="1">
      <alignment vertical="center"/>
    </xf>
    <xf numFmtId="42" fontId="12" fillId="5" borderId="16" xfId="0" applyNumberFormat="1" applyFont="1" applyFill="1" applyBorder="1" applyAlignment="1">
      <alignment vertical="center"/>
    </xf>
    <xf numFmtId="42" fontId="12" fillId="7" borderId="39" xfId="0" applyNumberFormat="1" applyFont="1" applyFill="1" applyBorder="1" applyAlignment="1">
      <alignment vertical="center"/>
    </xf>
    <xf numFmtId="42" fontId="12" fillId="9" borderId="13" xfId="0" applyNumberFormat="1" applyFont="1" applyFill="1" applyBorder="1" applyAlignment="1">
      <alignment vertical="center"/>
    </xf>
    <xf numFmtId="42" fontId="12" fillId="7" borderId="108" xfId="0" applyNumberFormat="1" applyFont="1" applyFill="1" applyBorder="1" applyAlignment="1">
      <alignment vertical="center"/>
    </xf>
    <xf numFmtId="42" fontId="12" fillId="5" borderId="139" xfId="0" applyNumberFormat="1" applyFont="1" applyFill="1" applyBorder="1" applyAlignment="1">
      <alignment vertical="center"/>
    </xf>
    <xf numFmtId="42" fontId="12" fillId="5" borderId="70" xfId="0" applyNumberFormat="1" applyFont="1" applyFill="1" applyBorder="1" applyAlignment="1">
      <alignment vertical="center"/>
    </xf>
    <xf numFmtId="42" fontId="12" fillId="5" borderId="263" xfId="0" applyNumberFormat="1" applyFont="1" applyFill="1" applyBorder="1" applyAlignment="1">
      <alignment vertical="center"/>
    </xf>
    <xf numFmtId="42" fontId="12" fillId="5" borderId="258" xfId="0" applyNumberFormat="1" applyFont="1" applyFill="1" applyBorder="1" applyAlignment="1">
      <alignment vertical="center"/>
    </xf>
    <xf numFmtId="42" fontId="12" fillId="5" borderId="259" xfId="0" applyNumberFormat="1" applyFont="1" applyFill="1" applyBorder="1" applyAlignment="1">
      <alignment vertical="center"/>
    </xf>
    <xf numFmtId="42" fontId="12" fillId="5" borderId="260" xfId="0" applyNumberFormat="1" applyFont="1" applyFill="1" applyBorder="1" applyAlignment="1">
      <alignment vertical="center" wrapText="1"/>
    </xf>
    <xf numFmtId="42" fontId="12" fillId="5" borderId="142" xfId="0" applyNumberFormat="1" applyFont="1" applyFill="1" applyBorder="1" applyAlignment="1">
      <alignment vertical="center"/>
    </xf>
    <xf numFmtId="42" fontId="12" fillId="5" borderId="100" xfId="0" applyNumberFormat="1" applyFont="1" applyFill="1" applyBorder="1" applyAlignment="1">
      <alignment vertical="center"/>
    </xf>
    <xf numFmtId="42" fontId="12" fillId="5" borderId="262" xfId="0" applyNumberFormat="1" applyFont="1" applyFill="1" applyBorder="1" applyAlignment="1">
      <alignment vertical="center"/>
    </xf>
    <xf numFmtId="42" fontId="12" fillId="5" borderId="100" xfId="0" applyNumberFormat="1" applyFont="1" applyFill="1" applyBorder="1" applyAlignment="1">
      <alignment vertical="center" wrapText="1"/>
    </xf>
    <xf numFmtId="42" fontId="12" fillId="5" borderId="262" xfId="0" applyNumberFormat="1" applyFont="1" applyFill="1" applyBorder="1" applyAlignment="1">
      <alignment vertical="center" wrapText="1"/>
    </xf>
    <xf numFmtId="8" fontId="0" fillId="0" borderId="0" xfId="0" applyNumberFormat="1" applyProtection="1">
      <protection locked="0"/>
    </xf>
    <xf numFmtId="9" fontId="0" fillId="0" borderId="0" xfId="10" applyFont="1" applyFill="1" applyProtection="1">
      <protection locked="0"/>
    </xf>
    <xf numFmtId="44" fontId="0" fillId="0" borderId="0" xfId="9" applyFont="1" applyFill="1" applyProtection="1">
      <protection locked="0"/>
    </xf>
    <xf numFmtId="0" fontId="4" fillId="0" borderId="0" xfId="0" applyFont="1" applyAlignment="1" applyProtection="1">
      <alignment vertical="center"/>
      <protection locked="0"/>
    </xf>
    <xf numFmtId="8" fontId="13" fillId="0" borderId="0" xfId="0" applyNumberFormat="1" applyFont="1" applyAlignment="1" applyProtection="1">
      <alignment wrapText="1"/>
      <protection locked="0"/>
    </xf>
    <xf numFmtId="2" fontId="0" fillId="0" borderId="0" xfId="0" applyNumberFormat="1" applyProtection="1">
      <protection locked="0"/>
    </xf>
    <xf numFmtId="44" fontId="0" fillId="0" borderId="0" xfId="0" applyNumberFormat="1"/>
    <xf numFmtId="8" fontId="13" fillId="0" borderId="0" xfId="0" applyNumberFormat="1" applyFont="1" applyAlignment="1">
      <alignment wrapText="1"/>
    </xf>
    <xf numFmtId="44" fontId="0" fillId="10" borderId="133" xfId="9" applyFont="1" applyFill="1" applyBorder="1" applyProtection="1">
      <protection locked="0"/>
    </xf>
    <xf numFmtId="9" fontId="0" fillId="10" borderId="218" xfId="10" applyFont="1" applyFill="1" applyBorder="1" applyProtection="1">
      <protection locked="0"/>
    </xf>
    <xf numFmtId="9" fontId="0" fillId="10" borderId="133" xfId="10" applyFont="1" applyFill="1" applyBorder="1" applyProtection="1">
      <protection locked="0"/>
    </xf>
    <xf numFmtId="44" fontId="0" fillId="10" borderId="220" xfId="9" applyFont="1" applyFill="1" applyBorder="1" applyProtection="1">
      <protection locked="0"/>
    </xf>
    <xf numFmtId="44" fontId="0" fillId="10" borderId="218" xfId="9" applyFont="1" applyFill="1" applyBorder="1" applyProtection="1">
      <protection locked="0"/>
    </xf>
    <xf numFmtId="0" fontId="13" fillId="0" borderId="0" xfId="0" applyFont="1" applyAlignment="1">
      <alignment wrapText="1"/>
    </xf>
    <xf numFmtId="44" fontId="0" fillId="10" borderId="268" xfId="9" applyFont="1" applyFill="1" applyBorder="1" applyProtection="1">
      <protection locked="0"/>
    </xf>
    <xf numFmtId="44" fontId="0" fillId="5" borderId="268" xfId="9" applyFont="1" applyFill="1" applyBorder="1" applyProtection="1"/>
    <xf numFmtId="44" fontId="0" fillId="5" borderId="218" xfId="9" applyFont="1" applyFill="1" applyBorder="1" applyProtection="1"/>
    <xf numFmtId="10" fontId="0" fillId="0" borderId="204" xfId="10" applyNumberFormat="1" applyFont="1" applyFill="1" applyBorder="1" applyProtection="1">
      <protection locked="0"/>
    </xf>
    <xf numFmtId="10" fontId="0" fillId="0" borderId="201" xfId="10" applyNumberFormat="1" applyFont="1" applyFill="1" applyBorder="1" applyProtection="1">
      <protection locked="0"/>
    </xf>
    <xf numFmtId="8" fontId="0" fillId="0" borderId="200" xfId="9" applyNumberFormat="1" applyFont="1" applyFill="1" applyBorder="1" applyProtection="1">
      <protection locked="0"/>
    </xf>
    <xf numFmtId="8" fontId="0" fillId="0" borderId="180" xfId="9" applyNumberFormat="1" applyFont="1" applyFill="1" applyBorder="1" applyProtection="1">
      <protection locked="0"/>
    </xf>
    <xf numFmtId="9" fontId="0" fillId="0" borderId="216" xfId="10" applyFont="1" applyFill="1" applyBorder="1" applyProtection="1">
      <protection locked="0"/>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xf numFmtId="0" fontId="4" fillId="0" borderId="3" xfId="0" applyFont="1" applyBorder="1" applyAlignment="1">
      <alignment vertical="center"/>
    </xf>
    <xf numFmtId="0" fontId="0" fillId="11" borderId="177" xfId="0" applyFill="1" applyBorder="1"/>
    <xf numFmtId="0" fontId="0" fillId="11" borderId="61" xfId="0" applyFill="1" applyBorder="1"/>
    <xf numFmtId="0" fontId="0" fillId="11" borderId="178" xfId="0" applyFill="1" applyBorder="1"/>
    <xf numFmtId="166" fontId="2" fillId="0" borderId="99" xfId="8" applyNumberFormat="1" applyFont="1" applyBorder="1" applyProtection="1"/>
    <xf numFmtId="0" fontId="0" fillId="0" borderId="143" xfId="0" applyBorder="1"/>
    <xf numFmtId="0" fontId="0" fillId="0" borderId="219" xfId="0" applyBorder="1"/>
    <xf numFmtId="0" fontId="0" fillId="0" borderId="175" xfId="0" applyBorder="1"/>
    <xf numFmtId="0" fontId="0" fillId="11" borderId="208" xfId="0" applyFill="1" applyBorder="1"/>
    <xf numFmtId="0" fontId="0" fillId="11" borderId="11" xfId="0" applyFill="1" applyBorder="1"/>
    <xf numFmtId="0" fontId="0" fillId="11" borderId="207" xfId="0" applyFill="1" applyBorder="1" applyAlignment="1">
      <alignment wrapText="1"/>
    </xf>
    <xf numFmtId="0" fontId="0" fillId="0" borderId="203" xfId="0" applyBorder="1"/>
    <xf numFmtId="10" fontId="0" fillId="0" borderId="198" xfId="10" applyNumberFormat="1" applyFont="1" applyFill="1" applyBorder="1" applyProtection="1">
      <protection locked="0"/>
    </xf>
    <xf numFmtId="9" fontId="0" fillId="0" borderId="0" xfId="10" applyFont="1" applyFill="1" applyBorder="1" applyProtection="1">
      <protection locked="0"/>
    </xf>
    <xf numFmtId="0" fontId="2" fillId="0" borderId="13" xfId="0" applyFont="1" applyBorder="1"/>
    <xf numFmtId="8" fontId="7" fillId="0" borderId="0" xfId="0" applyNumberFormat="1" applyFont="1" applyAlignment="1">
      <alignment wrapText="1"/>
    </xf>
    <xf numFmtId="0" fontId="10" fillId="0" borderId="0" xfId="0" applyFont="1" applyProtection="1">
      <protection locked="0"/>
    </xf>
    <xf numFmtId="44" fontId="0" fillId="5" borderId="134" xfId="9" applyFont="1" applyFill="1" applyBorder="1" applyProtection="1"/>
    <xf numFmtId="164" fontId="8" fillId="0" borderId="142" xfId="0" applyNumberFormat="1" applyFont="1" applyBorder="1" applyProtection="1">
      <protection locked="0"/>
    </xf>
    <xf numFmtId="164" fontId="8" fillId="0" borderId="140" xfId="0" applyNumberFormat="1" applyFont="1" applyBorder="1" applyAlignment="1" applyProtection="1">
      <alignment wrapText="1"/>
      <protection locked="0"/>
    </xf>
    <xf numFmtId="14" fontId="8" fillId="0" borderId="149" xfId="0" applyNumberFormat="1" applyFont="1" applyBorder="1" applyProtection="1">
      <protection locked="0"/>
    </xf>
    <xf numFmtId="14" fontId="8" fillId="0" borderId="141" xfId="0" applyNumberFormat="1" applyFont="1" applyBorder="1" applyProtection="1">
      <protection locked="0"/>
    </xf>
    <xf numFmtId="0" fontId="8" fillId="0" borderId="149" xfId="0" applyFont="1" applyBorder="1" applyProtection="1">
      <protection locked="0"/>
    </xf>
    <xf numFmtId="0" fontId="2" fillId="11" borderId="177" xfId="0" applyFont="1" applyFill="1" applyBorder="1"/>
    <xf numFmtId="0" fontId="52" fillId="0" borderId="0" xfId="0" applyFont="1" applyProtection="1">
      <protection locked="0"/>
    </xf>
    <xf numFmtId="0" fontId="51" fillId="0" borderId="0" xfId="0" applyFont="1"/>
    <xf numFmtId="0" fontId="52" fillId="0" borderId="0" xfId="0" applyFont="1"/>
    <xf numFmtId="0" fontId="53" fillId="0" borderId="0" xfId="0" applyFont="1"/>
    <xf numFmtId="0" fontId="0" fillId="11" borderId="143" xfId="0" applyFill="1" applyBorder="1"/>
    <xf numFmtId="0" fontId="0" fillId="11" borderId="39" xfId="0" applyFill="1" applyBorder="1"/>
    <xf numFmtId="0" fontId="0" fillId="11" borderId="162" xfId="0" applyFill="1" applyBorder="1"/>
    <xf numFmtId="44" fontId="0" fillId="10" borderId="269" xfId="9" applyFont="1" applyFill="1" applyBorder="1" applyProtection="1">
      <protection locked="0"/>
    </xf>
    <xf numFmtId="44" fontId="0" fillId="10" borderId="84" xfId="9" applyFont="1" applyFill="1" applyBorder="1" applyProtection="1">
      <protection locked="0"/>
    </xf>
    <xf numFmtId="0" fontId="0" fillId="0" borderId="270" xfId="0" applyBorder="1"/>
    <xf numFmtId="0" fontId="0" fillId="0" borderId="271" xfId="0" applyBorder="1"/>
    <xf numFmtId="0" fontId="0" fillId="0" borderId="162" xfId="0" applyBorder="1"/>
    <xf numFmtId="0" fontId="0" fillId="0" borderId="160" xfId="0" applyBorder="1"/>
    <xf numFmtId="0" fontId="21" fillId="0" borderId="99" xfId="0" applyFont="1" applyBorder="1" applyAlignment="1">
      <alignment vertical="center"/>
    </xf>
    <xf numFmtId="0" fontId="21" fillId="0" borderId="0" xfId="0" applyFont="1" applyAlignment="1">
      <alignment vertical="center"/>
    </xf>
    <xf numFmtId="0" fontId="2" fillId="18" borderId="60" xfId="0" applyFont="1" applyFill="1" applyBorder="1"/>
    <xf numFmtId="0" fontId="2" fillId="18" borderId="59" xfId="0" applyFont="1" applyFill="1" applyBorder="1"/>
    <xf numFmtId="0" fontId="0" fillId="0" borderId="164" xfId="0" applyBorder="1"/>
    <xf numFmtId="6" fontId="0" fillId="0" borderId="195" xfId="0" applyNumberFormat="1" applyBorder="1"/>
    <xf numFmtId="0" fontId="0" fillId="0" borderId="195" xfId="0" applyBorder="1"/>
    <xf numFmtId="6" fontId="0" fillId="0" borderId="11" xfId="0" applyNumberFormat="1" applyBorder="1"/>
    <xf numFmtId="6" fontId="0" fillId="0" borderId="207" xfId="0" applyNumberFormat="1" applyBorder="1"/>
    <xf numFmtId="0" fontId="0" fillId="0" borderId="92" xfId="0" applyBorder="1"/>
    <xf numFmtId="6" fontId="0" fillId="0" borderId="92" xfId="0" applyNumberFormat="1" applyBorder="1"/>
    <xf numFmtId="6" fontId="0" fillId="0" borderId="15" xfId="0" applyNumberFormat="1" applyBorder="1"/>
    <xf numFmtId="6" fontId="0" fillId="0" borderId="192" xfId="0" applyNumberFormat="1" applyBorder="1"/>
    <xf numFmtId="0" fontId="0" fillId="0" borderId="15" xfId="0" applyBorder="1"/>
    <xf numFmtId="0" fontId="0" fillId="0" borderId="192" xfId="0" applyBorder="1"/>
    <xf numFmtId="8" fontId="0" fillId="0" borderId="108" xfId="0" applyNumberFormat="1" applyBorder="1"/>
    <xf numFmtId="6" fontId="0" fillId="0" borderId="108" xfId="0" applyNumberFormat="1" applyBorder="1"/>
    <xf numFmtId="6" fontId="0" fillId="0" borderId="38" xfId="0" applyNumberFormat="1" applyBorder="1"/>
    <xf numFmtId="9" fontId="0" fillId="0" borderId="195" xfId="0" applyNumberFormat="1" applyBorder="1"/>
    <xf numFmtId="9" fontId="0" fillId="0" borderId="11" xfId="0" applyNumberFormat="1" applyBorder="1"/>
    <xf numFmtId="8" fontId="0" fillId="0" borderId="15" xfId="0" applyNumberFormat="1" applyBorder="1"/>
    <xf numFmtId="8" fontId="0" fillId="0" borderId="192" xfId="0" applyNumberFormat="1" applyBorder="1"/>
    <xf numFmtId="0" fontId="2" fillId="0" borderId="208" xfId="0" applyFont="1" applyBorder="1"/>
    <xf numFmtId="0" fontId="2" fillId="0" borderId="11" xfId="0" applyFont="1" applyBorder="1"/>
    <xf numFmtId="0" fontId="2" fillId="0" borderId="207" xfId="0" applyFont="1" applyBorder="1"/>
    <xf numFmtId="0" fontId="0" fillId="0" borderId="272" xfId="0" applyBorder="1" applyAlignment="1">
      <alignment horizontal="center"/>
    </xf>
    <xf numFmtId="9" fontId="0" fillId="0" borderId="92" xfId="0" applyNumberFormat="1" applyBorder="1"/>
    <xf numFmtId="0" fontId="0" fillId="0" borderId="14" xfId="0" applyBorder="1" applyAlignment="1">
      <alignment horizontal="center"/>
    </xf>
    <xf numFmtId="9" fontId="0" fillId="0" borderId="15" xfId="0" applyNumberFormat="1" applyBorder="1"/>
    <xf numFmtId="9" fontId="0" fillId="0" borderId="192" xfId="0" applyNumberFormat="1" applyBorder="1"/>
    <xf numFmtId="0" fontId="8" fillId="0" borderId="138" xfId="0" applyFont="1" applyBorder="1" applyProtection="1">
      <protection locked="0"/>
    </xf>
    <xf numFmtId="0" fontId="21" fillId="11" borderId="0" xfId="0" applyFont="1" applyFill="1"/>
    <xf numFmtId="0" fontId="5" fillId="0" borderId="5" xfId="0" applyFont="1" applyBorder="1" applyAlignment="1" applyProtection="1">
      <alignment horizontal="left"/>
      <protection locked="0"/>
    </xf>
    <xf numFmtId="0" fontId="5" fillId="0" borderId="5" xfId="0" applyFont="1" applyBorder="1" applyProtection="1">
      <protection locked="0"/>
    </xf>
    <xf numFmtId="0" fontId="5" fillId="0" borderId="0" xfId="0" applyFont="1"/>
    <xf numFmtId="0" fontId="5" fillId="0" borderId="222" xfId="0" applyFont="1" applyBorder="1" applyProtection="1">
      <protection locked="0"/>
    </xf>
    <xf numFmtId="0" fontId="5" fillId="0" borderId="221" xfId="0" applyFont="1" applyBorder="1" applyProtection="1">
      <protection locked="0"/>
    </xf>
    <xf numFmtId="0" fontId="0" fillId="0" borderId="60" xfId="0" applyBorder="1" applyProtection="1">
      <protection locked="0"/>
    </xf>
    <xf numFmtId="0" fontId="0" fillId="0" borderId="215" xfId="0" applyBorder="1"/>
    <xf numFmtId="0" fontId="0" fillId="0" borderId="34" xfId="0" applyBorder="1"/>
    <xf numFmtId="0" fontId="0" fillId="0" borderId="163" xfId="0" applyBorder="1"/>
    <xf numFmtId="0" fontId="21" fillId="10" borderId="0" xfId="0" applyFont="1" applyFill="1"/>
    <xf numFmtId="0" fontId="5" fillId="0" borderId="5" xfId="0" applyFont="1" applyBorder="1" applyAlignment="1" applyProtection="1">
      <alignment horizontal="left"/>
      <protection locked="0"/>
    </xf>
    <xf numFmtId="0" fontId="5" fillId="0" borderId="5" xfId="0" quotePrefix="1" applyFont="1" applyBorder="1" applyAlignment="1" applyProtection="1">
      <alignment horizontal="left"/>
      <protection locked="0"/>
    </xf>
    <xf numFmtId="0" fontId="38" fillId="0" borderId="0" xfId="0" applyFont="1" applyAlignment="1">
      <alignment horizontal="left" vertical="top" wrapText="1"/>
    </xf>
    <xf numFmtId="0" fontId="5" fillId="0" borderId="173" xfId="0" applyFont="1" applyBorder="1" applyAlignment="1" applyProtection="1">
      <alignment horizontal="left"/>
      <protection locked="0"/>
    </xf>
    <xf numFmtId="0" fontId="5" fillId="0" borderId="151" xfId="0" applyFont="1" applyBorder="1" applyAlignment="1" applyProtection="1">
      <alignment horizontal="left"/>
      <protection locked="0"/>
    </xf>
    <xf numFmtId="0" fontId="5" fillId="0" borderId="171" xfId="0" applyFont="1" applyBorder="1" applyAlignment="1" applyProtection="1">
      <alignment horizontal="left"/>
      <protection locked="0"/>
    </xf>
    <xf numFmtId="0" fontId="5" fillId="0" borderId="158" xfId="0" applyFont="1" applyBorder="1" applyAlignment="1" applyProtection="1">
      <alignment horizontal="left"/>
      <protection locked="0"/>
    </xf>
    <xf numFmtId="0" fontId="5" fillId="0" borderId="157" xfId="0" applyFont="1" applyBorder="1" applyAlignment="1" applyProtection="1">
      <alignment horizontal="left"/>
      <protection locked="0"/>
    </xf>
    <xf numFmtId="0" fontId="5" fillId="0" borderId="172" xfId="0" applyFont="1" applyBorder="1" applyAlignment="1" applyProtection="1">
      <alignment horizontal="left"/>
      <protection locked="0"/>
    </xf>
    <xf numFmtId="0" fontId="5" fillId="0" borderId="155" xfId="0" applyFont="1" applyBorder="1" applyAlignment="1" applyProtection="1">
      <alignment horizontal="left"/>
      <protection locked="0"/>
    </xf>
    <xf numFmtId="0" fontId="5" fillId="0" borderId="154" xfId="0" applyFont="1" applyBorder="1" applyAlignment="1" applyProtection="1">
      <alignment horizontal="left"/>
      <protection locked="0"/>
    </xf>
    <xf numFmtId="0" fontId="8" fillId="0" borderId="5" xfId="0" applyFont="1" applyBorder="1" applyAlignment="1" applyProtection="1">
      <alignment horizontal="left"/>
      <protection locked="0"/>
    </xf>
    <xf numFmtId="0" fontId="40" fillId="0" borderId="5" xfId="0" applyFont="1" applyBorder="1" applyAlignment="1" applyProtection="1">
      <alignment horizontal="left"/>
      <protection locked="0"/>
    </xf>
    <xf numFmtId="0" fontId="5" fillId="0" borderId="152" xfId="0" applyFont="1" applyBorder="1" applyAlignment="1" applyProtection="1">
      <alignment horizontal="left"/>
      <protection locked="0"/>
    </xf>
    <xf numFmtId="9" fontId="28" fillId="11" borderId="34" xfId="5" applyNumberFormat="1" applyFont="1" applyFill="1" applyBorder="1" applyAlignment="1">
      <alignment horizontal="center" vertical="center" wrapText="1"/>
    </xf>
    <xf numFmtId="9" fontId="28" fillId="11" borderId="110" xfId="5" applyNumberFormat="1" applyFont="1" applyFill="1" applyBorder="1" applyAlignment="1">
      <alignment horizontal="center" vertical="center" wrapText="1"/>
    </xf>
    <xf numFmtId="9" fontId="28" fillId="11" borderId="84" xfId="5" applyNumberFormat="1" applyFont="1" applyFill="1" applyBorder="1" applyAlignment="1">
      <alignment horizontal="center" vertical="center" wrapText="1"/>
    </xf>
    <xf numFmtId="9" fontId="28" fillId="11" borderId="93" xfId="5" applyNumberFormat="1" applyFont="1" applyFill="1" applyBorder="1" applyAlignment="1">
      <alignment horizontal="center" vertical="center" wrapText="1"/>
    </xf>
    <xf numFmtId="9" fontId="28" fillId="11" borderId="91" xfId="5" applyNumberFormat="1" applyFont="1" applyFill="1" applyBorder="1" applyAlignment="1">
      <alignment horizontal="center" vertical="center" wrapText="1"/>
    </xf>
    <xf numFmtId="9" fontId="28" fillId="11" borderId="252" xfId="5" applyNumberFormat="1" applyFont="1" applyFill="1" applyBorder="1" applyAlignment="1">
      <alignment horizontal="center" vertical="center" wrapText="1"/>
    </xf>
    <xf numFmtId="9" fontId="28" fillId="11" borderId="255" xfId="5" applyNumberFormat="1" applyFont="1" applyFill="1" applyBorder="1" applyAlignment="1">
      <alignment horizontal="center" vertical="center" wrapText="1"/>
    </xf>
    <xf numFmtId="0" fontId="7" fillId="0" borderId="0" xfId="1" applyFont="1" applyAlignment="1">
      <alignment vertical="top"/>
    </xf>
    <xf numFmtId="0" fontId="2" fillId="0" borderId="0" xfId="5" applyFont="1" applyAlignment="1">
      <alignment horizontal="left"/>
    </xf>
    <xf numFmtId="9" fontId="28" fillId="11" borderId="254" xfId="5" applyNumberFormat="1" applyFont="1" applyFill="1" applyBorder="1" applyAlignment="1">
      <alignment horizontal="center" vertical="center" wrapText="1"/>
    </xf>
    <xf numFmtId="9" fontId="28" fillId="11" borderId="257" xfId="5" applyNumberFormat="1" applyFont="1" applyFill="1" applyBorder="1" applyAlignment="1">
      <alignment horizontal="center" vertical="center" wrapText="1"/>
    </xf>
    <xf numFmtId="9" fontId="28" fillId="5" borderId="13" xfId="5" applyNumberFormat="1" applyFont="1" applyFill="1" applyBorder="1" applyAlignment="1">
      <alignment horizontal="center" vertical="center" wrapText="1"/>
    </xf>
    <xf numFmtId="9" fontId="28" fillId="5" borderId="59" xfId="5" applyNumberFormat="1" applyFont="1" applyFill="1" applyBorder="1" applyAlignment="1">
      <alignment horizontal="center" vertical="center" wrapText="1"/>
    </xf>
    <xf numFmtId="9" fontId="28" fillId="11" borderId="253" xfId="5" applyNumberFormat="1" applyFont="1" applyFill="1" applyBorder="1" applyAlignment="1">
      <alignment horizontal="center" vertical="center" wrapText="1"/>
    </xf>
    <xf numFmtId="9" fontId="28" fillId="11" borderId="256" xfId="5" applyNumberFormat="1" applyFont="1" applyFill="1" applyBorder="1" applyAlignment="1">
      <alignment horizontal="center" vertical="center" wrapText="1"/>
    </xf>
    <xf numFmtId="9" fontId="28" fillId="5" borderId="253" xfId="5" applyNumberFormat="1" applyFont="1" applyFill="1" applyBorder="1" applyAlignment="1">
      <alignment horizontal="center" vertical="center" wrapText="1"/>
    </xf>
    <xf numFmtId="9" fontId="28" fillId="5" borderId="256" xfId="5" applyNumberFormat="1" applyFont="1" applyFill="1" applyBorder="1" applyAlignment="1">
      <alignment horizontal="center" vertical="center" wrapText="1"/>
    </xf>
    <xf numFmtId="0" fontId="8" fillId="4" borderId="12" xfId="1" applyFont="1" applyFill="1" applyBorder="1" applyAlignment="1">
      <alignment horizontal="center" wrapText="1"/>
    </xf>
    <xf numFmtId="0" fontId="8" fillId="4" borderId="18" xfId="1" applyFont="1" applyFill="1" applyBorder="1" applyAlignment="1">
      <alignment horizontal="center" wrapText="1"/>
    </xf>
    <xf numFmtId="0" fontId="10" fillId="2" borderId="40" xfId="1" applyFont="1" applyFill="1" applyBorder="1" applyAlignment="1" applyProtection="1">
      <alignment horizontal="left" vertical="top" wrapText="1"/>
      <protection locked="0"/>
    </xf>
    <xf numFmtId="0" fontId="10" fillId="2" borderId="41" xfId="1" applyFont="1" applyFill="1" applyBorder="1" applyAlignment="1" applyProtection="1">
      <alignment horizontal="left" vertical="top" wrapText="1"/>
      <protection locked="0"/>
    </xf>
    <xf numFmtId="0" fontId="10" fillId="2" borderId="42" xfId="1" applyFont="1" applyFill="1" applyBorder="1" applyAlignment="1" applyProtection="1">
      <alignment horizontal="left" vertical="top" wrapText="1"/>
      <protection locked="0"/>
    </xf>
    <xf numFmtId="0" fontId="10" fillId="2" borderId="43" xfId="1" applyFont="1" applyFill="1" applyBorder="1" applyAlignment="1" applyProtection="1">
      <alignment horizontal="left" vertical="top" wrapText="1"/>
      <protection locked="0"/>
    </xf>
    <xf numFmtId="0" fontId="10" fillId="2" borderId="0" xfId="1" applyFont="1" applyFill="1" applyAlignment="1" applyProtection="1">
      <alignment horizontal="left" vertical="top" wrapText="1"/>
      <protection locked="0"/>
    </xf>
    <xf numFmtId="0" fontId="10" fillId="2" borderId="44" xfId="1" applyFont="1" applyFill="1" applyBorder="1" applyAlignment="1" applyProtection="1">
      <alignment horizontal="left" vertical="top" wrapText="1"/>
      <protection locked="0"/>
    </xf>
    <xf numFmtId="0" fontId="10" fillId="2" borderId="45" xfId="1" applyFont="1" applyFill="1" applyBorder="1" applyAlignment="1" applyProtection="1">
      <alignment horizontal="left" vertical="top" wrapText="1"/>
      <protection locked="0"/>
    </xf>
    <xf numFmtId="0" fontId="10" fillId="2" borderId="5" xfId="1" applyFont="1" applyFill="1" applyBorder="1" applyAlignment="1" applyProtection="1">
      <alignment horizontal="left" vertical="top" wrapText="1"/>
      <protection locked="0"/>
    </xf>
    <xf numFmtId="0" fontId="10" fillId="2" borderId="46" xfId="1" applyFont="1" applyFill="1" applyBorder="1" applyAlignment="1" applyProtection="1">
      <alignment horizontal="left" vertical="top" wrapText="1"/>
      <protection locked="0"/>
    </xf>
    <xf numFmtId="164" fontId="10" fillId="0" borderId="0" xfId="0" applyNumberFormat="1" applyFont="1" applyAlignment="1">
      <alignment horizontal="center" wrapText="1"/>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27" fillId="10" borderId="143" xfId="0" applyFont="1" applyFill="1" applyBorder="1" applyAlignment="1">
      <alignment horizontal="center"/>
    </xf>
    <xf numFmtId="0" fontId="27" fillId="10" borderId="61" xfId="0" applyFont="1" applyFill="1" applyBorder="1" applyAlignment="1">
      <alignment horizontal="center"/>
    </xf>
    <xf numFmtId="5" fontId="24" fillId="11" borderId="40" xfId="0" applyNumberFormat="1" applyFont="1" applyFill="1" applyBorder="1" applyAlignment="1">
      <alignment horizontal="center" vertical="center" wrapText="1"/>
    </xf>
    <xf numFmtId="5" fontId="24" fillId="11" borderId="41" xfId="0" applyNumberFormat="1" applyFont="1" applyFill="1" applyBorder="1" applyAlignment="1">
      <alignment horizontal="center" vertical="center" wrapText="1"/>
    </xf>
    <xf numFmtId="5" fontId="24" fillId="11" borderId="264" xfId="0" applyNumberFormat="1" applyFont="1" applyFill="1" applyBorder="1" applyAlignment="1">
      <alignment horizontal="center" vertical="center" wrapText="1"/>
    </xf>
    <xf numFmtId="5" fontId="24" fillId="11" borderId="17" xfId="0" applyNumberFormat="1" applyFont="1" applyFill="1" applyBorder="1" applyAlignment="1">
      <alignment horizontal="center" vertical="center" wrapText="1"/>
    </xf>
    <xf numFmtId="5" fontId="24" fillId="11" borderId="163" xfId="0" applyNumberFormat="1" applyFont="1" applyFill="1" applyBorder="1" applyAlignment="1">
      <alignment horizontal="center" vertical="center" wrapText="1"/>
    </xf>
    <xf numFmtId="5" fontId="24" fillId="11" borderId="164" xfId="0" applyNumberFormat="1" applyFont="1" applyFill="1" applyBorder="1" applyAlignment="1">
      <alignment horizontal="center" vertical="center" wrapText="1"/>
    </xf>
    <xf numFmtId="5" fontId="24" fillId="10" borderId="160" xfId="0" applyNumberFormat="1" applyFont="1" applyFill="1" applyBorder="1" applyAlignment="1">
      <alignment horizontal="center" vertical="center" wrapText="1"/>
    </xf>
    <xf numFmtId="5" fontId="24" fillId="10" borderId="34" xfId="0" applyNumberFormat="1" applyFont="1" applyFill="1" applyBorder="1" applyAlignment="1">
      <alignment horizontal="center" vertical="center" wrapText="1"/>
    </xf>
    <xf numFmtId="0" fontId="5" fillId="0" borderId="222" xfId="0" applyFont="1" applyBorder="1" applyAlignment="1" applyProtection="1">
      <alignment horizontal="left"/>
      <protection locked="0"/>
    </xf>
    <xf numFmtId="0" fontId="5" fillId="0" borderId="223" xfId="0" applyFont="1" applyBorder="1" applyAlignment="1" applyProtection="1">
      <alignment horizontal="left"/>
      <protection locked="0"/>
    </xf>
    <xf numFmtId="0" fontId="53" fillId="0" borderId="0" xfId="0" applyFont="1" applyAlignment="1" applyProtection="1">
      <alignment horizontal="center" wrapText="1"/>
      <protection locked="0"/>
    </xf>
    <xf numFmtId="0" fontId="2" fillId="0" borderId="13" xfId="0" applyFont="1" applyBorder="1" applyAlignment="1">
      <alignment horizontal="center"/>
    </xf>
    <xf numFmtId="0" fontId="2" fillId="0" borderId="59" xfId="0" applyFont="1" applyBorder="1" applyAlignment="1">
      <alignment horizontal="center"/>
    </xf>
    <xf numFmtId="0" fontId="10" fillId="0" borderId="0" xfId="0" applyFont="1" applyAlignment="1">
      <alignment horizontal="center" wrapText="1"/>
    </xf>
    <xf numFmtId="0" fontId="0" fillId="0" borderId="14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62" xfId="0" applyBorder="1" applyAlignment="1" applyProtection="1">
      <alignment horizontal="left" vertical="top" wrapText="1"/>
      <protection locked="0"/>
    </xf>
    <xf numFmtId="0" fontId="0" fillId="0" borderId="160"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64" xfId="0" applyBorder="1" applyAlignment="1" applyProtection="1">
      <alignment horizontal="left" vertical="top" wrapText="1"/>
      <protection locked="0"/>
    </xf>
    <xf numFmtId="0" fontId="52" fillId="0" borderId="0" xfId="0" applyFont="1" applyAlignment="1">
      <alignment wrapText="1"/>
    </xf>
    <xf numFmtId="8" fontId="10" fillId="0" borderId="0" xfId="0" applyNumberFormat="1" applyFont="1" applyAlignment="1">
      <alignment horizontal="center" wrapText="1"/>
    </xf>
    <xf numFmtId="0" fontId="21" fillId="10" borderId="0" xfId="0" applyFont="1" applyFill="1" applyAlignment="1">
      <alignment vertical="center"/>
    </xf>
    <xf numFmtId="0" fontId="7" fillId="0" borderId="0" xfId="0" applyFont="1" applyAlignment="1">
      <alignment horizontal="left" wrapText="1"/>
    </xf>
    <xf numFmtId="0" fontId="2" fillId="0" borderId="272" xfId="0" applyFont="1" applyBorder="1" applyAlignment="1">
      <alignment horizontal="center"/>
    </xf>
    <xf numFmtId="0" fontId="2" fillId="0" borderId="195" xfId="0" applyFont="1"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09" xfId="0" applyFont="1" applyBorder="1" applyAlignment="1">
      <alignment horizontal="left"/>
    </xf>
    <xf numFmtId="0" fontId="2" fillId="0" borderId="108" xfId="0" applyFont="1" applyBorder="1" applyAlignment="1">
      <alignment horizontal="left"/>
    </xf>
    <xf numFmtId="0" fontId="2" fillId="0" borderId="208" xfId="0" applyFont="1" applyBorder="1" applyAlignment="1">
      <alignment horizontal="left"/>
    </xf>
    <xf numFmtId="0" fontId="2" fillId="0" borderId="11" xfId="0" applyFont="1" applyBorder="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272" xfId="0" applyFont="1" applyBorder="1" applyAlignment="1">
      <alignment horizontal="left"/>
    </xf>
    <xf numFmtId="0" fontId="2" fillId="0" borderId="195" xfId="0" applyFont="1" applyBorder="1" applyAlignment="1">
      <alignment horizontal="left"/>
    </xf>
    <xf numFmtId="0" fontId="21" fillId="10" borderId="13" xfId="0" applyFont="1" applyFill="1" applyBorder="1" applyAlignment="1">
      <alignment horizontal="center" vertical="center"/>
    </xf>
    <xf numFmtId="0" fontId="21" fillId="10" borderId="60" xfId="0" applyFont="1" applyFill="1" applyBorder="1" applyAlignment="1">
      <alignment horizontal="center" vertical="center"/>
    </xf>
    <xf numFmtId="0" fontId="21" fillId="10" borderId="59" xfId="0" applyFont="1" applyFill="1" applyBorder="1" applyAlignment="1">
      <alignment horizontal="center" vertical="center"/>
    </xf>
    <xf numFmtId="0" fontId="2" fillId="18" borderId="13" xfId="0" applyFont="1" applyFill="1" applyBorder="1" applyAlignment="1">
      <alignment horizontal="center"/>
    </xf>
    <xf numFmtId="0" fontId="2" fillId="18" borderId="60" xfId="0" applyFont="1" applyFill="1" applyBorder="1" applyAlignment="1">
      <alignment horizontal="center"/>
    </xf>
    <xf numFmtId="5" fontId="15" fillId="12" borderId="206" xfId="0" applyNumberFormat="1" applyFont="1" applyFill="1" applyBorder="1" applyAlignment="1">
      <alignment horizontal="center" vertical="center" wrapText="1"/>
    </xf>
    <xf numFmtId="5" fontId="15" fillId="12" borderId="90" xfId="0" applyNumberFormat="1" applyFont="1" applyFill="1" applyBorder="1" applyAlignment="1">
      <alignment horizontal="center" vertical="center" wrapText="1"/>
    </xf>
    <xf numFmtId="5" fontId="15" fillId="12" borderId="87" xfId="0" applyNumberFormat="1" applyFont="1" applyFill="1" applyBorder="1" applyAlignment="1">
      <alignment horizontal="center" vertical="center" wrapText="1"/>
    </xf>
    <xf numFmtId="0" fontId="18" fillId="12" borderId="177" xfId="0" applyFont="1" applyFill="1" applyBorder="1" applyAlignment="1">
      <alignment horizontal="center"/>
    </xf>
    <xf numFmtId="0" fontId="18" fillId="12" borderId="61" xfId="0" applyFont="1" applyFill="1" applyBorder="1" applyAlignment="1">
      <alignment horizontal="center"/>
    </xf>
    <xf numFmtId="0" fontId="18" fillId="12" borderId="178" xfId="0" applyFont="1" applyFill="1" applyBorder="1" applyAlignment="1">
      <alignment horizontal="center"/>
    </xf>
    <xf numFmtId="5" fontId="5" fillId="6" borderId="89" xfId="0" applyNumberFormat="1" applyFont="1" applyFill="1" applyBorder="1" applyAlignment="1" applyProtection="1">
      <alignment horizontal="center" vertical="center" wrapText="1"/>
      <protection locked="0"/>
    </xf>
    <xf numFmtId="5" fontId="5" fillId="6" borderId="85" xfId="0" applyNumberFormat="1" applyFont="1" applyFill="1" applyBorder="1" applyAlignment="1" applyProtection="1">
      <alignment horizontal="center" vertical="center" wrapText="1"/>
      <protection locked="0"/>
    </xf>
    <xf numFmtId="5" fontId="5" fillId="6" borderId="88" xfId="0" applyNumberFormat="1" applyFont="1" applyFill="1" applyBorder="1" applyAlignment="1" applyProtection="1">
      <alignment horizontal="center" vertical="center" wrapText="1"/>
      <protection locked="0"/>
    </xf>
    <xf numFmtId="5" fontId="5" fillId="6" borderId="84" xfId="0" applyNumberFormat="1" applyFont="1" applyFill="1" applyBorder="1" applyAlignment="1" applyProtection="1">
      <alignment horizontal="center" vertical="center" wrapText="1"/>
      <protection locked="0"/>
    </xf>
    <xf numFmtId="0" fontId="11" fillId="0" borderId="78" xfId="0" applyFont="1" applyBorder="1" applyAlignment="1" applyProtection="1">
      <alignment vertical="center"/>
      <protection locked="0"/>
    </xf>
    <xf numFmtId="0" fontId="11" fillId="0" borderId="222" xfId="0" applyFont="1" applyBorder="1" applyAlignment="1" applyProtection="1">
      <alignment vertical="center"/>
      <protection locked="0"/>
    </xf>
    <xf numFmtId="0" fontId="11" fillId="0" borderId="77" xfId="0" applyFont="1" applyBorder="1" applyAlignment="1" applyProtection="1">
      <alignment vertical="center"/>
      <protection locked="0"/>
    </xf>
    <xf numFmtId="5" fontId="15" fillId="17" borderId="90" xfId="0" applyNumberFormat="1" applyFont="1" applyFill="1" applyBorder="1" applyAlignment="1">
      <alignment horizontal="center" vertical="center" wrapText="1"/>
    </xf>
    <xf numFmtId="5" fontId="15" fillId="17" borderId="87" xfId="0" applyNumberFormat="1" applyFont="1" applyFill="1" applyBorder="1" applyAlignment="1">
      <alignment horizontal="center" vertical="center" wrapText="1"/>
    </xf>
    <xf numFmtId="5" fontId="5" fillId="6" borderId="40" xfId="0" applyNumberFormat="1" applyFont="1" applyFill="1" applyBorder="1" applyAlignment="1" applyProtection="1">
      <alignment horizontal="center" vertical="center" wrapText="1"/>
      <protection locked="0"/>
    </xf>
    <xf numFmtId="5" fontId="5" fillId="6" borderId="17" xfId="0" applyNumberFormat="1" applyFont="1" applyFill="1" applyBorder="1" applyAlignment="1" applyProtection="1">
      <alignment horizontal="center" vertical="center" wrapText="1"/>
      <protection locked="0"/>
    </xf>
    <xf numFmtId="5" fontId="5" fillId="6" borderId="206" xfId="0" applyNumberFormat="1" applyFont="1" applyFill="1" applyBorder="1" applyAlignment="1" applyProtection="1">
      <alignment horizontal="center" vertical="center" wrapText="1"/>
      <protection locked="0"/>
    </xf>
    <xf numFmtId="5" fontId="5" fillId="6" borderId="87" xfId="0" applyNumberFormat="1" applyFont="1" applyFill="1" applyBorder="1" applyAlignment="1" applyProtection="1">
      <alignment horizontal="center" vertical="center" wrapText="1"/>
      <protection locked="0"/>
    </xf>
    <xf numFmtId="0" fontId="18" fillId="10" borderId="177" xfId="0" applyFont="1" applyFill="1" applyBorder="1" applyAlignment="1">
      <alignment horizontal="center"/>
    </xf>
    <xf numFmtId="0" fontId="18" fillId="10" borderId="61" xfId="0" applyFont="1" applyFill="1" applyBorder="1" applyAlignment="1">
      <alignment horizontal="center"/>
    </xf>
    <xf numFmtId="0" fontId="18" fillId="10" borderId="178" xfId="0" applyFont="1" applyFill="1" applyBorder="1" applyAlignment="1">
      <alignment horizontal="center"/>
    </xf>
    <xf numFmtId="5" fontId="15" fillId="10" borderId="89" xfId="0" applyNumberFormat="1" applyFont="1" applyFill="1" applyBorder="1" applyAlignment="1">
      <alignment horizontal="center" vertical="center" wrapText="1"/>
    </xf>
    <xf numFmtId="5" fontId="15" fillId="10" borderId="97" xfId="0" applyNumberFormat="1" applyFont="1" applyFill="1" applyBorder="1" applyAlignment="1">
      <alignment horizontal="center" vertical="center" wrapText="1"/>
    </xf>
    <xf numFmtId="5" fontId="15" fillId="10" borderId="85" xfId="0" applyNumberFormat="1" applyFont="1" applyFill="1" applyBorder="1" applyAlignment="1">
      <alignment horizontal="center" vertical="center" wrapText="1"/>
    </xf>
    <xf numFmtId="0" fontId="21" fillId="11" borderId="0" xfId="0" applyFont="1" applyFill="1" applyAlignment="1"/>
    <xf numFmtId="0" fontId="5" fillId="0" borderId="5" xfId="0" applyFont="1" applyBorder="1" applyAlignment="1" applyProtection="1">
      <protection locked="0"/>
    </xf>
    <xf numFmtId="0" fontId="5" fillId="0" borderId="195" xfId="0" applyFont="1" applyBorder="1" applyProtection="1">
      <protection locked="0"/>
    </xf>
    <xf numFmtId="0" fontId="5" fillId="0" borderId="0" xfId="0" applyFont="1" applyAlignment="1"/>
    <xf numFmtId="0" fontId="5" fillId="0" borderId="159" xfId="0" applyFont="1" applyBorder="1" applyAlignment="1" applyProtection="1">
      <protection locked="0"/>
    </xf>
    <xf numFmtId="0" fontId="5" fillId="0" borderId="158" xfId="0" applyFont="1" applyBorder="1" applyAlignment="1" applyProtection="1">
      <protection locked="0"/>
    </xf>
    <xf numFmtId="0" fontId="5" fillId="0" borderId="157" xfId="0" applyFont="1" applyBorder="1" applyAlignment="1" applyProtection="1">
      <protection locked="0"/>
    </xf>
    <xf numFmtId="0" fontId="5" fillId="0" borderId="156" xfId="0" applyFont="1" applyBorder="1" applyAlignment="1" applyProtection="1">
      <protection locked="0"/>
    </xf>
    <xf numFmtId="0" fontId="5" fillId="0" borderId="155" xfId="0" applyFont="1" applyBorder="1" applyAlignment="1" applyProtection="1">
      <protection locked="0"/>
    </xf>
    <xf numFmtId="0" fontId="5" fillId="0" borderId="154" xfId="0" applyFont="1" applyBorder="1" applyAlignment="1" applyProtection="1">
      <protection locked="0"/>
    </xf>
    <xf numFmtId="0" fontId="5" fillId="0" borderId="153" xfId="0" applyFont="1" applyBorder="1" applyAlignment="1" applyProtection="1">
      <protection locked="0"/>
    </xf>
    <xf numFmtId="0" fontId="5" fillId="0" borderId="152" xfId="0" applyFont="1" applyBorder="1" applyAlignment="1" applyProtection="1">
      <protection locked="0"/>
    </xf>
    <xf numFmtId="0" fontId="5" fillId="0" borderId="151" xfId="0" applyFont="1" applyBorder="1" applyAlignment="1" applyProtection="1">
      <protection locked="0"/>
    </xf>
    <xf numFmtId="0" fontId="29" fillId="3" borderId="122" xfId="1" applyFont="1" applyFill="1" applyBorder="1" applyAlignment="1"/>
    <xf numFmtId="0" fontId="29" fillId="3" borderId="121" xfId="1" applyFont="1" applyFill="1" applyBorder="1" applyAlignment="1"/>
    <xf numFmtId="0" fontId="7" fillId="0" borderId="0" xfId="1" applyFont="1" applyAlignment="1" applyProtection="1">
      <protection locked="0"/>
    </xf>
    <xf numFmtId="9" fontId="2" fillId="11" borderId="177" xfId="5" applyNumberFormat="1" applyFont="1" applyFill="1" applyBorder="1" applyAlignment="1">
      <alignment vertical="center"/>
    </xf>
    <xf numFmtId="9" fontId="28" fillId="11" borderId="143" xfId="5" applyNumberFormat="1" applyFont="1" applyFill="1" applyBorder="1" applyAlignment="1">
      <alignment horizontal="center" vertical="center" wrapText="1"/>
    </xf>
    <xf numFmtId="0" fontId="10" fillId="0" borderId="195" xfId="1" applyFont="1" applyBorder="1" applyProtection="1">
      <protection locked="0"/>
    </xf>
    <xf numFmtId="0" fontId="5" fillId="2" borderId="163" xfId="1" applyFont="1" applyFill="1" applyBorder="1"/>
    <xf numFmtId="0" fontId="5" fillId="2" borderId="163" xfId="1" applyFont="1" applyFill="1" applyBorder="1" applyAlignment="1">
      <alignment vertical="center"/>
    </xf>
    <xf numFmtId="0" fontId="7" fillId="0" borderId="163" xfId="0" applyFont="1" applyBorder="1" applyAlignment="1"/>
    <xf numFmtId="0" fontId="27" fillId="10" borderId="178" xfId="0" applyFont="1" applyFill="1" applyBorder="1" applyAlignment="1">
      <alignment horizontal="center"/>
    </xf>
    <xf numFmtId="0" fontId="11" fillId="0" borderId="162" xfId="0" applyFont="1" applyBorder="1"/>
    <xf numFmtId="44" fontId="12" fillId="5" borderId="142" xfId="0" applyNumberFormat="1" applyFont="1" applyFill="1" applyBorder="1" applyAlignment="1">
      <alignment vertical="center"/>
    </xf>
    <xf numFmtId="44" fontId="12" fillId="0" borderId="150" xfId="0" applyNumberFormat="1" applyFont="1" applyBorder="1" applyAlignment="1" applyProtection="1">
      <alignment vertical="center"/>
      <protection locked="0"/>
    </xf>
    <xf numFmtId="0" fontId="46" fillId="0" borderId="143" xfId="0" applyFont="1" applyBorder="1" applyAlignment="1"/>
    <xf numFmtId="0" fontId="46" fillId="0" borderId="39" xfId="0" applyFont="1" applyBorder="1" applyAlignment="1"/>
    <xf numFmtId="0" fontId="46" fillId="0" borderId="162" xfId="0" applyFont="1" applyBorder="1" applyAlignment="1"/>
    <xf numFmtId="0" fontId="10" fillId="0" borderId="5" xfId="0" applyFont="1" applyBorder="1" applyAlignment="1" applyProtection="1">
      <protection locked="0"/>
    </xf>
    <xf numFmtId="0" fontId="10" fillId="0" borderId="221" xfId="0" applyFont="1" applyBorder="1" applyAlignment="1" applyProtection="1">
      <protection locked="0"/>
    </xf>
    <xf numFmtId="0" fontId="5" fillId="0" borderId="222" xfId="0" applyFont="1" applyBorder="1" applyAlignment="1" applyProtection="1">
      <protection locked="0"/>
    </xf>
    <xf numFmtId="0" fontId="5" fillId="0" borderId="223" xfId="0" applyFont="1" applyBorder="1" applyAlignment="1" applyProtection="1">
      <protection locked="0"/>
    </xf>
    <xf numFmtId="0" fontId="5" fillId="0" borderId="221" xfId="0" applyFont="1" applyBorder="1" applyAlignment="1" applyProtection="1">
      <protection locked="0"/>
    </xf>
    <xf numFmtId="0" fontId="46" fillId="0" borderId="160" xfId="0" applyFont="1" applyBorder="1" applyAlignment="1"/>
    <xf numFmtId="0" fontId="46" fillId="0" borderId="0" xfId="0" applyFont="1" applyAlignment="1"/>
    <xf numFmtId="0" fontId="46" fillId="0" borderId="99" xfId="0" applyFont="1" applyBorder="1" applyAlignment="1"/>
    <xf numFmtId="0" fontId="0" fillId="0" borderId="13" xfId="0" applyBorder="1" applyAlignment="1" applyProtection="1">
      <protection locked="0"/>
    </xf>
    <xf numFmtId="0" fontId="0" fillId="0" borderId="60" xfId="0" applyBorder="1" applyAlignment="1" applyProtection="1">
      <protection locked="0"/>
    </xf>
    <xf numFmtId="0" fontId="0" fillId="0" borderId="59" xfId="0" applyBorder="1" applyAlignment="1" applyProtection="1">
      <protection locked="0"/>
    </xf>
    <xf numFmtId="0" fontId="2" fillId="0" borderId="211" xfId="0" applyFont="1" applyBorder="1" applyAlignment="1"/>
    <xf numFmtId="0" fontId="2" fillId="0" borderId="210" xfId="0" applyFont="1" applyBorder="1" applyAlignment="1"/>
    <xf numFmtId="0" fontId="2" fillId="0" borderId="217" xfId="0" applyFont="1" applyBorder="1" applyAlignment="1"/>
    <xf numFmtId="0" fontId="2" fillId="0" borderId="182" xfId="0" applyFont="1" applyBorder="1" applyAlignment="1"/>
    <xf numFmtId="0" fontId="2" fillId="0" borderId="209" xfId="0" applyFont="1" applyBorder="1" applyAlignment="1"/>
    <xf numFmtId="0" fontId="2" fillId="0" borderId="213" xfId="0" applyFont="1" applyBorder="1" applyAlignment="1"/>
    <xf numFmtId="0" fontId="0" fillId="0" borderId="265" xfId="0" applyBorder="1" applyAlignment="1"/>
    <xf numFmtId="0" fontId="0" fillId="0" borderId="266" xfId="0" applyBorder="1" applyAlignment="1"/>
    <xf numFmtId="0" fontId="0" fillId="0" borderId="267" xfId="0" applyBorder="1" applyAlignment="1"/>
    <xf numFmtId="0" fontId="0" fillId="0" borderId="215" xfId="0" applyBorder="1" applyAlignment="1"/>
    <xf numFmtId="0" fontId="0" fillId="0" borderId="174" xfId="0" applyBorder="1" applyAlignment="1"/>
    <xf numFmtId="0" fontId="0" fillId="0" borderId="214" xfId="0" applyBorder="1" applyAlignment="1"/>
    <xf numFmtId="0" fontId="19" fillId="0" borderId="182" xfId="0" applyFont="1" applyBorder="1" applyAlignment="1"/>
    <xf numFmtId="0" fontId="19" fillId="0" borderId="209" xfId="0" applyFont="1" applyBorder="1" applyAlignment="1"/>
    <xf numFmtId="0" fontId="19" fillId="0" borderId="213" xfId="0" applyFont="1" applyBorder="1" applyAlignment="1"/>
    <xf numFmtId="0" fontId="0" fillId="0" borderId="211" xfId="0" applyBorder="1" applyAlignment="1"/>
    <xf numFmtId="0" fontId="0" fillId="0" borderId="210" xfId="0" applyBorder="1" applyAlignment="1"/>
    <xf numFmtId="0" fontId="0" fillId="0" borderId="34" xfId="0" applyBorder="1" applyAlignment="1"/>
    <xf numFmtId="0" fontId="0" fillId="0" borderId="163" xfId="0" applyBorder="1" applyAlignment="1"/>
    <xf numFmtId="0" fontId="0" fillId="0" borderId="86" xfId="0" applyBorder="1" applyAlignment="1"/>
    <xf numFmtId="0" fontId="0" fillId="0" borderId="182" xfId="0" applyBorder="1" applyAlignment="1"/>
    <xf numFmtId="0" fontId="0" fillId="0" borderId="209" xfId="0" applyBorder="1" applyAlignment="1"/>
    <xf numFmtId="5" fontId="14" fillId="8" borderId="143" xfId="0" applyNumberFormat="1" applyFont="1" applyFill="1" applyBorder="1" applyAlignment="1">
      <alignment vertical="center"/>
    </xf>
    <xf numFmtId="0" fontId="14" fillId="8" borderId="163" xfId="0" applyFont="1" applyFill="1" applyBorder="1"/>
    <xf numFmtId="0" fontId="21" fillId="10" borderId="0" xfId="0" applyFont="1" applyFill="1" applyAlignment="1"/>
    <xf numFmtId="0" fontId="19" fillId="0" borderId="195" xfId="0" applyFont="1" applyBorder="1" applyAlignment="1" applyProtection="1">
      <protection locked="0"/>
    </xf>
  </cellXfs>
  <cellStyles count="11">
    <cellStyle name="Comma" xfId="8" builtinId="3"/>
    <cellStyle name="Comma 2 6" xfId="4" xr:uid="{00000000-0005-0000-0000-000001000000}"/>
    <cellStyle name="Comma 3" xfId="3" xr:uid="{00000000-0005-0000-0000-000002000000}"/>
    <cellStyle name="Currency" xfId="9" builtinId="4"/>
    <cellStyle name="Currency 2" xfId="2" xr:uid="{00000000-0005-0000-0000-000004000000}"/>
    <cellStyle name="Normal" xfId="0" builtinId="0"/>
    <cellStyle name="Normal 11 2 5" xfId="6" xr:uid="{00000000-0005-0000-0000-000006000000}"/>
    <cellStyle name="Normal 2 2" xfId="1" xr:uid="{00000000-0005-0000-0000-000007000000}"/>
    <cellStyle name="Normal 5" xfId="7" xr:uid="{00000000-0005-0000-0000-000008000000}"/>
    <cellStyle name="Normal 8 2 2 3 3" xfId="5" xr:uid="{00000000-0005-0000-0000-000009000000}"/>
    <cellStyle name="Percent" xfId="10" builtinId="5"/>
  </cellStyles>
  <dxfs count="8">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theme="0" tint="-0.34998626667073579"/>
        </patternFill>
      </fill>
    </dxf>
    <dxf>
      <fill>
        <patternFill>
          <bgColor theme="0" tint="-0.34998626667073579"/>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FFCC"/>
      <color rgb="FFCCFFCC"/>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16</xdr:col>
      <xdr:colOff>476250</xdr:colOff>
      <xdr:row>5</xdr:row>
      <xdr:rowOff>85725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52400" y="0"/>
          <a:ext cx="8724900" cy="8953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a:t>
          </a:r>
          <a:r>
            <a:rPr lang="en-US" sz="1400" b="1" i="0" u="none" strike="noStrike" baseline="0">
              <a:solidFill>
                <a:schemeClr val="dk1"/>
              </a:solidFill>
              <a:effectLst/>
              <a:latin typeface="+mn-lt"/>
              <a:ea typeface="+mn-ea"/>
              <a:cs typeface="+mn-cs"/>
            </a:rPr>
            <a:t> 3</a:t>
          </a:r>
          <a:r>
            <a:rPr lang="en-US" sz="1400" b="1" i="0" u="none" strike="noStrike">
              <a:solidFill>
                <a:schemeClr val="dk1"/>
              </a:solidFill>
              <a:effectLst/>
              <a:latin typeface="+mn-lt"/>
              <a:ea typeface="+mn-ea"/>
              <a:cs typeface="+mn-cs"/>
            </a:rPr>
            <a:t>: Production Pipeline</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This is a summary of your projected homeownership activity. Please enter dollar amounts </a:t>
          </a:r>
          <a:r>
            <a:rPr lang="en-US" sz="1100" b="1" i="0" u="sng">
              <a:solidFill>
                <a:schemeClr val="dk1"/>
              </a:solidFill>
              <a:effectLst/>
              <a:latin typeface="+mn-lt"/>
              <a:ea typeface="+mn-ea"/>
              <a:cs typeface="+mn-cs"/>
            </a:rPr>
            <a:t>from this Funder</a:t>
          </a:r>
          <a:r>
            <a:rPr lang="en-US" sz="1100" b="1" i="0" u="none">
              <a:solidFill>
                <a:schemeClr val="dk1"/>
              </a:solidFill>
              <a:effectLst/>
              <a:latin typeface="+mn-lt"/>
              <a:ea typeface="+mn-ea"/>
              <a:cs typeface="+mn-cs"/>
            </a:rPr>
            <a:t> </a:t>
          </a:r>
          <a:r>
            <a:rPr lang="en-US" sz="1100" b="0" i="0">
              <a:solidFill>
                <a:schemeClr val="dk1"/>
              </a:solidFill>
              <a:effectLst/>
              <a:latin typeface="+mn-lt"/>
              <a:ea typeface="+mn-ea"/>
              <a:cs typeface="+mn-cs"/>
            </a:rPr>
            <a:t>for project activity for each month. </a:t>
          </a:r>
        </a:p>
        <a:p>
          <a:r>
            <a:rPr lang="en-US" sz="1100" b="0" i="0">
              <a:solidFill>
                <a:schemeClr val="dk1"/>
              </a:solidFill>
              <a:effectLst/>
              <a:latin typeface="+mn-lt"/>
              <a:ea typeface="+mn-ea"/>
              <a:cs typeface="+mn-cs"/>
            </a:rPr>
            <a:t>● </a:t>
          </a:r>
          <a:r>
            <a:rPr lang="en-US" sz="1100" b="0"/>
            <a:t>Indicate the number of units completed below each month and total for year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57151</xdr:rowOff>
    </xdr:from>
    <xdr:to>
      <xdr:col>15</xdr:col>
      <xdr:colOff>104775</xdr:colOff>
      <xdr:row>15</xdr:row>
      <xdr:rowOff>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85725" y="57151"/>
          <a:ext cx="11420475" cy="952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 4A: Financing Sources</a:t>
          </a:r>
        </a:p>
        <a:p>
          <a:r>
            <a:rPr lang="en-US" sz="110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endParaRPr lang="en-US" sz="1100" b="0">
            <a:solidFill>
              <a:sysClr val="windowText" lastClr="000000"/>
            </a:solidFill>
          </a:endParaRPr>
        </a:p>
        <a:p>
          <a:r>
            <a:rPr lang="en-US" sz="1100" b="1">
              <a:solidFill>
                <a:sysClr val="windowText" lastClr="000000"/>
              </a:solidFill>
            </a:rPr>
            <a:t>Production</a:t>
          </a:r>
          <a:r>
            <a:rPr lang="en-US" sz="1100" b="1" baseline="0">
              <a:solidFill>
                <a:sysClr val="windowText" lastClr="000000"/>
              </a:solidFill>
            </a:rPr>
            <a:t> Funding</a:t>
          </a:r>
        </a:p>
        <a:p>
          <a:r>
            <a:rPr lang="en-US" sz="1100" b="0" baseline="0">
              <a:solidFill>
                <a:sysClr val="windowText" lastClr="000000"/>
              </a:solidFill>
            </a:rPr>
            <a:t>In Table A. Production Funding: list all sources required to actually create or otherwise fully secure the homes to be provided by this Project Application. If this project is for New Construction, include all Grants and Loans required to complete construction. If this project is for Acquisition only (including Downpayment Assistance), also include homebuyer finances (Mortgages, buyers' downpayment cash).</a:t>
          </a:r>
        </a:p>
        <a:p>
          <a:endParaRPr lang="en-US" sz="1100" b="0" baseline="0">
            <a:solidFill>
              <a:sysClr val="windowText" lastClr="000000"/>
            </a:solidFill>
          </a:endParaRPr>
        </a:p>
        <a:p>
          <a:r>
            <a:rPr lang="en-US" sz="1100" b="1" baseline="0">
              <a:solidFill>
                <a:sysClr val="windowText" lastClr="000000"/>
              </a:solidFill>
            </a:rPr>
            <a:t>Homeowners' Financing</a:t>
          </a:r>
        </a:p>
        <a:p>
          <a:r>
            <a:rPr lang="en-US" sz="1100" b="0" baseline="0">
              <a:solidFill>
                <a:sysClr val="windowText" lastClr="000000"/>
              </a:solidFill>
            </a:rPr>
            <a:t>In Table B. Homeowners' Financing: list all sources that will be used to repay any production or acquisition loans listed in Table A. </a:t>
          </a:r>
        </a:p>
        <a:p>
          <a:endParaRPr lang="en-US" sz="1100" b="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ysClr val="windowText" lastClr="000000"/>
              </a:solidFill>
              <a:effectLst/>
              <a:latin typeface="+mn-lt"/>
              <a:ea typeface="+mn-ea"/>
              <a:cs typeface="+mn-cs"/>
            </a:rPr>
            <a:t>● Tables A and B should match. If</a:t>
          </a:r>
          <a:r>
            <a:rPr lang="en-US" sz="1100" b="0" i="0" baseline="0">
              <a:solidFill>
                <a:sysClr val="windowText" lastClr="000000"/>
              </a:solidFill>
              <a:effectLst/>
              <a:latin typeface="+mn-lt"/>
              <a:ea typeface="+mn-ea"/>
              <a:cs typeface="+mn-cs"/>
            </a:rPr>
            <a:t> this is not the case, provide an explanation as to why not in the "Financing Notes" space provided.</a:t>
          </a:r>
          <a:endParaRPr lang="en-US">
            <a:solidFill>
              <a:sysClr val="windowText" lastClr="000000"/>
            </a:solidFill>
            <a:effectLst/>
          </a:endParaRPr>
        </a:p>
        <a:p>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13</xdr:col>
      <xdr:colOff>19050</xdr:colOff>
      <xdr:row>4</xdr:row>
      <xdr:rowOff>114299</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solidFill>
                <a:schemeClr val="dk1"/>
              </a:solidFill>
              <a:effectLst/>
              <a:latin typeface="+mn-lt"/>
              <a:ea typeface="+mn-ea"/>
              <a:cs typeface="+mn-cs"/>
            </a:rPr>
            <a:t>Form 6B: Affordable Units Budget Details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76200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04775" y="85726"/>
          <a:ext cx="3638550" cy="17049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Tab</a:t>
          </a:r>
          <a:r>
            <a:rPr lang="en-US" sz="1400" b="1" i="0" u="none" strike="noStrike" baseline="0">
              <a:solidFill>
                <a:schemeClr val="dk1"/>
              </a:solidFill>
              <a:effectLst/>
              <a:latin typeface="+mn-lt"/>
              <a:ea typeface="+mn-ea"/>
              <a:cs typeface="+mn-cs"/>
            </a:rPr>
            <a:t> 7</a:t>
          </a:r>
          <a:r>
            <a:rPr lang="en-US" sz="1400" b="1" i="0" u="none" strike="noStrike">
              <a:solidFill>
                <a:schemeClr val="dk1"/>
              </a:solidFill>
              <a:effectLst/>
              <a:latin typeface="+mn-lt"/>
              <a:ea typeface="+mn-ea"/>
              <a:cs typeface="+mn-cs"/>
            </a:rPr>
            <a:t>:</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 </a:t>
          </a:r>
          <a:r>
            <a:rPr lang="en-US" sz="1100" b="0"/>
            <a:t>If a task does not apply to your project, enter N/A.  </a:t>
          </a:r>
        </a:p>
        <a:p>
          <a:r>
            <a:rPr lang="en-US" sz="1100" b="0" i="0">
              <a:solidFill>
                <a:schemeClr val="dk1"/>
              </a:solidFill>
              <a:effectLst/>
              <a:latin typeface="+mn-lt"/>
              <a:ea typeface="+mn-ea"/>
              <a:cs typeface="+mn-cs"/>
            </a:rPr>
            <a:t>● </a:t>
          </a:r>
          <a:r>
            <a:rPr lang="en-US" sz="1100" b="0"/>
            <a:t>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b="1">
            <a:effectLst/>
          </a:endParaRPr>
        </a:p>
        <a:p>
          <a:endParaRPr lang="en-US"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23</xdr:col>
      <xdr:colOff>104775</xdr:colOff>
      <xdr:row>7</xdr:row>
      <xdr:rowOff>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76199" y="95250"/>
          <a:ext cx="13052426" cy="12192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baseline="0">
              <a:solidFill>
                <a:schemeClr val="dk1"/>
              </a:solidFill>
              <a:effectLst/>
              <a:latin typeface="+mn-lt"/>
              <a:ea typeface="+mn-ea"/>
              <a:cs typeface="+mn-cs"/>
            </a:rPr>
            <a:t>Tab 8A: Project Budget Detail</a:t>
          </a:r>
        </a:p>
        <a:p>
          <a:r>
            <a:rPr lang="en-US" sz="1100" b="1" i="0" u="none" strike="noStrike">
              <a:solidFill>
                <a:schemeClr val="dk1"/>
              </a:solidFill>
              <a:effectLst/>
              <a:latin typeface="Verdana" panose="020B0604030504040204" pitchFamily="34" charset="0"/>
              <a:ea typeface="Verdana" panose="020B0604030504040204" pitchFamily="34" charset="0"/>
              <a:cs typeface="Verdana" panose="020B0604030504040204" pitchFamily="34" charset="0"/>
            </a:rPr>
            <a:t>Instructions:</a:t>
          </a:r>
        </a:p>
        <a:p>
          <a:r>
            <a:rPr lang="en-US" sz="1100" b="0" i="0">
              <a:solidFill>
                <a:schemeClr val="dk1"/>
              </a:solidFill>
              <a:effectLst/>
              <a:latin typeface="+mn-lt"/>
              <a:ea typeface="+mn-ea"/>
              <a:cs typeface="+mn-cs"/>
            </a:rPr>
            <a:t>• Do not combine funding sources in a column.</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Do not add columns. I</a:t>
          </a:r>
          <a:r>
            <a:rPr lang="en-US" sz="1100" b="0" i="0" baseline="0">
              <a:solidFill>
                <a:schemeClr val="dk1"/>
              </a:solidFill>
              <a:effectLst/>
              <a:latin typeface="+mn-lt"/>
              <a:ea typeface="+mn-ea"/>
              <a:cs typeface="+mn-cs"/>
            </a:rPr>
            <a:t>f your project proposes to use more sources than the provided space allows, please contact your Funder to request an alternate Form 6A.</a:t>
          </a:r>
        </a:p>
        <a:p>
          <a:r>
            <a:rPr lang="en-US" sz="1100" b="1" i="0">
              <a:solidFill>
                <a:schemeClr val="dk1"/>
              </a:solidFill>
              <a:effectLst/>
              <a:latin typeface="+mn-lt"/>
              <a:ea typeface="+mn-ea"/>
              <a:cs typeface="+mn-cs"/>
            </a:rPr>
            <a:t>•</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Amounts added in the Total Project Cost column must be accounted for in full by assigning them to funding Sources as appropriate. Until this has been done, values in the Project Total</a:t>
          </a:r>
        </a:p>
        <a:p>
          <a:r>
            <a:rPr lang="en-US" sz="1100" b="0" i="0" baseline="0">
              <a:solidFill>
                <a:schemeClr val="dk1"/>
              </a:solidFill>
              <a:effectLst/>
              <a:latin typeface="+mn-lt"/>
              <a:ea typeface="+mn-ea"/>
              <a:cs typeface="+mn-cs"/>
            </a:rPr>
            <a:t>   column will be tinted yellow.</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85725" y="66675"/>
          <a:ext cx="7248525"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Tab</a:t>
          </a:r>
          <a:r>
            <a:rPr lang="en-US" sz="1400" b="1" baseline="0">
              <a:solidFill>
                <a:schemeClr val="dk1"/>
              </a:solidFill>
              <a:effectLst/>
              <a:latin typeface="+mn-lt"/>
              <a:ea typeface="+mn-ea"/>
              <a:cs typeface="+mn-cs"/>
            </a:rPr>
            <a:t> 8B</a:t>
          </a:r>
          <a:r>
            <a:rPr lang="en-US" sz="1400" b="1">
              <a:solidFill>
                <a:schemeClr val="dk1"/>
              </a:solidFill>
              <a:effectLst/>
              <a:latin typeface="+mn-lt"/>
              <a:ea typeface="+mn-ea"/>
              <a:cs typeface="+mn-cs"/>
            </a:rPr>
            <a:t>: Supplemental Project Budget</a:t>
          </a:r>
          <a:r>
            <a:rPr lang="en-US" sz="1400" b="1" baseline="0">
              <a:solidFill>
                <a:schemeClr val="dk1"/>
              </a:solidFill>
              <a:effectLst/>
              <a:latin typeface="+mn-lt"/>
              <a:ea typeface="+mn-ea"/>
              <a:cs typeface="+mn-cs"/>
            </a:rPr>
            <a:t> - Single Unit</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Briefly</a:t>
          </a:r>
          <a:r>
            <a:rPr lang="en-US" sz="1100" b="0" i="0" u="none" strike="noStrike" baseline="0">
              <a:solidFill>
                <a:schemeClr val="dk1"/>
              </a:solidFill>
              <a:effectLst/>
              <a:latin typeface="+mn-lt"/>
              <a:ea typeface="+mn-ea"/>
              <a:cs typeface="+mn-cs"/>
            </a:rPr>
            <a:t> describe the underlying assumptions for each item listed below as they relate to a representative house in the project</a:t>
          </a:r>
          <a:r>
            <a:rPr lang="en-US" sz="1100" b="0" i="0" u="none" strike="noStrike">
              <a:solidFill>
                <a:schemeClr val="dk1"/>
              </a:solidFill>
              <a:effectLst/>
              <a:latin typeface="+mn-lt"/>
              <a:ea typeface="+mn-ea"/>
              <a:cs typeface="+mn-cs"/>
            </a:rPr>
            <a:t>.</a:t>
          </a:r>
          <a:endParaRPr 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D%20HOU\Capital%20Programs\Application%20Rounds\Application%20Update\DPA\HOU%20DPA%20-%20Affordability%20Sub%20Financia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D%20HOU\Capital%20Programs\Application%20Rounds\Application%20Update\DPA\HOU%20AFFORDABILITY%20SUBSIDY%20Financia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2)"/>
      <sheetName val="Dropdowns"/>
      <sheetName val="form Dev notes"/>
      <sheetName val="1 Summary"/>
      <sheetName val="2 Populations"/>
      <sheetName val="3 Schedule"/>
      <sheetName val="4 Pipeline"/>
      <sheetName val="5A Funding Sources"/>
      <sheetName val="5B Budget"/>
      <sheetName val="6B"/>
      <sheetName val="6C"/>
      <sheetName val="6D"/>
      <sheetName val="6A Affordability"/>
      <sheetName val="6B Affordability Subsidy"/>
      <sheetName val="6B DPA Affordability"/>
      <sheetName val="7 Te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2)"/>
      <sheetName val="Dropdowns"/>
      <sheetName val="form Dev notes"/>
      <sheetName val="1 Summary"/>
      <sheetName val="2 Populations"/>
      <sheetName val="3 Schedule"/>
      <sheetName val="4 Pipeline"/>
      <sheetName val="5 Budget"/>
      <sheetName val="6B"/>
      <sheetName val="6C"/>
      <sheetName val="6D"/>
      <sheetName val="6 Financing Sources"/>
      <sheetName val="8 Tea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person displayName="Hunt, Joy" id="{4683AE3F-C66D-4A4F-8A9F-853DFA6DB4A8}" userId="S::Joy.Hunt2@seattle.gov::c053cbf7-1082-4023-871b-39272a5bc9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3" dT="2024-03-08T21:30:47.93" personId="{4683AE3F-C66D-4A4F-8A9F-853DFA6DB4A8}" id="{41BC1F40-E49F-4885-98D2-C1FC68114440}">
    <text>This section should be completed by all proposers for Dumar.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3:H179"/>
  <sheetViews>
    <sheetView topLeftCell="A37" workbookViewId="0">
      <selection activeCell="G152" sqref="G152"/>
    </sheetView>
  </sheetViews>
  <sheetFormatPr defaultRowHeight="14.45"/>
  <cols>
    <col min="1" max="1" width="17.42578125" bestFit="1" customWidth="1"/>
    <col min="2" max="2" width="42.42578125" bestFit="1" customWidth="1"/>
    <col min="4" max="4" width="19.5703125" bestFit="1" customWidth="1"/>
    <col min="5" max="5" width="25.28515625" bestFit="1" customWidth="1"/>
    <col min="7" max="7" width="16.5703125" bestFit="1" customWidth="1"/>
    <col min="8" max="8" width="10.7109375" bestFit="1" customWidth="1"/>
  </cols>
  <sheetData>
    <row r="3" spans="1:2">
      <c r="A3" s="89" t="s">
        <v>0</v>
      </c>
      <c r="B3" s="265" t="s">
        <v>1</v>
      </c>
    </row>
    <row r="4" spans="1:2">
      <c r="B4" s="266" t="s">
        <v>2</v>
      </c>
    </row>
    <row r="5" spans="1:2">
      <c r="B5" s="266" t="s">
        <v>3</v>
      </c>
    </row>
    <row r="6" spans="1:2">
      <c r="B6" s="266" t="s">
        <v>4</v>
      </c>
    </row>
    <row r="7" spans="1:2">
      <c r="B7" s="266" t="s">
        <v>5</v>
      </c>
    </row>
    <row r="8" spans="1:2">
      <c r="B8" s="266" t="s">
        <v>6</v>
      </c>
    </row>
    <row r="9" spans="1:2">
      <c r="B9" s="266" t="s">
        <v>7</v>
      </c>
    </row>
    <row r="10" spans="1:2">
      <c r="B10" s="266" t="s">
        <v>8</v>
      </c>
    </row>
    <row r="11" spans="1:2">
      <c r="B11" s="266" t="s">
        <v>9</v>
      </c>
    </row>
    <row r="12" spans="1:2">
      <c r="B12" s="266" t="s">
        <v>10</v>
      </c>
    </row>
    <row r="13" spans="1:2">
      <c r="B13" s="266" t="s">
        <v>11</v>
      </c>
    </row>
    <row r="14" spans="1:2">
      <c r="B14" s="266" t="s">
        <v>12</v>
      </c>
    </row>
    <row r="15" spans="1:2">
      <c r="B15" s="266" t="s">
        <v>13</v>
      </c>
    </row>
    <row r="16" spans="1:2">
      <c r="B16" s="266" t="s">
        <v>14</v>
      </c>
    </row>
    <row r="17" spans="1:2">
      <c r="B17" s="266" t="s">
        <v>15</v>
      </c>
    </row>
    <row r="18" spans="1:2">
      <c r="B18" s="266" t="s">
        <v>16</v>
      </c>
    </row>
    <row r="19" spans="1:2">
      <c r="B19" s="266" t="s">
        <v>17</v>
      </c>
    </row>
    <row r="20" spans="1:2">
      <c r="B20" s="266" t="s">
        <v>18</v>
      </c>
    </row>
    <row r="21" spans="1:2">
      <c r="B21" s="266" t="s">
        <v>19</v>
      </c>
    </row>
    <row r="22" spans="1:2">
      <c r="B22" s="266" t="s">
        <v>20</v>
      </c>
    </row>
    <row r="23" spans="1:2">
      <c r="B23" s="267" t="s">
        <v>21</v>
      </c>
    </row>
    <row r="27" spans="1:2">
      <c r="A27" t="s">
        <v>22</v>
      </c>
      <c r="B27" s="265" t="s">
        <v>1</v>
      </c>
    </row>
    <row r="28" spans="1:2">
      <c r="B28" s="384" t="s">
        <v>23</v>
      </c>
    </row>
    <row r="29" spans="1:2">
      <c r="B29" s="385" t="s">
        <v>24</v>
      </c>
    </row>
    <row r="31" spans="1:2">
      <c r="A31" t="s">
        <v>25</v>
      </c>
      <c r="B31" s="265" t="s">
        <v>1</v>
      </c>
    </row>
    <row r="32" spans="1:2">
      <c r="B32" s="384" t="s">
        <v>23</v>
      </c>
    </row>
    <row r="33" spans="1:2">
      <c r="B33" s="384" t="s">
        <v>24</v>
      </c>
    </row>
    <row r="34" spans="1:2">
      <c r="B34" s="385" t="s">
        <v>26</v>
      </c>
    </row>
    <row r="36" spans="1:2">
      <c r="A36" t="s">
        <v>27</v>
      </c>
      <c r="B36" s="265" t="s">
        <v>1</v>
      </c>
    </row>
    <row r="37" spans="1:2">
      <c r="B37" s="384" t="s">
        <v>23</v>
      </c>
    </row>
    <row r="38" spans="1:2">
      <c r="B38" s="384" t="s">
        <v>24</v>
      </c>
    </row>
    <row r="39" spans="1:2">
      <c r="B39" s="385" t="s">
        <v>28</v>
      </c>
    </row>
    <row r="41" spans="1:2">
      <c r="A41" t="s">
        <v>29</v>
      </c>
      <c r="B41" s="265" t="s">
        <v>1</v>
      </c>
    </row>
    <row r="42" spans="1:2">
      <c r="B42" s="384" t="s">
        <v>30</v>
      </c>
    </row>
    <row r="43" spans="1:2">
      <c r="B43" s="384" t="s">
        <v>31</v>
      </c>
    </row>
    <row r="44" spans="1:2">
      <c r="B44" s="384" t="s">
        <v>32</v>
      </c>
    </row>
    <row r="45" spans="1:2">
      <c r="B45" s="385" t="s">
        <v>33</v>
      </c>
    </row>
    <row r="47" spans="1:2">
      <c r="A47" t="s">
        <v>34</v>
      </c>
      <c r="B47" s="265" t="s">
        <v>1</v>
      </c>
    </row>
    <row r="48" spans="1:2">
      <c r="B48" s="384" t="s">
        <v>35</v>
      </c>
    </row>
    <row r="49" spans="1:8">
      <c r="B49" s="385" t="s">
        <v>36</v>
      </c>
    </row>
    <row r="52" spans="1:8">
      <c r="A52" t="s">
        <v>37</v>
      </c>
      <c r="B52" s="265" t="s">
        <v>38</v>
      </c>
      <c r="D52" t="s">
        <v>39</v>
      </c>
      <c r="E52" s="265" t="s">
        <v>1</v>
      </c>
      <c r="G52" t="s">
        <v>40</v>
      </c>
      <c r="H52" t="s">
        <v>41</v>
      </c>
    </row>
    <row r="53" spans="1:8">
      <c r="B53" s="384" t="s">
        <v>42</v>
      </c>
      <c r="E53" s="384" t="s">
        <v>42</v>
      </c>
      <c r="G53" t="s">
        <v>43</v>
      </c>
      <c r="H53" t="s">
        <v>44</v>
      </c>
    </row>
    <row r="54" spans="1:8">
      <c r="B54" s="384" t="s">
        <v>45</v>
      </c>
      <c r="E54" s="385" t="s">
        <v>45</v>
      </c>
      <c r="G54" t="s">
        <v>46</v>
      </c>
      <c r="H54" t="s">
        <v>47</v>
      </c>
    </row>
    <row r="55" spans="1:8">
      <c r="B55" s="385" t="s">
        <v>48</v>
      </c>
      <c r="H55" t="s">
        <v>49</v>
      </c>
    </row>
    <row r="56" spans="1:8">
      <c r="H56" t="s">
        <v>50</v>
      </c>
    </row>
    <row r="57" spans="1:8">
      <c r="A57" t="s">
        <v>51</v>
      </c>
      <c r="B57" s="265" t="s">
        <v>1</v>
      </c>
      <c r="H57" t="s">
        <v>52</v>
      </c>
    </row>
    <row r="58" spans="1:8">
      <c r="B58" s="384" t="s">
        <v>53</v>
      </c>
    </row>
    <row r="59" spans="1:8">
      <c r="B59" s="385" t="s">
        <v>54</v>
      </c>
    </row>
    <row r="61" spans="1:8">
      <c r="A61" t="s">
        <v>55</v>
      </c>
      <c r="B61" s="265" t="s">
        <v>1</v>
      </c>
    </row>
    <row r="62" spans="1:8">
      <c r="B62" s="384" t="s">
        <v>56</v>
      </c>
    </row>
    <row r="63" spans="1:8">
      <c r="B63" s="385" t="s">
        <v>57</v>
      </c>
    </row>
    <row r="66" spans="1:5">
      <c r="A66" t="s">
        <v>36</v>
      </c>
      <c r="B66" s="265"/>
    </row>
    <row r="67" spans="1:5">
      <c r="B67" s="385" t="s">
        <v>58</v>
      </c>
    </row>
    <row r="69" spans="1:5">
      <c r="A69" t="s">
        <v>35</v>
      </c>
      <c r="B69" s="265" t="s">
        <v>1</v>
      </c>
      <c r="D69" t="s">
        <v>59</v>
      </c>
      <c r="E69" s="265" t="s">
        <v>1</v>
      </c>
    </row>
    <row r="70" spans="1:5">
      <c r="B70" s="384" t="s">
        <v>60</v>
      </c>
      <c r="E70" s="384" t="s">
        <v>60</v>
      </c>
    </row>
    <row r="71" spans="1:5">
      <c r="B71" s="384" t="s">
        <v>61</v>
      </c>
      <c r="E71" s="384" t="s">
        <v>61</v>
      </c>
    </row>
    <row r="72" spans="1:5">
      <c r="B72" s="384" t="s">
        <v>62</v>
      </c>
      <c r="E72" s="384" t="s">
        <v>62</v>
      </c>
    </row>
    <row r="73" spans="1:5">
      <c r="B73" s="384" t="s">
        <v>63</v>
      </c>
      <c r="E73" s="384" t="s">
        <v>63</v>
      </c>
    </row>
    <row r="74" spans="1:5">
      <c r="B74" s="384" t="s">
        <v>64</v>
      </c>
      <c r="E74" s="384" t="s">
        <v>64</v>
      </c>
    </row>
    <row r="75" spans="1:5">
      <c r="B75" s="384" t="s">
        <v>65</v>
      </c>
      <c r="E75" s="384" t="s">
        <v>65</v>
      </c>
    </row>
    <row r="76" spans="1:5">
      <c r="B76" s="385" t="s">
        <v>66</v>
      </c>
      <c r="E76" s="385" t="s">
        <v>67</v>
      </c>
    </row>
    <row r="78" spans="1:5">
      <c r="A78" t="s">
        <v>68</v>
      </c>
      <c r="B78" s="265" t="s">
        <v>1</v>
      </c>
    </row>
    <row r="79" spans="1:5">
      <c r="B79" s="384" t="s">
        <v>36</v>
      </c>
    </row>
    <row r="80" spans="1:5">
      <c r="B80" s="384" t="s">
        <v>61</v>
      </c>
    </row>
    <row r="81" spans="1:2">
      <c r="B81" s="384" t="s">
        <v>60</v>
      </c>
    </row>
    <row r="82" spans="1:2">
      <c r="B82" s="384" t="s">
        <v>62</v>
      </c>
    </row>
    <row r="83" spans="1:2">
      <c r="B83" s="384" t="s">
        <v>63</v>
      </c>
    </row>
    <row r="84" spans="1:2">
      <c r="B84" s="384" t="s">
        <v>64</v>
      </c>
    </row>
    <row r="85" spans="1:2">
      <c r="B85" s="384" t="s">
        <v>65</v>
      </c>
    </row>
    <row r="86" spans="1:2">
      <c r="B86" s="385" t="s">
        <v>66</v>
      </c>
    </row>
    <row r="88" spans="1:2">
      <c r="A88" t="s">
        <v>69</v>
      </c>
      <c r="B88" s="265" t="s">
        <v>1</v>
      </c>
    </row>
    <row r="89" spans="1:2">
      <c r="B89" s="384" t="s">
        <v>70</v>
      </c>
    </row>
    <row r="90" spans="1:2">
      <c r="B90" s="385" t="s">
        <v>71</v>
      </c>
    </row>
    <row r="93" spans="1:2">
      <c r="A93" t="s">
        <v>72</v>
      </c>
      <c r="B93" s="265" t="s">
        <v>1</v>
      </c>
    </row>
    <row r="94" spans="1:2">
      <c r="B94" s="386">
        <v>0.25</v>
      </c>
    </row>
    <row r="95" spans="1:2">
      <c r="B95" s="386">
        <v>0.3</v>
      </c>
    </row>
    <row r="96" spans="1:2">
      <c r="B96" s="386">
        <v>0.35</v>
      </c>
    </row>
    <row r="97" spans="1:2">
      <c r="B97" s="386">
        <v>0.4</v>
      </c>
    </row>
    <row r="98" spans="1:2">
      <c r="B98" s="386">
        <v>0.45</v>
      </c>
    </row>
    <row r="99" spans="1:2">
      <c r="B99" s="386">
        <v>0.5</v>
      </c>
    </row>
    <row r="100" spans="1:2">
      <c r="B100" s="386">
        <v>0.55000000000000004</v>
      </c>
    </row>
    <row r="101" spans="1:2">
      <c r="B101" s="386">
        <v>0.6</v>
      </c>
    </row>
    <row r="102" spans="1:2">
      <c r="B102" s="386">
        <v>0.65</v>
      </c>
    </row>
    <row r="103" spans="1:2">
      <c r="B103" s="387">
        <v>0.8</v>
      </c>
    </row>
    <row r="106" spans="1:2">
      <c r="A106" t="s">
        <v>73</v>
      </c>
      <c r="B106" s="265" t="s">
        <v>1</v>
      </c>
    </row>
    <row r="107" spans="1:2">
      <c r="B107" s="384" t="s">
        <v>74</v>
      </c>
    </row>
    <row r="108" spans="1:2">
      <c r="B108" s="385" t="s">
        <v>75</v>
      </c>
    </row>
    <row r="111" spans="1:2">
      <c r="A111" t="s">
        <v>76</v>
      </c>
      <c r="B111" s="388" t="s">
        <v>77</v>
      </c>
    </row>
    <row r="117" spans="1:2">
      <c r="A117" t="s">
        <v>78</v>
      </c>
      <c r="B117" s="265" t="s">
        <v>1</v>
      </c>
    </row>
    <row r="118" spans="1:2">
      <c r="B118" s="384" t="s">
        <v>79</v>
      </c>
    </row>
    <row r="119" spans="1:2">
      <c r="B119" s="384" t="s">
        <v>80</v>
      </c>
    </row>
    <row r="120" spans="1:2">
      <c r="B120" s="384" t="s">
        <v>81</v>
      </c>
    </row>
    <row r="121" spans="1:2">
      <c r="B121" s="384" t="s">
        <v>82</v>
      </c>
    </row>
    <row r="122" spans="1:2">
      <c r="B122" s="384" t="s">
        <v>83</v>
      </c>
    </row>
    <row r="123" spans="1:2">
      <c r="B123" s="384" t="s">
        <v>84</v>
      </c>
    </row>
    <row r="124" spans="1:2">
      <c r="B124" s="384" t="s">
        <v>85</v>
      </c>
    </row>
    <row r="125" spans="1:2">
      <c r="B125" s="385" t="s">
        <v>86</v>
      </c>
    </row>
    <row r="128" spans="1:2">
      <c r="A128" t="s">
        <v>87</v>
      </c>
      <c r="B128" s="265" t="s">
        <v>1</v>
      </c>
    </row>
    <row r="129" spans="1:2">
      <c r="B129" s="384" t="s">
        <v>88</v>
      </c>
    </row>
    <row r="130" spans="1:2">
      <c r="B130" s="384" t="s">
        <v>89</v>
      </c>
    </row>
    <row r="131" spans="1:2">
      <c r="B131" s="385" t="s">
        <v>90</v>
      </c>
    </row>
    <row r="133" spans="1:2">
      <c r="A133" t="s">
        <v>91</v>
      </c>
      <c r="B133" s="265" t="s">
        <v>1</v>
      </c>
    </row>
    <row r="134" spans="1:2">
      <c r="B134" s="384" t="s">
        <v>92</v>
      </c>
    </row>
    <row r="135" spans="1:2">
      <c r="B135" s="384" t="s">
        <v>93</v>
      </c>
    </row>
    <row r="136" spans="1:2">
      <c r="B136" s="384" t="s">
        <v>94</v>
      </c>
    </row>
    <row r="137" spans="1:2">
      <c r="B137" s="384" t="s">
        <v>95</v>
      </c>
    </row>
    <row r="138" spans="1:2">
      <c r="B138" s="389"/>
    </row>
    <row r="139" spans="1:2">
      <c r="A139" t="s">
        <v>96</v>
      </c>
      <c r="B139" s="265" t="s">
        <v>38</v>
      </c>
    </row>
    <row r="140" spans="1:2">
      <c r="B140" s="384" t="s">
        <v>97</v>
      </c>
    </row>
    <row r="141" spans="1:2">
      <c r="B141" s="385" t="s">
        <v>98</v>
      </c>
    </row>
    <row r="143" spans="1:2">
      <c r="A143" t="s">
        <v>99</v>
      </c>
      <c r="B143" s="265" t="s">
        <v>1</v>
      </c>
    </row>
    <row r="144" spans="1:2">
      <c r="B144" s="384" t="s">
        <v>100</v>
      </c>
    </row>
    <row r="145" spans="1:5">
      <c r="B145" s="384" t="s">
        <v>101</v>
      </c>
    </row>
    <row r="146" spans="1:5">
      <c r="B146" s="385" t="s">
        <v>102</v>
      </c>
    </row>
    <row r="148" spans="1:5">
      <c r="A148" t="s">
        <v>103</v>
      </c>
      <c r="B148" s="265" t="s">
        <v>1</v>
      </c>
    </row>
    <row r="149" spans="1:5">
      <c r="B149" s="384" t="s">
        <v>104</v>
      </c>
    </row>
    <row r="150" spans="1:5">
      <c r="B150" s="384" t="s">
        <v>105</v>
      </c>
    </row>
    <row r="151" spans="1:5">
      <c r="B151" s="384" t="s">
        <v>106</v>
      </c>
    </row>
    <row r="152" spans="1:5">
      <c r="B152" s="385" t="s">
        <v>107</v>
      </c>
    </row>
    <row r="154" spans="1:5">
      <c r="A154" t="s">
        <v>108</v>
      </c>
      <c r="B154" s="265" t="s">
        <v>1</v>
      </c>
      <c r="D154" t="s">
        <v>109</v>
      </c>
      <c r="E154" s="265" t="s">
        <v>1</v>
      </c>
    </row>
    <row r="155" spans="1:5">
      <c r="B155" s="390" t="s">
        <v>110</v>
      </c>
      <c r="E155" t="s">
        <v>111</v>
      </c>
    </row>
    <row r="156" spans="1:5">
      <c r="B156" s="390" t="s">
        <v>112</v>
      </c>
      <c r="E156" s="390" t="s">
        <v>113</v>
      </c>
    </row>
    <row r="157" spans="1:5">
      <c r="B157" s="390" t="s">
        <v>114</v>
      </c>
      <c r="E157" s="390" t="s">
        <v>67</v>
      </c>
    </row>
    <row r="158" spans="1:5">
      <c r="B158" s="390" t="s">
        <v>115</v>
      </c>
      <c r="E158" s="391" t="s">
        <v>116</v>
      </c>
    </row>
    <row r="159" spans="1:5">
      <c r="B159" s="390" t="s">
        <v>117</v>
      </c>
      <c r="E159" s="392" t="s">
        <v>67</v>
      </c>
    </row>
    <row r="160" spans="1:5">
      <c r="B160" s="390" t="s">
        <v>118</v>
      </c>
      <c r="E160" s="450"/>
    </row>
    <row r="161" spans="1:5">
      <c r="B161" s="390" t="s">
        <v>57</v>
      </c>
      <c r="E161" s="450"/>
    </row>
    <row r="162" spans="1:5">
      <c r="B162" s="390" t="s">
        <v>119</v>
      </c>
      <c r="E162" s="450"/>
    </row>
    <row r="163" spans="1:5">
      <c r="B163" s="390" t="s">
        <v>120</v>
      </c>
      <c r="E163" s="450"/>
    </row>
    <row r="164" spans="1:5">
      <c r="B164" s="390" t="s">
        <v>121</v>
      </c>
      <c r="E164" s="450"/>
    </row>
    <row r="165" spans="1:5">
      <c r="B165" s="390" t="s">
        <v>122</v>
      </c>
      <c r="E165" s="450"/>
    </row>
    <row r="166" spans="1:5">
      <c r="B166" s="390" t="s">
        <v>123</v>
      </c>
      <c r="E166" s="450"/>
    </row>
    <row r="167" spans="1:5">
      <c r="B167" s="390" t="s">
        <v>124</v>
      </c>
      <c r="E167" s="450"/>
    </row>
    <row r="168" spans="1:5">
      <c r="B168" s="391" t="s">
        <v>116</v>
      </c>
      <c r="E168" s="450"/>
    </row>
    <row r="169" spans="1:5">
      <c r="B169" s="392" t="s">
        <v>67</v>
      </c>
      <c r="E169" s="451"/>
    </row>
    <row r="170" spans="1:5">
      <c r="E170" s="450"/>
    </row>
    <row r="172" spans="1:5">
      <c r="A172" t="s">
        <v>125</v>
      </c>
      <c r="B172" s="265" t="s">
        <v>1</v>
      </c>
    </row>
    <row r="173" spans="1:5">
      <c r="B173" s="384" t="s">
        <v>126</v>
      </c>
    </row>
    <row r="174" spans="1:5">
      <c r="B174" s="385" t="s">
        <v>127</v>
      </c>
    </row>
    <row r="177" spans="1:2">
      <c r="A177" t="s">
        <v>128</v>
      </c>
      <c r="B177" s="265" t="s">
        <v>1</v>
      </c>
    </row>
    <row r="178" spans="1:2">
      <c r="B178" s="384" t="s">
        <v>129</v>
      </c>
    </row>
    <row r="179" spans="1:2">
      <c r="B179" s="385" t="s">
        <v>130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P55"/>
  <sheetViews>
    <sheetView showGridLines="0" zoomScale="110" zoomScaleNormal="110" workbookViewId="0">
      <selection activeCell="K26" sqref="K26"/>
    </sheetView>
  </sheetViews>
  <sheetFormatPr defaultColWidth="9.28515625" defaultRowHeight="14.45"/>
  <cols>
    <col min="1" max="2" width="1.7109375" style="59" customWidth="1"/>
    <col min="3" max="3" width="22.5703125" style="59" customWidth="1"/>
    <col min="4" max="4" width="23.7109375" style="59" customWidth="1"/>
    <col min="5" max="5" width="14" style="59" bestFit="1" customWidth="1"/>
    <col min="6" max="6" width="14.28515625" style="59" customWidth="1"/>
    <col min="7" max="7" width="16.28515625" style="59" customWidth="1"/>
    <col min="8" max="8" width="13.7109375" style="59" customWidth="1"/>
    <col min="9" max="9" width="4.28515625" style="59" customWidth="1"/>
    <col min="10" max="10" width="20.7109375" style="59" customWidth="1"/>
    <col min="11" max="11" width="50" style="59" customWidth="1"/>
    <col min="12" max="12" width="11.28515625" style="59" bestFit="1" customWidth="1"/>
    <col min="13" max="13" width="10.42578125" style="59" customWidth="1"/>
    <col min="14" max="16384" width="9.28515625" style="59"/>
  </cols>
  <sheetData>
    <row r="1" spans="2:11" ht="9" customHeight="1" thickBot="1"/>
    <row r="2" spans="2:11" ht="9" customHeight="1">
      <c r="B2" s="523"/>
      <c r="C2" s="524"/>
      <c r="D2" s="524"/>
      <c r="E2" s="525"/>
      <c r="F2" s="525"/>
      <c r="G2" s="524"/>
      <c r="H2" s="524"/>
      <c r="I2" s="526"/>
      <c r="J2" s="504"/>
    </row>
    <row r="3" spans="2:11" ht="18">
      <c r="B3" s="284"/>
      <c r="C3" s="683" t="s">
        <v>361</v>
      </c>
      <c r="D3" s="683"/>
      <c r="E3" s="683"/>
      <c r="F3" s="683"/>
      <c r="G3" s="683"/>
      <c r="H3" s="683"/>
      <c r="I3" s="279"/>
      <c r="J3" s="504"/>
    </row>
    <row r="4" spans="2:11" ht="15" thickBot="1">
      <c r="B4" s="263"/>
      <c r="C4"/>
      <c r="D4"/>
      <c r="E4"/>
      <c r="F4"/>
      <c r="G4"/>
      <c r="H4"/>
      <c r="I4" s="264"/>
      <c r="J4"/>
    </row>
    <row r="5" spans="2:11" ht="15" thickBot="1">
      <c r="B5" s="263"/>
      <c r="C5" s="315" t="s">
        <v>362</v>
      </c>
      <c r="D5" s="764"/>
      <c r="E5" s="765"/>
      <c r="F5" s="765"/>
      <c r="G5" s="765"/>
      <c r="H5" s="766"/>
      <c r="I5" s="264"/>
      <c r="J5" s="550"/>
      <c r="K5"/>
    </row>
    <row r="6" spans="2:11" ht="15" thickBot="1">
      <c r="B6" s="263"/>
      <c r="C6"/>
      <c r="D6"/>
      <c r="E6"/>
      <c r="F6"/>
      <c r="G6"/>
      <c r="H6"/>
      <c r="I6" s="264"/>
      <c r="J6"/>
    </row>
    <row r="7" spans="2:11" ht="15" customHeight="1">
      <c r="B7" s="263"/>
      <c r="C7" s="549" t="s">
        <v>363</v>
      </c>
      <c r="D7" s="528"/>
      <c r="E7" s="528"/>
      <c r="F7" s="528"/>
      <c r="G7" s="529"/>
      <c r="H7"/>
      <c r="I7" s="264"/>
      <c r="J7"/>
    </row>
    <row r="8" spans="2:11" ht="14.65" customHeight="1">
      <c r="B8" s="263"/>
      <c r="C8" s="767" t="s">
        <v>364</v>
      </c>
      <c r="D8" s="768"/>
      <c r="E8" s="768"/>
      <c r="F8" s="769"/>
      <c r="G8" s="522"/>
      <c r="H8"/>
      <c r="I8" s="264"/>
      <c r="J8" s="551"/>
      <c r="K8" s="684" t="str">
        <f>IF(AND(G8&lt;&gt;0,G8&gt;0.8),"NOTE: 80% AMI is the expected income level of households served with HTF homeownership funds.  Serving households with lower AMIs will require continuing to use these funds to serve lower AMIs in perpetuity.","")</f>
        <v/>
      </c>
    </row>
    <row r="9" spans="2:11" ht="15" thickBot="1">
      <c r="B9" s="263"/>
      <c r="C9" s="770" t="s">
        <v>365</v>
      </c>
      <c r="D9" s="771"/>
      <c r="E9" s="771"/>
      <c r="F9" s="772"/>
      <c r="G9" s="348"/>
      <c r="H9"/>
      <c r="I9" s="264"/>
      <c r="J9"/>
      <c r="K9" s="684"/>
    </row>
    <row r="10" spans="2:11" ht="15" thickBot="1">
      <c r="B10" s="263"/>
      <c r="C10"/>
      <c r="D10"/>
      <c r="E10"/>
      <c r="F10"/>
      <c r="G10" s="530" t="s">
        <v>366</v>
      </c>
      <c r="H10" s="315" t="s">
        <v>367</v>
      </c>
      <c r="I10" s="264"/>
      <c r="J10"/>
      <c r="K10" s="684"/>
    </row>
    <row r="11" spans="2:11">
      <c r="B11" s="263"/>
      <c r="C11" s="773" t="s">
        <v>368</v>
      </c>
      <c r="D11" s="774"/>
      <c r="E11" s="774"/>
      <c r="F11" s="775"/>
      <c r="G11" s="515"/>
      <c r="H11" s="516">
        <f>G11/12</f>
        <v>0</v>
      </c>
      <c r="I11" s="264"/>
      <c r="J11"/>
      <c r="K11" s="684"/>
    </row>
    <row r="12" spans="2:11">
      <c r="B12" s="263"/>
      <c r="C12" s="776" t="s">
        <v>369</v>
      </c>
      <c r="D12" s="777"/>
      <c r="E12" s="778"/>
      <c r="F12" s="511">
        <v>0.36</v>
      </c>
      <c r="G12" s="345"/>
      <c r="H12" s="345">
        <f>G12/12</f>
        <v>0</v>
      </c>
      <c r="I12" s="264"/>
      <c r="J12"/>
      <c r="K12" s="684"/>
    </row>
    <row r="13" spans="2:11" ht="15" thickBot="1">
      <c r="B13" s="263"/>
      <c r="C13" s="776" t="s">
        <v>370</v>
      </c>
      <c r="D13" s="777"/>
      <c r="E13" s="778"/>
      <c r="F13" s="510">
        <v>0.45</v>
      </c>
      <c r="G13" s="345"/>
      <c r="H13" s="517">
        <f>G13/12</f>
        <v>0</v>
      </c>
      <c r="I13" s="264"/>
      <c r="J13"/>
    </row>
    <row r="14" spans="2:11" ht="15" thickBot="1">
      <c r="B14" s="263"/>
      <c r="C14" s="779" t="s">
        <v>371</v>
      </c>
      <c r="D14" s="780"/>
      <c r="E14" s="780"/>
      <c r="F14" s="781"/>
      <c r="G14" s="348"/>
      <c r="H14" s="531"/>
      <c r="I14" s="264"/>
      <c r="J14"/>
    </row>
    <row r="15" spans="2:11" ht="15" thickBot="1">
      <c r="B15" s="263"/>
      <c r="C15"/>
      <c r="D15"/>
      <c r="E15"/>
      <c r="F15"/>
      <c r="G15"/>
      <c r="H15"/>
      <c r="I15" s="264"/>
      <c r="J15"/>
      <c r="K15"/>
    </row>
    <row r="16" spans="2:11">
      <c r="B16" s="263"/>
      <c r="C16" s="527" t="s">
        <v>372</v>
      </c>
      <c r="D16" s="528"/>
      <c r="E16" s="528"/>
      <c r="F16" s="528"/>
      <c r="G16" s="529"/>
      <c r="H16"/>
      <c r="I16" s="264"/>
      <c r="J16"/>
      <c r="K16"/>
    </row>
    <row r="17" spans="2:11">
      <c r="B17" s="263"/>
      <c r="C17" s="782" t="s">
        <v>373</v>
      </c>
      <c r="D17" s="783"/>
      <c r="E17" s="783"/>
      <c r="F17" s="783"/>
      <c r="G17" s="347">
        <f>H13</f>
        <v>0</v>
      </c>
      <c r="H17" s="552"/>
      <c r="I17" s="264"/>
      <c r="J17"/>
    </row>
    <row r="18" spans="2:11">
      <c r="B18" s="263"/>
      <c r="C18" s="532"/>
      <c r="D18" s="777" t="s">
        <v>374</v>
      </c>
      <c r="E18" s="777"/>
      <c r="F18" s="778"/>
      <c r="G18" s="512">
        <v>0</v>
      </c>
      <c r="H18" s="553"/>
      <c r="I18" s="264"/>
      <c r="J18"/>
    </row>
    <row r="19" spans="2:11">
      <c r="B19" s="263"/>
      <c r="C19" s="532" t="s">
        <v>375</v>
      </c>
      <c r="D19" s="533"/>
      <c r="E19" s="533"/>
      <c r="F19" s="533"/>
      <c r="G19" s="346">
        <f>H12</f>
        <v>0</v>
      </c>
      <c r="H19" s="552"/>
      <c r="I19" s="264"/>
      <c r="J19"/>
    </row>
    <row r="20" spans="2:11">
      <c r="B20" s="263"/>
      <c r="C20" s="601"/>
      <c r="D20" s="777" t="s">
        <v>376</v>
      </c>
      <c r="E20" s="777"/>
      <c r="F20" s="778"/>
      <c r="G20" s="512"/>
      <c r="H20" s="552"/>
      <c r="I20" s="264"/>
      <c r="J20"/>
    </row>
    <row r="21" spans="2:11">
      <c r="B21" s="263"/>
      <c r="C21" s="532"/>
      <c r="D21" s="777" t="s">
        <v>377</v>
      </c>
      <c r="E21" s="777"/>
      <c r="F21" s="778"/>
      <c r="G21" s="512"/>
      <c r="H21" s="552"/>
      <c r="I21" s="264"/>
      <c r="J21"/>
      <c r="K21"/>
    </row>
    <row r="22" spans="2:11">
      <c r="B22" s="263"/>
      <c r="C22" s="532"/>
      <c r="D22" s="777" t="s">
        <v>378</v>
      </c>
      <c r="E22" s="777"/>
      <c r="F22" s="778"/>
      <c r="G22" s="509">
        <v>0</v>
      </c>
      <c r="H22" s="552"/>
      <c r="I22" s="264"/>
      <c r="J22"/>
      <c r="K22"/>
    </row>
    <row r="23" spans="2:11">
      <c r="B23" s="263"/>
      <c r="C23" s="601"/>
      <c r="D23" s="777" t="s">
        <v>379</v>
      </c>
      <c r="E23" s="777"/>
      <c r="F23" s="778"/>
      <c r="G23" s="513"/>
      <c r="H23"/>
      <c r="I23" s="264"/>
      <c r="J23"/>
      <c r="K23"/>
    </row>
    <row r="24" spans="2:11" ht="15" thickBot="1">
      <c r="B24" s="263"/>
      <c r="C24" s="784" t="s">
        <v>380</v>
      </c>
      <c r="D24" s="785"/>
      <c r="E24" s="785"/>
      <c r="F24" s="786"/>
      <c r="G24" s="344">
        <f>G19-(SUM(G20:G23))</f>
        <v>0</v>
      </c>
      <c r="H24"/>
      <c r="I24" s="264"/>
      <c r="J24"/>
      <c r="K24"/>
    </row>
    <row r="25" spans="2:11">
      <c r="B25" s="263"/>
      <c r="C25"/>
      <c r="D25"/>
      <c r="E25"/>
      <c r="F25"/>
      <c r="G25"/>
      <c r="H25"/>
      <c r="I25" s="264"/>
      <c r="J25"/>
      <c r="K25" s="507"/>
    </row>
    <row r="26" spans="2:11" ht="15" thickBot="1">
      <c r="B26" s="263"/>
      <c r="C26"/>
      <c r="D26"/>
      <c r="E26"/>
      <c r="F26"/>
      <c r="G26"/>
      <c r="H26"/>
      <c r="I26" s="264"/>
      <c r="J26"/>
      <c r="K26"/>
    </row>
    <row r="27" spans="2:11">
      <c r="B27" s="263"/>
      <c r="C27" s="554" t="s">
        <v>381</v>
      </c>
      <c r="D27" s="555"/>
      <c r="E27" s="556"/>
      <c r="F27"/>
      <c r="G27"/>
      <c r="H27"/>
      <c r="I27" s="264"/>
      <c r="J27"/>
      <c r="K27"/>
    </row>
    <row r="28" spans="2:11">
      <c r="B28" s="263"/>
      <c r="C28" s="601" t="s">
        <v>382</v>
      </c>
      <c r="D28" s="601"/>
      <c r="E28" s="557"/>
      <c r="F28" s="552"/>
      <c r="G28"/>
      <c r="H28"/>
      <c r="I28" s="264"/>
      <c r="J28"/>
      <c r="K28"/>
    </row>
    <row r="29" spans="2:11">
      <c r="B29" s="263"/>
      <c r="C29" s="601" t="s">
        <v>383</v>
      </c>
      <c r="D29" s="601"/>
      <c r="E29" s="557"/>
      <c r="F29" s="552"/>
      <c r="G29"/>
      <c r="H29"/>
      <c r="I29" s="264"/>
      <c r="J29"/>
      <c r="K29"/>
    </row>
    <row r="30" spans="2:11">
      <c r="B30" s="263"/>
      <c r="C30" s="776" t="s">
        <v>384</v>
      </c>
      <c r="D30" s="778"/>
      <c r="E30" s="557"/>
      <c r="F30" s="552"/>
      <c r="G30"/>
      <c r="H30"/>
      <c r="I30" s="264"/>
      <c r="J30"/>
      <c r="K30"/>
    </row>
    <row r="31" spans="2:11">
      <c r="B31" s="263"/>
      <c r="C31" s="776" t="s">
        <v>385</v>
      </c>
      <c r="D31" s="778"/>
      <c r="E31" s="557"/>
      <c r="F31" s="552"/>
      <c r="G31"/>
      <c r="H31"/>
      <c r="I31" s="264"/>
      <c r="J31"/>
      <c r="K31"/>
    </row>
    <row r="32" spans="2:11">
      <c r="B32" s="263"/>
      <c r="C32" s="601" t="s">
        <v>386</v>
      </c>
      <c r="D32" s="601"/>
      <c r="E32" s="557"/>
      <c r="F32" s="552"/>
      <c r="G32"/>
      <c r="H32"/>
      <c r="I32" s="264"/>
      <c r="J32"/>
      <c r="K32"/>
    </row>
    <row r="33" spans="2:16" ht="26.1" customHeight="1">
      <c r="B33" s="263"/>
      <c r="C33" s="776"/>
      <c r="D33" s="777"/>
      <c r="E33" s="557"/>
      <c r="F33" s="681"/>
      <c r="G33" s="681"/>
      <c r="H33" s="681"/>
      <c r="I33" s="264"/>
      <c r="J33"/>
      <c r="K33"/>
    </row>
    <row r="34" spans="2:16">
      <c r="B34" s="263"/>
      <c r="C34" s="776"/>
      <c r="D34" s="777"/>
      <c r="E34" s="557"/>
      <c r="F34" s="552"/>
      <c r="G34"/>
      <c r="H34"/>
      <c r="I34" s="264"/>
      <c r="J34"/>
      <c r="K34"/>
    </row>
    <row r="35" spans="2:16">
      <c r="B35" s="263"/>
      <c r="C35" s="776"/>
      <c r="D35" s="777"/>
      <c r="E35" s="557"/>
      <c r="F35" s="552"/>
      <c r="G35"/>
      <c r="H35"/>
      <c r="I35" s="264"/>
      <c r="J35"/>
      <c r="K35"/>
    </row>
    <row r="36" spans="2:16" ht="26.1" customHeight="1">
      <c r="B36" s="263"/>
      <c r="C36" s="776" t="s">
        <v>387</v>
      </c>
      <c r="D36" s="777"/>
      <c r="E36" s="557">
        <f>E31-E33-E34-E35</f>
        <v>0</v>
      </c>
      <c r="F36" s="681"/>
      <c r="G36" s="681"/>
      <c r="H36" s="681"/>
      <c r="I36" s="264"/>
      <c r="J36"/>
      <c r="K36"/>
    </row>
    <row r="37" spans="2:16" ht="15" thickBot="1">
      <c r="B37" s="263"/>
      <c r="C37" s="787"/>
      <c r="D37" s="788"/>
      <c r="E37" s="558"/>
      <c r="F37" s="552"/>
      <c r="G37"/>
      <c r="H37"/>
      <c r="I37" s="264"/>
      <c r="J37"/>
      <c r="K37"/>
    </row>
    <row r="38" spans="2:16" ht="15" thickBot="1">
      <c r="B38" s="263"/>
      <c r="C38"/>
      <c r="D38"/>
      <c r="E38"/>
      <c r="F38"/>
      <c r="G38"/>
      <c r="H38"/>
      <c r="I38" s="264"/>
      <c r="J38"/>
      <c r="K38" s="507"/>
    </row>
    <row r="39" spans="2:16" ht="28.9">
      <c r="B39" s="263"/>
      <c r="C39" s="534" t="s">
        <v>111</v>
      </c>
      <c r="D39" s="535" t="s">
        <v>388</v>
      </c>
      <c r="E39" s="535" t="s">
        <v>389</v>
      </c>
      <c r="F39" s="535" t="s">
        <v>259</v>
      </c>
      <c r="G39" s="535" t="s">
        <v>390</v>
      </c>
      <c r="H39" s="536" t="s">
        <v>391</v>
      </c>
      <c r="I39" s="264"/>
      <c r="J39"/>
      <c r="K39"/>
    </row>
    <row r="40" spans="2:16" ht="14.65" customHeight="1">
      <c r="B40" s="263"/>
      <c r="C40" s="559"/>
      <c r="D40" s="343"/>
      <c r="E40" s="342"/>
      <c r="F40" s="518"/>
      <c r="G40" s="342"/>
      <c r="H40" s="520"/>
      <c r="I40" s="264"/>
      <c r="J40"/>
      <c r="K40" s="541"/>
      <c r="L40" s="508"/>
      <c r="M40" s="508"/>
      <c r="N40" s="508"/>
      <c r="O40" s="508"/>
      <c r="P40" s="508"/>
    </row>
    <row r="41" spans="2:16" ht="14.65" customHeight="1">
      <c r="B41" s="263"/>
      <c r="C41" s="559"/>
      <c r="D41" s="341"/>
      <c r="E41" s="340"/>
      <c r="F41" s="519"/>
      <c r="G41" s="340"/>
      <c r="H41" s="520"/>
      <c r="I41" s="264"/>
      <c r="J41"/>
      <c r="K41" s="541"/>
      <c r="L41" s="508"/>
      <c r="M41" s="508"/>
      <c r="N41" s="508"/>
      <c r="O41" s="508"/>
      <c r="P41" s="508"/>
    </row>
    <row r="42" spans="2:16">
      <c r="B42" s="263"/>
      <c r="C42" s="537"/>
      <c r="D42" s="341"/>
      <c r="E42" s="340"/>
      <c r="F42" s="519"/>
      <c r="G42" s="340"/>
      <c r="H42" s="520"/>
      <c r="I42" s="264"/>
      <c r="K42" s="682" t="str">
        <f>IFERROR((IF((ABS(H40-((-1*PMT(F40/12,(G40*12),D40,0,0)))))&gt;100,"WARNING: Proposed payment differs from Estimate by &gt;$100. Explain difference in Debt Service Notes field.","")),"")</f>
        <v/>
      </c>
      <c r="L42" s="508"/>
      <c r="M42" s="508"/>
      <c r="N42" s="508"/>
      <c r="O42" s="508"/>
      <c r="P42" s="508"/>
    </row>
    <row r="43" spans="2:16">
      <c r="B43" s="263"/>
      <c r="C43" s="537"/>
      <c r="D43" s="341"/>
      <c r="E43" s="340"/>
      <c r="F43" s="519"/>
      <c r="G43" s="340"/>
      <c r="H43" s="520"/>
      <c r="I43" s="264"/>
      <c r="K43" s="682"/>
      <c r="L43" s="508"/>
      <c r="M43" s="508"/>
      <c r="N43" s="508"/>
      <c r="O43" s="508"/>
      <c r="P43" s="508"/>
    </row>
    <row r="44" spans="2:16" ht="15" thickBot="1">
      <c r="B44" s="263"/>
      <c r="C44" s="560"/>
      <c r="D44" s="339"/>
      <c r="E44" s="338"/>
      <c r="F44" s="538"/>
      <c r="G44" s="338"/>
      <c r="H44" s="521"/>
      <c r="I44" s="264"/>
      <c r="K44" s="542"/>
      <c r="L44" s="505"/>
      <c r="M44" s="505"/>
      <c r="N44" s="505"/>
      <c r="O44" s="505"/>
    </row>
    <row r="45" spans="2:16" ht="15" customHeight="1" thickBot="1">
      <c r="B45" s="263"/>
      <c r="I45" s="264"/>
      <c r="J45" s="669"/>
      <c r="K45" s="542"/>
      <c r="L45" s="514"/>
      <c r="M45" s="514"/>
      <c r="N45" s="514"/>
      <c r="O45" s="514"/>
      <c r="P45" s="514"/>
    </row>
    <row r="46" spans="2:16" ht="15.75" customHeight="1" thickBot="1">
      <c r="B46" s="263"/>
      <c r="C46"/>
      <c r="D46"/>
      <c r="E46"/>
      <c r="F46" s="670" t="s">
        <v>392</v>
      </c>
      <c r="G46" s="671"/>
      <c r="H46" s="543">
        <f>SUM(H40:H44)</f>
        <v>0</v>
      </c>
      <c r="I46" s="264"/>
      <c r="J46" s="669"/>
      <c r="K46" s="672"/>
      <c r="L46" s="514"/>
      <c r="M46" s="514"/>
      <c r="N46" s="514"/>
      <c r="O46" s="514"/>
      <c r="P46" s="514"/>
    </row>
    <row r="47" spans="2:16" ht="15.75" customHeight="1" thickBot="1">
      <c r="B47" s="263"/>
      <c r="C47" s="315" t="s">
        <v>393</v>
      </c>
      <c r="D47"/>
      <c r="E47"/>
      <c r="F47"/>
      <c r="G47"/>
      <c r="H47" s="337"/>
      <c r="I47" s="264"/>
      <c r="K47" s="672"/>
      <c r="L47" s="514"/>
    </row>
    <row r="48" spans="2:16">
      <c r="B48" s="263"/>
      <c r="C48" s="673"/>
      <c r="D48" s="674"/>
      <c r="E48" s="674"/>
      <c r="F48" s="674"/>
      <c r="G48" s="674"/>
      <c r="H48" s="675"/>
      <c r="I48" s="312"/>
    </row>
    <row r="49" spans="2:12">
      <c r="B49" s="263"/>
      <c r="C49" s="676"/>
      <c r="D49" s="652"/>
      <c r="E49" s="652"/>
      <c r="F49" s="652"/>
      <c r="G49" s="652"/>
      <c r="H49" s="677"/>
      <c r="I49" s="312"/>
      <c r="K49" s="506"/>
    </row>
    <row r="50" spans="2:12">
      <c r="B50" s="263"/>
      <c r="C50" s="676"/>
      <c r="D50" s="652"/>
      <c r="E50" s="652"/>
      <c r="F50" s="652"/>
      <c r="G50" s="652"/>
      <c r="H50" s="677"/>
      <c r="I50" s="312"/>
    </row>
    <row r="51" spans="2:12">
      <c r="B51" s="263"/>
      <c r="C51" s="676"/>
      <c r="D51" s="652"/>
      <c r="E51" s="652"/>
      <c r="F51" s="652"/>
      <c r="G51" s="652"/>
      <c r="H51" s="677"/>
      <c r="I51" s="312"/>
      <c r="L51" s="123"/>
    </row>
    <row r="52" spans="2:12" ht="15" thickBot="1">
      <c r="B52" s="263"/>
      <c r="C52" s="678"/>
      <c r="D52" s="679"/>
      <c r="E52" s="679"/>
      <c r="F52" s="679"/>
      <c r="G52" s="679"/>
      <c r="H52" s="680"/>
      <c r="I52" s="312"/>
    </row>
    <row r="53" spans="2:12" ht="15" thickBot="1">
      <c r="B53" s="309"/>
      <c r="C53" s="269"/>
      <c r="D53" s="269"/>
      <c r="E53" s="269"/>
      <c r="F53" s="269"/>
      <c r="G53" s="269"/>
      <c r="H53" s="269"/>
      <c r="I53" s="308"/>
      <c r="K53" s="503"/>
    </row>
    <row r="54" spans="2:12">
      <c r="D54" s="502"/>
      <c r="H54" s="501"/>
      <c r="K54"/>
    </row>
    <row r="55" spans="2:12">
      <c r="D55" s="539"/>
      <c r="H55" s="501"/>
      <c r="K55" s="503"/>
    </row>
  </sheetData>
  <sheetProtection formatColumns="0"/>
  <mergeCells count="30">
    <mergeCell ref="C3:H3"/>
    <mergeCell ref="D5:H5"/>
    <mergeCell ref="C8:F8"/>
    <mergeCell ref="K8:K12"/>
    <mergeCell ref="C9:F9"/>
    <mergeCell ref="C11:F11"/>
    <mergeCell ref="C12:E12"/>
    <mergeCell ref="C33:D33"/>
    <mergeCell ref="F33:H33"/>
    <mergeCell ref="C13:E13"/>
    <mergeCell ref="C14:F14"/>
    <mergeCell ref="C17:F17"/>
    <mergeCell ref="D18:F18"/>
    <mergeCell ref="D20:F20"/>
    <mergeCell ref="D21:F21"/>
    <mergeCell ref="D22:F22"/>
    <mergeCell ref="D23:F23"/>
    <mergeCell ref="C24:F24"/>
    <mergeCell ref="C30:D30"/>
    <mergeCell ref="C31:D31"/>
    <mergeCell ref="J45:J46"/>
    <mergeCell ref="F46:G46"/>
    <mergeCell ref="K46:K47"/>
    <mergeCell ref="C48:H52"/>
    <mergeCell ref="C34:D34"/>
    <mergeCell ref="C35:D35"/>
    <mergeCell ref="C36:D36"/>
    <mergeCell ref="F36:H36"/>
    <mergeCell ref="C37:D37"/>
    <mergeCell ref="K42:K43"/>
  </mergeCells>
  <conditionalFormatting sqref="K8:K12">
    <cfRule type="containsText" dxfId="3" priority="1" operator="containsText" text="note">
      <formula>NOT(ISERROR(SEARCH("note",K8)))</formula>
    </cfRule>
  </conditionalFormatting>
  <conditionalFormatting sqref="K42:K43">
    <cfRule type="containsText" dxfId="2" priority="3" operator="containsText" text="warning">
      <formula>NOT(ISERROR(SEARCH("warning",K42)))</formula>
    </cfRule>
  </conditionalFormatting>
  <conditionalFormatting sqref="K46:K47">
    <cfRule type="containsText" dxfId="1" priority="2" operator="containsText" text="warning">
      <formula>NOT(ISERROR(SEARCH("warning",K46)))</formula>
    </cfRule>
  </conditionalFormatting>
  <printOptions horizontalCentered="1"/>
  <pageMargins left="0.25" right="0.25" top="0.75" bottom="0.75" header="0.3" footer="0.3"/>
  <pageSetup fitToHeight="2" orientation="portrait" r:id="rId1"/>
  <headerFooter alignWithMargins="0">
    <oddFooter>&amp;LForm 8
Homebuyer Affordability Worksheet&amp;CCFA Homeownership Forms&amp;REdition: 2021
Version 1.0</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1"/>
  <sheetViews>
    <sheetView showGridLines="0" topLeftCell="A5" workbookViewId="0">
      <selection activeCell="H31" sqref="H31"/>
    </sheetView>
  </sheetViews>
  <sheetFormatPr defaultRowHeight="14.45"/>
  <cols>
    <col min="3" max="3" width="15.28515625" customWidth="1"/>
    <col min="4" max="4" width="23.28515625" customWidth="1"/>
    <col min="5" max="8" width="14.28515625" bestFit="1" customWidth="1"/>
  </cols>
  <sheetData>
    <row r="1" spans="2:10" ht="15" thickBot="1"/>
    <row r="2" spans="2:10" ht="15" thickBot="1">
      <c r="B2" s="531"/>
      <c r="C2" s="326"/>
      <c r="D2" s="326"/>
      <c r="E2" s="326"/>
      <c r="F2" s="326"/>
      <c r="G2" s="326"/>
      <c r="H2" s="326"/>
      <c r="I2" s="561"/>
    </row>
    <row r="3" spans="2:10" ht="18.600000000000001" thickBot="1">
      <c r="B3" s="562"/>
      <c r="C3" s="697" t="s">
        <v>394</v>
      </c>
      <c r="D3" s="698"/>
      <c r="E3" s="698"/>
      <c r="F3" s="698"/>
      <c r="G3" s="698"/>
      <c r="H3" s="699"/>
      <c r="I3" s="563"/>
      <c r="J3" s="564"/>
    </row>
    <row r="4" spans="2:10" ht="15" thickBot="1">
      <c r="B4" s="562"/>
      <c r="I4" s="312"/>
    </row>
    <row r="5" spans="2:10" ht="15" thickBot="1">
      <c r="B5" s="562"/>
      <c r="C5" s="700" t="s">
        <v>395</v>
      </c>
      <c r="D5" s="701"/>
      <c r="E5" s="565">
        <v>1</v>
      </c>
      <c r="F5" s="565">
        <v>2</v>
      </c>
      <c r="G5" s="565">
        <v>3</v>
      </c>
      <c r="H5" s="566">
        <v>4</v>
      </c>
      <c r="I5" s="312"/>
    </row>
    <row r="6" spans="2:10" ht="15" thickBot="1">
      <c r="B6" s="562"/>
      <c r="I6" s="312"/>
    </row>
    <row r="7" spans="2:10">
      <c r="B7" s="562"/>
      <c r="C7" s="691" t="s">
        <v>396</v>
      </c>
      <c r="D7" s="692"/>
      <c r="E7" s="570"/>
      <c r="F7" s="570"/>
      <c r="G7" s="570"/>
      <c r="H7" s="571"/>
      <c r="I7" s="312"/>
    </row>
    <row r="8" spans="2:10">
      <c r="B8" s="562"/>
      <c r="C8" s="695" t="s">
        <v>397</v>
      </c>
      <c r="D8" s="696"/>
      <c r="E8" s="569"/>
      <c r="F8" s="569"/>
      <c r="G8" s="569"/>
      <c r="H8" s="572"/>
      <c r="I8" s="312"/>
    </row>
    <row r="9" spans="2:10">
      <c r="B9" s="562"/>
      <c r="C9" s="695" t="s">
        <v>398</v>
      </c>
      <c r="D9" s="696"/>
      <c r="E9" s="568"/>
      <c r="F9" s="568"/>
      <c r="G9" s="568"/>
      <c r="H9" s="573"/>
      <c r="I9" s="312"/>
    </row>
    <row r="10" spans="2:10">
      <c r="B10" s="562"/>
      <c r="C10" s="685" t="s">
        <v>399</v>
      </c>
      <c r="D10" s="686" t="s">
        <v>400</v>
      </c>
      <c r="E10" s="568"/>
      <c r="F10" s="568"/>
      <c r="G10" s="568"/>
      <c r="H10" s="573"/>
      <c r="I10" s="312"/>
    </row>
    <row r="11" spans="2:10" ht="15" thickBot="1">
      <c r="B11" s="562"/>
      <c r="C11" s="693" t="s">
        <v>399</v>
      </c>
      <c r="D11" s="694" t="s">
        <v>400</v>
      </c>
      <c r="E11" s="574"/>
      <c r="F11" s="574"/>
      <c r="G11" s="574"/>
      <c r="H11" s="575"/>
      <c r="I11" s="312"/>
    </row>
    <row r="12" spans="2:10" ht="15" thickBot="1">
      <c r="B12" s="562"/>
      <c r="I12" s="312"/>
    </row>
    <row r="13" spans="2:10">
      <c r="B13" s="562"/>
      <c r="C13" s="691" t="s">
        <v>401</v>
      </c>
      <c r="D13" s="692"/>
      <c r="E13" s="570">
        <f>E7-E9-E10-E11</f>
        <v>0</v>
      </c>
      <c r="F13" s="570">
        <f t="shared" ref="F13:H13" si="0">F7-F9-F10-F11</f>
        <v>0</v>
      </c>
      <c r="G13" s="570">
        <f t="shared" si="0"/>
        <v>0</v>
      </c>
      <c r="H13" s="571">
        <f t="shared" si="0"/>
        <v>0</v>
      </c>
      <c r="I13" s="312"/>
    </row>
    <row r="14" spans="2:10">
      <c r="B14" s="562"/>
      <c r="C14" s="695" t="s">
        <v>402</v>
      </c>
      <c r="D14" s="696"/>
      <c r="E14" s="569">
        <f>E13*0.05</f>
        <v>0</v>
      </c>
      <c r="F14" s="569">
        <f t="shared" ref="F14:H14" si="1">F13*0.05</f>
        <v>0</v>
      </c>
      <c r="G14" s="569">
        <f t="shared" si="1"/>
        <v>0</v>
      </c>
      <c r="H14" s="572">
        <f t="shared" si="1"/>
        <v>0</v>
      </c>
      <c r="I14" s="312"/>
    </row>
    <row r="15" spans="2:10">
      <c r="B15" s="562"/>
      <c r="C15" s="695" t="s">
        <v>403</v>
      </c>
      <c r="D15" s="696"/>
      <c r="E15" s="568"/>
      <c r="F15" s="568"/>
      <c r="G15" s="568"/>
      <c r="H15" s="573"/>
      <c r="I15" s="312"/>
    </row>
    <row r="16" spans="2:10">
      <c r="B16" s="562"/>
      <c r="C16" s="685" t="s">
        <v>404</v>
      </c>
      <c r="D16" s="686"/>
      <c r="E16" s="568"/>
      <c r="F16" s="568"/>
      <c r="G16" s="568"/>
      <c r="H16" s="573"/>
      <c r="I16" s="312"/>
    </row>
    <row r="17" spans="2:9">
      <c r="B17" s="562"/>
      <c r="C17" s="685" t="s">
        <v>404</v>
      </c>
      <c r="D17" s="686"/>
      <c r="E17" s="568"/>
      <c r="F17" s="568"/>
      <c r="G17" s="568"/>
      <c r="H17" s="573"/>
      <c r="I17" s="312"/>
    </row>
    <row r="18" spans="2:9">
      <c r="B18" s="562"/>
      <c r="C18" s="695" t="s">
        <v>405</v>
      </c>
      <c r="D18" s="696"/>
      <c r="E18" s="568"/>
      <c r="F18" s="568"/>
      <c r="G18" s="568"/>
      <c r="H18" s="573"/>
      <c r="I18" s="312"/>
    </row>
    <row r="19" spans="2:9" ht="15" thickBot="1">
      <c r="B19" s="562"/>
      <c r="C19" s="687" t="s">
        <v>406</v>
      </c>
      <c r="D19" s="688"/>
      <c r="E19" s="576">
        <f>E13+E14-E16-E17-E18</f>
        <v>0</v>
      </c>
      <c r="F19" s="576">
        <f t="shared" ref="F19:H19" si="2">F13+F14-F16-F17-F18</f>
        <v>0</v>
      </c>
      <c r="G19" s="576">
        <f t="shared" si="2"/>
        <v>0</v>
      </c>
      <c r="H19" s="577">
        <f t="shared" si="2"/>
        <v>0</v>
      </c>
      <c r="I19" s="312"/>
    </row>
    <row r="20" spans="2:9" ht="15" thickBot="1">
      <c r="B20" s="562"/>
      <c r="I20" s="312"/>
    </row>
    <row r="21" spans="2:9">
      <c r="B21" s="562"/>
      <c r="C21" s="691" t="s">
        <v>407</v>
      </c>
      <c r="D21" s="692"/>
      <c r="E21" s="570"/>
      <c r="F21" s="570"/>
      <c r="G21" s="570"/>
      <c r="H21" s="571"/>
      <c r="I21" s="312"/>
    </row>
    <row r="22" spans="2:9">
      <c r="B22" s="562"/>
      <c r="C22" s="695" t="s">
        <v>408</v>
      </c>
      <c r="D22" s="696"/>
      <c r="E22" s="569"/>
      <c r="F22" s="569"/>
      <c r="G22" s="569"/>
      <c r="H22" s="572"/>
      <c r="I22" s="312"/>
    </row>
    <row r="23" spans="2:9">
      <c r="B23" s="562"/>
      <c r="C23" s="695" t="s">
        <v>409</v>
      </c>
      <c r="D23" s="696"/>
      <c r="E23" s="568"/>
      <c r="F23" s="568"/>
      <c r="G23" s="568"/>
      <c r="H23" s="573"/>
      <c r="I23" s="312"/>
    </row>
    <row r="24" spans="2:9">
      <c r="B24" s="562"/>
      <c r="C24" s="685" t="s">
        <v>410</v>
      </c>
      <c r="D24" s="686"/>
      <c r="E24" s="568"/>
      <c r="F24" s="568"/>
      <c r="G24" s="568"/>
      <c r="H24" s="573"/>
      <c r="I24" s="312"/>
    </row>
    <row r="25" spans="2:9">
      <c r="B25" s="562"/>
      <c r="C25" s="685" t="s">
        <v>411</v>
      </c>
      <c r="D25" s="686"/>
      <c r="E25" s="568"/>
      <c r="F25" s="568"/>
      <c r="G25" s="568"/>
      <c r="H25" s="573"/>
      <c r="I25" s="312"/>
    </row>
    <row r="26" spans="2:9" ht="15" thickBot="1">
      <c r="B26" s="562"/>
      <c r="C26" s="687" t="s">
        <v>412</v>
      </c>
      <c r="D26" s="688"/>
      <c r="E26" s="574"/>
      <c r="F26" s="574"/>
      <c r="G26" s="574"/>
      <c r="H26" s="575"/>
      <c r="I26" s="312"/>
    </row>
    <row r="27" spans="2:9" ht="15" thickBot="1">
      <c r="B27" s="562"/>
      <c r="I27" s="312"/>
    </row>
    <row r="28" spans="2:9" ht="15" thickBot="1">
      <c r="B28" s="562"/>
      <c r="C28" s="689" t="s">
        <v>413</v>
      </c>
      <c r="D28" s="690"/>
      <c r="E28" s="578" t="e">
        <f>-PMT(E21/12,E22*12,E19)+SUM(E23:E26)</f>
        <v>#NUM!</v>
      </c>
      <c r="F28" s="579" t="e">
        <f t="shared" ref="F28:H28" si="3">-PMT(F21/12,F22*12,F19)+SUM(F23:F26)</f>
        <v>#NUM!</v>
      </c>
      <c r="G28" s="579" t="e">
        <f t="shared" si="3"/>
        <v>#NUM!</v>
      </c>
      <c r="H28" s="580" t="e">
        <f t="shared" si="3"/>
        <v>#NUM!</v>
      </c>
      <c r="I28" s="312"/>
    </row>
    <row r="29" spans="2:9" ht="15" thickBot="1">
      <c r="B29" s="562"/>
      <c r="I29" s="312"/>
    </row>
    <row r="30" spans="2:9">
      <c r="B30" s="562"/>
      <c r="C30" s="691" t="s">
        <v>414</v>
      </c>
      <c r="D30" s="692"/>
      <c r="E30" s="582">
        <v>0.35</v>
      </c>
      <c r="F30" s="582">
        <v>0.35</v>
      </c>
      <c r="G30" s="582">
        <v>0.35</v>
      </c>
      <c r="H30" s="582">
        <v>0.35</v>
      </c>
      <c r="I30" s="312"/>
    </row>
    <row r="31" spans="2:9" ht="15" thickBot="1">
      <c r="B31" s="562"/>
      <c r="C31" s="687" t="s">
        <v>415</v>
      </c>
      <c r="D31" s="688"/>
      <c r="E31" s="583" t="e">
        <f>E28/E30*12</f>
        <v>#NUM!</v>
      </c>
      <c r="F31" s="583" t="e">
        <f t="shared" ref="F31:H31" si="4">F28/F30*12</f>
        <v>#NUM!</v>
      </c>
      <c r="G31" s="583" t="e">
        <f t="shared" si="4"/>
        <v>#NUM!</v>
      </c>
      <c r="H31" s="584" t="e">
        <f t="shared" si="4"/>
        <v>#NUM!</v>
      </c>
      <c r="I31" s="312"/>
    </row>
    <row r="32" spans="2:9" ht="15" thickBot="1">
      <c r="B32" s="562"/>
      <c r="I32" s="312"/>
    </row>
    <row r="33" spans="2:9">
      <c r="B33" s="562"/>
      <c r="C33" s="585" t="s">
        <v>416</v>
      </c>
      <c r="D33" s="586" t="s">
        <v>417</v>
      </c>
      <c r="E33" s="586" t="s">
        <v>418</v>
      </c>
      <c r="F33" s="586" t="s">
        <v>418</v>
      </c>
      <c r="G33" s="586" t="s">
        <v>418</v>
      </c>
      <c r="H33" s="587" t="s">
        <v>418</v>
      </c>
      <c r="I33" s="312"/>
    </row>
    <row r="34" spans="2:9">
      <c r="B34" s="562"/>
      <c r="C34" s="588">
        <v>1</v>
      </c>
      <c r="D34" s="569"/>
      <c r="E34" s="581" t="e">
        <f>E$31/$D34</f>
        <v>#NUM!</v>
      </c>
      <c r="F34" s="581" t="e">
        <f t="shared" ref="F34:H39" si="5">F$31/$D34</f>
        <v>#NUM!</v>
      </c>
      <c r="G34" s="581" t="e">
        <f t="shared" si="5"/>
        <v>#NUM!</v>
      </c>
      <c r="H34" s="589" t="e">
        <f t="shared" si="5"/>
        <v>#NUM!</v>
      </c>
      <c r="I34" s="312"/>
    </row>
    <row r="35" spans="2:9">
      <c r="B35" s="562"/>
      <c r="C35" s="588">
        <v>2</v>
      </c>
      <c r="D35" s="569"/>
      <c r="E35" s="581" t="e">
        <f t="shared" ref="E35:E39" si="6">E$31/$D35</f>
        <v>#NUM!</v>
      </c>
      <c r="F35" s="581" t="e">
        <f t="shared" si="5"/>
        <v>#NUM!</v>
      </c>
      <c r="G35" s="581" t="e">
        <f t="shared" si="5"/>
        <v>#NUM!</v>
      </c>
      <c r="H35" s="589" t="e">
        <f t="shared" si="5"/>
        <v>#NUM!</v>
      </c>
      <c r="I35" s="312"/>
    </row>
    <row r="36" spans="2:9">
      <c r="B36" s="562"/>
      <c r="C36" s="588">
        <v>3</v>
      </c>
      <c r="D36" s="569"/>
      <c r="E36" s="581" t="e">
        <f t="shared" si="6"/>
        <v>#NUM!</v>
      </c>
      <c r="F36" s="581" t="e">
        <f t="shared" si="5"/>
        <v>#NUM!</v>
      </c>
      <c r="G36" s="581" t="e">
        <f t="shared" si="5"/>
        <v>#NUM!</v>
      </c>
      <c r="H36" s="589" t="e">
        <f t="shared" si="5"/>
        <v>#NUM!</v>
      </c>
      <c r="I36" s="312"/>
    </row>
    <row r="37" spans="2:9">
      <c r="B37" s="562"/>
      <c r="C37" s="588">
        <v>4</v>
      </c>
      <c r="D37" s="569"/>
      <c r="E37" s="581" t="e">
        <f t="shared" si="6"/>
        <v>#NUM!</v>
      </c>
      <c r="F37" s="581" t="e">
        <f t="shared" si="5"/>
        <v>#NUM!</v>
      </c>
      <c r="G37" s="581" t="e">
        <f t="shared" si="5"/>
        <v>#NUM!</v>
      </c>
      <c r="H37" s="589" t="e">
        <f t="shared" si="5"/>
        <v>#NUM!</v>
      </c>
      <c r="I37" s="312"/>
    </row>
    <row r="38" spans="2:9">
      <c r="B38" s="562"/>
      <c r="C38" s="588">
        <v>5</v>
      </c>
      <c r="D38" s="569"/>
      <c r="E38" s="581" t="e">
        <f t="shared" si="6"/>
        <v>#NUM!</v>
      </c>
      <c r="F38" s="581" t="e">
        <f t="shared" si="5"/>
        <v>#NUM!</v>
      </c>
      <c r="G38" s="581" t="e">
        <f t="shared" si="5"/>
        <v>#NUM!</v>
      </c>
      <c r="H38" s="589" t="e">
        <f t="shared" si="5"/>
        <v>#NUM!</v>
      </c>
      <c r="I38" s="312"/>
    </row>
    <row r="39" spans="2:9" ht="15" thickBot="1">
      <c r="B39" s="562"/>
      <c r="C39" s="590">
        <v>6</v>
      </c>
      <c r="D39" s="576"/>
      <c r="E39" s="591" t="e">
        <f t="shared" si="6"/>
        <v>#NUM!</v>
      </c>
      <c r="F39" s="591" t="e">
        <f t="shared" si="5"/>
        <v>#NUM!</v>
      </c>
      <c r="G39" s="591" t="e">
        <f t="shared" si="5"/>
        <v>#NUM!</v>
      </c>
      <c r="H39" s="592" t="e">
        <f t="shared" si="5"/>
        <v>#NUM!</v>
      </c>
      <c r="I39" s="312"/>
    </row>
    <row r="40" spans="2:9">
      <c r="B40" s="562"/>
      <c r="I40" s="312"/>
    </row>
    <row r="41" spans="2:9" ht="15" thickBot="1">
      <c r="B41" s="602"/>
      <c r="C41" s="603"/>
      <c r="D41" s="603"/>
      <c r="E41" s="603"/>
      <c r="F41" s="603"/>
      <c r="G41" s="603"/>
      <c r="H41" s="603"/>
      <c r="I41" s="567"/>
    </row>
  </sheetData>
  <mergeCells count="23">
    <mergeCell ref="C10:D10"/>
    <mergeCell ref="C3:H3"/>
    <mergeCell ref="C5:D5"/>
    <mergeCell ref="C7:D7"/>
    <mergeCell ref="C8:D8"/>
    <mergeCell ref="C9:D9"/>
    <mergeCell ref="C24:D24"/>
    <mergeCell ref="C11:D11"/>
    <mergeCell ref="C13:D13"/>
    <mergeCell ref="C14:D14"/>
    <mergeCell ref="C15:D15"/>
    <mergeCell ref="C16:D16"/>
    <mergeCell ref="C17:D17"/>
    <mergeCell ref="C18:D18"/>
    <mergeCell ref="C19:D19"/>
    <mergeCell ref="C21:D21"/>
    <mergeCell ref="C22:D22"/>
    <mergeCell ref="C23:D23"/>
    <mergeCell ref="C25:D25"/>
    <mergeCell ref="C26:D26"/>
    <mergeCell ref="C28:D28"/>
    <mergeCell ref="C30:D30"/>
    <mergeCell ref="C31:D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0:G56"/>
  <sheetViews>
    <sheetView showGridLines="0" topLeftCell="A24" zoomScaleNormal="100" workbookViewId="0">
      <selection activeCell="D60" sqref="D60"/>
    </sheetView>
  </sheetViews>
  <sheetFormatPr defaultColWidth="9.28515625" defaultRowHeight="14.45"/>
  <cols>
    <col min="1" max="2" width="1.7109375" style="59" customWidth="1"/>
    <col min="3" max="3" width="29.28515625" style="59" bestFit="1" customWidth="1"/>
    <col min="4" max="4" width="47" style="59" bestFit="1" customWidth="1"/>
    <col min="5" max="5" width="20.5703125" style="59" bestFit="1" customWidth="1"/>
    <col min="6" max="6" width="43.7109375" style="59" bestFit="1" customWidth="1"/>
    <col min="7" max="7" width="1.7109375" style="59" customWidth="1"/>
    <col min="8" max="16384" width="9.28515625" style="59"/>
  </cols>
  <sheetData>
    <row r="10" spans="2:7" ht="9" customHeight="1" thickBot="1"/>
    <row r="11" spans="2:7" ht="9" customHeight="1">
      <c r="B11" s="307"/>
      <c r="C11" s="306"/>
      <c r="D11" s="306"/>
      <c r="E11" s="306"/>
      <c r="F11" s="306"/>
      <c r="G11" s="305"/>
    </row>
    <row r="12" spans="2:7" ht="18">
      <c r="B12" s="304"/>
      <c r="C12" s="727" t="s">
        <v>419</v>
      </c>
      <c r="D12" s="727"/>
      <c r="E12" s="727"/>
      <c r="F12" s="727"/>
      <c r="G12" s="303"/>
    </row>
    <row r="13" spans="2:7" ht="15" thickBot="1">
      <c r="B13" s="284"/>
      <c r="C13" s="302"/>
      <c r="D13" s="89"/>
      <c r="E13" s="89"/>
      <c r="F13" s="115"/>
      <c r="G13" s="279"/>
    </row>
    <row r="14" spans="2:7" ht="27" thickBot="1">
      <c r="B14" s="284"/>
      <c r="C14" s="301" t="s">
        <v>420</v>
      </c>
      <c r="D14" s="300" t="s">
        <v>421</v>
      </c>
      <c r="E14" s="299" t="s">
        <v>422</v>
      </c>
      <c r="F14" s="298" t="s">
        <v>423</v>
      </c>
      <c r="G14" s="279"/>
    </row>
    <row r="15" spans="2:7">
      <c r="B15" s="284"/>
      <c r="C15" s="297" t="s">
        <v>424</v>
      </c>
      <c r="D15" s="296" t="s">
        <v>425</v>
      </c>
      <c r="E15" s="295"/>
      <c r="F15" s="294" t="s">
        <v>426</v>
      </c>
      <c r="G15" s="279"/>
    </row>
    <row r="16" spans="2:7">
      <c r="B16" s="284"/>
      <c r="C16" s="288" t="s">
        <v>427</v>
      </c>
      <c r="D16" s="287" t="s">
        <v>428</v>
      </c>
      <c r="E16" s="286"/>
      <c r="F16" s="291" t="s">
        <v>429</v>
      </c>
      <c r="G16" s="279"/>
    </row>
    <row r="17" spans="2:7">
      <c r="B17" s="284"/>
      <c r="C17" s="288" t="s">
        <v>427</v>
      </c>
      <c r="D17" s="287" t="s">
        <v>430</v>
      </c>
      <c r="E17" s="286"/>
      <c r="F17" s="291" t="s">
        <v>431</v>
      </c>
      <c r="G17" s="279"/>
    </row>
    <row r="18" spans="2:7">
      <c r="B18" s="284"/>
      <c r="C18" s="288"/>
      <c r="D18" s="287"/>
      <c r="E18" s="286"/>
      <c r="F18" s="285"/>
      <c r="G18" s="279"/>
    </row>
    <row r="19" spans="2:7">
      <c r="B19" s="284"/>
      <c r="C19" s="293" t="s">
        <v>432</v>
      </c>
      <c r="D19" s="287" t="s">
        <v>433</v>
      </c>
      <c r="E19" s="286"/>
      <c r="F19" s="291" t="s">
        <v>434</v>
      </c>
      <c r="G19" s="279"/>
    </row>
    <row r="20" spans="2:7">
      <c r="B20" s="284"/>
      <c r="C20" s="288" t="s">
        <v>432</v>
      </c>
      <c r="D20" s="287" t="s">
        <v>435</v>
      </c>
      <c r="E20" s="286"/>
      <c r="F20" s="285"/>
      <c r="G20" s="279"/>
    </row>
    <row r="21" spans="2:7">
      <c r="B21" s="284"/>
      <c r="C21" s="288" t="s">
        <v>432</v>
      </c>
      <c r="D21" s="287" t="s">
        <v>436</v>
      </c>
      <c r="E21" s="286"/>
      <c r="F21" s="285"/>
      <c r="G21" s="279"/>
    </row>
    <row r="22" spans="2:7">
      <c r="B22" s="284"/>
      <c r="C22" s="288" t="s">
        <v>432</v>
      </c>
      <c r="D22" s="287" t="s">
        <v>437</v>
      </c>
      <c r="E22" s="286"/>
      <c r="F22" s="285"/>
      <c r="G22" s="279"/>
    </row>
    <row r="23" spans="2:7">
      <c r="B23" s="284"/>
      <c r="C23" s="288" t="s">
        <v>432</v>
      </c>
      <c r="D23" s="287" t="s">
        <v>438</v>
      </c>
      <c r="E23" s="286"/>
      <c r="F23" s="285"/>
      <c r="G23" s="279"/>
    </row>
    <row r="24" spans="2:7">
      <c r="B24" s="284"/>
      <c r="C24" s="288" t="s">
        <v>432</v>
      </c>
      <c r="D24" s="287" t="s">
        <v>439</v>
      </c>
      <c r="E24" s="286"/>
      <c r="F24" s="285"/>
      <c r="G24" s="279"/>
    </row>
    <row r="25" spans="2:7">
      <c r="B25" s="284"/>
      <c r="C25" s="288" t="s">
        <v>432</v>
      </c>
      <c r="D25" s="287" t="s">
        <v>440</v>
      </c>
      <c r="E25" s="286"/>
      <c r="F25" s="285"/>
      <c r="G25" s="279"/>
    </row>
    <row r="26" spans="2:7">
      <c r="B26" s="284"/>
      <c r="C26" s="288" t="s">
        <v>432</v>
      </c>
      <c r="D26" s="287" t="s">
        <v>441</v>
      </c>
      <c r="E26" s="286"/>
      <c r="F26" s="285"/>
      <c r="G26" s="279"/>
    </row>
    <row r="27" spans="2:7">
      <c r="B27" s="284"/>
      <c r="C27" s="288" t="s">
        <v>432</v>
      </c>
      <c r="D27" s="287" t="s">
        <v>442</v>
      </c>
      <c r="E27" s="286"/>
      <c r="F27" s="292"/>
      <c r="G27" s="279"/>
    </row>
    <row r="28" spans="2:7">
      <c r="B28" s="284"/>
      <c r="C28" s="288" t="s">
        <v>432</v>
      </c>
      <c r="D28" s="287" t="s">
        <v>443</v>
      </c>
      <c r="E28" s="286"/>
      <c r="F28" s="292"/>
      <c r="G28" s="279"/>
    </row>
    <row r="29" spans="2:7">
      <c r="B29" s="284"/>
      <c r="C29" s="293"/>
      <c r="D29" s="287"/>
      <c r="E29" s="286"/>
      <c r="F29" s="292"/>
      <c r="G29" s="279"/>
    </row>
    <row r="30" spans="2:7">
      <c r="B30" s="284"/>
      <c r="C30" s="288" t="s">
        <v>444</v>
      </c>
      <c r="D30" s="287" t="s">
        <v>445</v>
      </c>
      <c r="E30" s="286"/>
      <c r="F30" s="291"/>
      <c r="G30" s="279"/>
    </row>
    <row r="31" spans="2:7">
      <c r="B31" s="284"/>
      <c r="C31" s="288" t="s">
        <v>446</v>
      </c>
      <c r="D31" s="287" t="s">
        <v>447</v>
      </c>
      <c r="E31" s="286"/>
      <c r="F31" s="285"/>
      <c r="G31" s="279"/>
    </row>
    <row r="32" spans="2:7">
      <c r="B32" s="284"/>
      <c r="C32" s="288" t="s">
        <v>444</v>
      </c>
      <c r="D32" s="287" t="s">
        <v>448</v>
      </c>
      <c r="E32" s="286"/>
      <c r="F32" s="292"/>
      <c r="G32" s="279"/>
    </row>
    <row r="33" spans="2:7">
      <c r="B33" s="284"/>
      <c r="C33" s="288" t="s">
        <v>444</v>
      </c>
      <c r="D33" s="287" t="s">
        <v>448</v>
      </c>
      <c r="E33" s="286"/>
      <c r="F33" s="292"/>
      <c r="G33" s="279"/>
    </row>
    <row r="34" spans="2:7">
      <c r="B34" s="284"/>
      <c r="C34" s="288" t="s">
        <v>444</v>
      </c>
      <c r="D34" s="287" t="s">
        <v>448</v>
      </c>
      <c r="E34" s="286"/>
      <c r="F34" s="292"/>
      <c r="G34" s="279"/>
    </row>
    <row r="35" spans="2:7">
      <c r="B35" s="284"/>
      <c r="C35" s="288" t="s">
        <v>444</v>
      </c>
      <c r="D35" s="287" t="s">
        <v>449</v>
      </c>
      <c r="E35" s="286"/>
      <c r="F35" s="292"/>
      <c r="G35" s="279"/>
    </row>
    <row r="36" spans="2:7">
      <c r="B36" s="284"/>
      <c r="C36" s="288" t="s">
        <v>444</v>
      </c>
      <c r="D36" s="287" t="s">
        <v>450</v>
      </c>
      <c r="E36" s="286"/>
      <c r="F36" s="292"/>
      <c r="G36" s="279"/>
    </row>
    <row r="37" spans="2:7">
      <c r="B37" s="284"/>
      <c r="C37" s="288" t="s">
        <v>444</v>
      </c>
      <c r="D37" s="287" t="s">
        <v>451</v>
      </c>
      <c r="E37" s="286"/>
      <c r="F37" s="292"/>
      <c r="G37" s="279"/>
    </row>
    <row r="38" spans="2:7">
      <c r="B38" s="284"/>
      <c r="C38" s="288" t="s">
        <v>444</v>
      </c>
      <c r="D38" s="287" t="s">
        <v>451</v>
      </c>
      <c r="E38" s="286"/>
      <c r="F38" s="292"/>
      <c r="G38" s="279"/>
    </row>
    <row r="39" spans="2:7">
      <c r="B39" s="284"/>
      <c r="C39" s="288" t="s">
        <v>444</v>
      </c>
      <c r="D39" s="287" t="s">
        <v>451</v>
      </c>
      <c r="E39" s="286"/>
      <c r="F39" s="292"/>
      <c r="G39" s="279"/>
    </row>
    <row r="40" spans="2:7">
      <c r="B40" s="284"/>
      <c r="C40" s="288" t="s">
        <v>444</v>
      </c>
      <c r="D40" s="287" t="s">
        <v>452</v>
      </c>
      <c r="E40" s="286"/>
      <c r="F40" s="292"/>
      <c r="G40" s="279"/>
    </row>
    <row r="41" spans="2:7">
      <c r="B41" s="284"/>
      <c r="C41" s="288" t="s">
        <v>444</v>
      </c>
      <c r="D41" s="287" t="s">
        <v>453</v>
      </c>
      <c r="E41" s="286"/>
      <c r="F41" s="292"/>
      <c r="G41" s="279"/>
    </row>
    <row r="42" spans="2:7">
      <c r="B42" s="284"/>
      <c r="C42" s="288"/>
      <c r="D42" s="287"/>
      <c r="E42" s="286"/>
      <c r="F42" s="292"/>
      <c r="G42" s="279"/>
    </row>
    <row r="43" spans="2:7">
      <c r="B43" s="284"/>
      <c r="C43" s="288" t="s">
        <v>454</v>
      </c>
      <c r="D43" s="287" t="s">
        <v>455</v>
      </c>
      <c r="E43" s="286"/>
      <c r="F43" s="291"/>
      <c r="G43" s="279"/>
    </row>
    <row r="44" spans="2:7">
      <c r="B44" s="284"/>
      <c r="C44" s="288" t="s">
        <v>454</v>
      </c>
      <c r="D44" s="287" t="s">
        <v>456</v>
      </c>
      <c r="E44" s="286"/>
      <c r="F44" s="291"/>
      <c r="G44" s="279"/>
    </row>
    <row r="45" spans="2:7">
      <c r="B45" s="284"/>
      <c r="C45" s="288" t="s">
        <v>454</v>
      </c>
      <c r="D45" s="287" t="s">
        <v>457</v>
      </c>
      <c r="E45" s="286"/>
      <c r="F45" s="291"/>
      <c r="G45" s="279"/>
    </row>
    <row r="46" spans="2:7">
      <c r="B46" s="284"/>
      <c r="C46" s="288" t="s">
        <v>454</v>
      </c>
      <c r="D46" s="287" t="s">
        <v>458</v>
      </c>
      <c r="E46" s="286"/>
      <c r="F46" s="291"/>
      <c r="G46" s="279"/>
    </row>
    <row r="47" spans="2:7">
      <c r="B47" s="284"/>
      <c r="C47" s="288" t="s">
        <v>454</v>
      </c>
      <c r="D47" s="287" t="s">
        <v>459</v>
      </c>
      <c r="E47" s="286"/>
      <c r="F47" s="285"/>
      <c r="G47" s="279"/>
    </row>
    <row r="48" spans="2:7" ht="15" customHeight="1">
      <c r="B48" s="284"/>
      <c r="C48" s="288" t="s">
        <v>454</v>
      </c>
      <c r="D48" s="287" t="s">
        <v>460</v>
      </c>
      <c r="E48" s="286"/>
      <c r="F48" s="285"/>
      <c r="G48" s="279"/>
    </row>
    <row r="49" spans="2:7" ht="15.75" customHeight="1">
      <c r="B49" s="290"/>
      <c r="C49" s="288" t="s">
        <v>454</v>
      </c>
      <c r="D49" s="287" t="s">
        <v>461</v>
      </c>
      <c r="E49" s="286"/>
      <c r="F49" s="285"/>
      <c r="G49" s="289"/>
    </row>
    <row r="50" spans="2:7">
      <c r="B50" s="284"/>
      <c r="C50" s="288" t="s">
        <v>462</v>
      </c>
      <c r="D50" s="287" t="s">
        <v>463</v>
      </c>
      <c r="E50" s="286"/>
      <c r="F50" s="285"/>
      <c r="G50" s="279"/>
    </row>
    <row r="51" spans="2:7">
      <c r="B51" s="284"/>
      <c r="C51" s="288" t="s">
        <v>462</v>
      </c>
      <c r="D51" s="287" t="s">
        <v>464</v>
      </c>
      <c r="E51" s="286"/>
      <c r="F51" s="285"/>
      <c r="G51" s="279"/>
    </row>
    <row r="52" spans="2:7">
      <c r="B52" s="284"/>
      <c r="C52" s="288" t="s">
        <v>462</v>
      </c>
      <c r="D52" s="287" t="s">
        <v>465</v>
      </c>
      <c r="E52" s="286"/>
      <c r="F52" s="285"/>
      <c r="G52" s="279"/>
    </row>
    <row r="53" spans="2:7">
      <c r="B53" s="284"/>
      <c r="C53" s="288" t="s">
        <v>462</v>
      </c>
      <c r="D53" s="287" t="s">
        <v>466</v>
      </c>
      <c r="E53" s="286"/>
      <c r="F53" s="285"/>
      <c r="G53" s="279"/>
    </row>
    <row r="54" spans="2:7">
      <c r="B54" s="284"/>
      <c r="C54" s="288"/>
      <c r="D54" s="287"/>
      <c r="E54" s="286"/>
      <c r="F54" s="285"/>
      <c r="G54" s="279"/>
    </row>
    <row r="55" spans="2:7" ht="15" thickBot="1">
      <c r="B55" s="284"/>
      <c r="C55" s="283"/>
      <c r="D55" s="282"/>
      <c r="E55" s="281"/>
      <c r="F55" s="280"/>
      <c r="G55" s="279"/>
    </row>
    <row r="56" spans="2:7" ht="9" customHeight="1" thickBot="1">
      <c r="B56" s="278"/>
      <c r="C56" s="277"/>
      <c r="D56" s="277"/>
      <c r="E56" s="277"/>
      <c r="F56" s="277"/>
      <c r="G56" s="276"/>
    </row>
  </sheetData>
  <sheetProtection formatCells="0" formatColumns="0" formatRows="0" insertRows="0"/>
  <autoFilter ref="C14:F53" xr:uid="{00000000-0009-0000-0000-00000B000000}"/>
  <mergeCells count="1">
    <mergeCell ref="C12:F12"/>
  </mergeCells>
  <dataValidations count="1">
    <dataValidation type="date" allowBlank="1" showInputMessage="1" showErrorMessage="1" errorTitle="Date Format" error="Please enter a date in the MM/DD/YYYY format" sqref="E15:E55" xr:uid="{00000000-0002-0000-0B00-000000000000}">
      <formula1>1</formula1>
      <formula2>402133</formula2>
    </dataValidation>
  </dataValidations>
  <printOptions horizontalCentered="1"/>
  <pageMargins left="0.25" right="0.25" top="0.75" bottom="0.75" header="0.3" footer="0.3"/>
  <pageSetup scale="70" fitToHeight="2" orientation="portrait" r:id="rId1"/>
  <headerFooter alignWithMargins="0">
    <oddFooter>&amp;LForm 5A
Project Schedule&amp;CCFA Homeownership Forms&amp;REdition: 2021
Version 1.0</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8:X102"/>
  <sheetViews>
    <sheetView showGridLines="0" zoomScaleNormal="100" zoomScaleSheetLayoutView="100" workbookViewId="0">
      <selection activeCell="Q13" sqref="Q13:W28"/>
    </sheetView>
  </sheetViews>
  <sheetFormatPr defaultColWidth="9.28515625" defaultRowHeight="14.45"/>
  <cols>
    <col min="1" max="2" width="1.7109375" style="59" customWidth="1"/>
    <col min="3" max="3" width="2.7109375" style="59" customWidth="1"/>
    <col min="4" max="4" width="5.7109375" style="59" customWidth="1"/>
    <col min="5" max="5" width="8.5703125" style="59" customWidth="1"/>
    <col min="6" max="6" width="12.7109375" style="59" customWidth="1"/>
    <col min="7" max="7" width="10.7109375" style="59" customWidth="1"/>
    <col min="8" max="8" width="2.28515625" style="59" customWidth="1"/>
    <col min="9" max="10" width="11.42578125" style="59" customWidth="1"/>
    <col min="11" max="23" width="9.28515625" style="59"/>
    <col min="24" max="24" width="1.7109375" style="59" customWidth="1"/>
    <col min="25" max="16384" width="9.28515625" style="59"/>
  </cols>
  <sheetData>
    <row r="8" spans="2:24" ht="9" customHeight="1" thickBot="1"/>
    <row r="9" spans="2:24" ht="9" customHeight="1">
      <c r="B9" s="122"/>
      <c r="C9" s="120"/>
      <c r="D9" s="120"/>
      <c r="E9" s="120"/>
      <c r="F9" s="120"/>
      <c r="G9" s="120"/>
      <c r="H9" s="120"/>
      <c r="I9" s="121"/>
      <c r="J9" s="121"/>
      <c r="K9" s="121"/>
      <c r="L9" s="120"/>
      <c r="M9" s="120"/>
      <c r="N9" s="119"/>
      <c r="O9" s="119"/>
      <c r="P9" s="119"/>
      <c r="Q9" s="119"/>
      <c r="R9" s="119"/>
      <c r="S9" s="119"/>
      <c r="T9" s="119"/>
      <c r="U9" s="119"/>
      <c r="V9" s="119"/>
      <c r="W9" s="119"/>
      <c r="X9" s="118"/>
    </row>
    <row r="10" spans="2:24" ht="18">
      <c r="B10" s="66"/>
      <c r="C10" s="727" t="s">
        <v>467</v>
      </c>
      <c r="D10" s="727"/>
      <c r="E10" s="727"/>
      <c r="F10" s="727"/>
      <c r="G10" s="727"/>
      <c r="H10" s="727"/>
      <c r="I10" s="727"/>
      <c r="J10" s="727"/>
      <c r="K10" s="727"/>
      <c r="L10" s="727"/>
      <c r="M10" s="727"/>
      <c r="N10" s="727"/>
      <c r="O10" s="727"/>
      <c r="P10" s="727"/>
      <c r="Q10" s="727"/>
      <c r="R10" s="727"/>
      <c r="S10" s="727"/>
      <c r="T10" s="727"/>
      <c r="U10" s="727"/>
      <c r="V10" s="727"/>
      <c r="W10" s="727"/>
      <c r="X10" s="116"/>
    </row>
    <row r="11" spans="2:24" ht="15" customHeight="1">
      <c r="B11" s="66"/>
      <c r="C11" s="73"/>
      <c r="D11" s="73"/>
      <c r="E11" s="73"/>
      <c r="F11" s="73"/>
      <c r="G11" s="73"/>
      <c r="H11" s="73"/>
      <c r="I11" s="89"/>
      <c r="J11" s="89"/>
      <c r="K11" s="89"/>
      <c r="L11" s="73"/>
      <c r="M11" s="73"/>
      <c r="N11" s="117"/>
      <c r="O11" s="117"/>
      <c r="P11" s="117"/>
      <c r="Q11" s="117"/>
      <c r="R11" s="117"/>
      <c r="S11" s="117"/>
      <c r="T11" s="117"/>
      <c r="U11" s="117"/>
      <c r="V11" s="117"/>
      <c r="W11" s="117"/>
      <c r="X11" s="116"/>
    </row>
    <row r="12" spans="2:24" ht="7.5" customHeight="1" thickBot="1">
      <c r="B12" s="66"/>
      <c r="C12" s="73"/>
      <c r="D12" s="115"/>
      <c r="E12" s="89"/>
      <c r="F12" s="89"/>
      <c r="G12" s="89"/>
      <c r="H12" s="89"/>
      <c r="I12" s="73"/>
      <c r="J12" s="73"/>
      <c r="K12" s="89"/>
      <c r="L12" s="73"/>
      <c r="M12" s="73"/>
      <c r="N12" s="73"/>
      <c r="O12" s="73"/>
      <c r="P12" s="73"/>
      <c r="Q12" s="73"/>
      <c r="R12" s="73"/>
      <c r="S12" s="73"/>
      <c r="T12" s="73"/>
      <c r="U12" s="73"/>
      <c r="V12" s="73"/>
      <c r="W12" s="73"/>
      <c r="X12" s="111"/>
    </row>
    <row r="13" spans="2:24" ht="15" customHeight="1" thickBot="1">
      <c r="B13" s="66"/>
      <c r="C13" s="114" t="s">
        <v>468</v>
      </c>
      <c r="D13" s="318"/>
      <c r="E13" s="89"/>
      <c r="F13" s="393"/>
      <c r="G13" s="89"/>
      <c r="H13" s="89"/>
      <c r="I13" s="476"/>
      <c r="J13" s="721" t="s">
        <v>469</v>
      </c>
      <c r="K13" s="722"/>
      <c r="L13" s="722"/>
      <c r="M13" s="722"/>
      <c r="N13" s="722"/>
      <c r="O13" s="722"/>
      <c r="P13" s="723"/>
      <c r="Q13" s="705" t="s">
        <v>470</v>
      </c>
      <c r="R13" s="706"/>
      <c r="S13" s="706"/>
      <c r="T13" s="706"/>
      <c r="U13" s="706"/>
      <c r="V13" s="706"/>
      <c r="W13" s="707"/>
      <c r="X13" s="111"/>
    </row>
    <row r="14" spans="2:24" ht="15" customHeight="1">
      <c r="B14" s="66"/>
      <c r="C14" s="73"/>
      <c r="D14" s="89"/>
      <c r="E14" s="89"/>
      <c r="F14" s="89"/>
      <c r="G14" s="89"/>
      <c r="H14" s="89"/>
      <c r="I14" s="715" t="s">
        <v>471</v>
      </c>
      <c r="J14" s="724" t="s">
        <v>273</v>
      </c>
      <c r="K14" s="113" t="s">
        <v>472</v>
      </c>
      <c r="L14" s="113" t="s">
        <v>472</v>
      </c>
      <c r="M14" s="113" t="s">
        <v>472</v>
      </c>
      <c r="N14" s="113" t="s">
        <v>472</v>
      </c>
      <c r="O14" s="113" t="s">
        <v>472</v>
      </c>
      <c r="P14" s="113" t="s">
        <v>472</v>
      </c>
      <c r="Q14" s="702" t="s">
        <v>273</v>
      </c>
      <c r="R14" s="477" t="s">
        <v>472</v>
      </c>
      <c r="S14" s="113" t="s">
        <v>472</v>
      </c>
      <c r="T14" s="113" t="s">
        <v>472</v>
      </c>
      <c r="U14" s="113" t="s">
        <v>472</v>
      </c>
      <c r="V14" s="113" t="s">
        <v>472</v>
      </c>
      <c r="W14" s="112" t="s">
        <v>472</v>
      </c>
      <c r="X14" s="111"/>
    </row>
    <row r="15" spans="2:24">
      <c r="B15" s="66"/>
      <c r="C15" s="73"/>
      <c r="D15" s="89"/>
      <c r="E15" s="89"/>
      <c r="F15" s="89"/>
      <c r="G15" s="89"/>
      <c r="H15" s="89"/>
      <c r="I15" s="715"/>
      <c r="J15" s="725"/>
      <c r="K15" s="708" t="s">
        <v>473</v>
      </c>
      <c r="L15" s="708" t="s">
        <v>473</v>
      </c>
      <c r="M15" s="708" t="s">
        <v>473</v>
      </c>
      <c r="N15" s="708" t="s">
        <v>473</v>
      </c>
      <c r="O15" s="708" t="s">
        <v>473</v>
      </c>
      <c r="P15" s="717" t="s">
        <v>473</v>
      </c>
      <c r="Q15" s="703"/>
      <c r="R15" s="719" t="s">
        <v>473</v>
      </c>
      <c r="S15" s="708" t="s">
        <v>473</v>
      </c>
      <c r="T15" s="708" t="s">
        <v>473</v>
      </c>
      <c r="U15" s="708" t="s">
        <v>473</v>
      </c>
      <c r="V15" s="708" t="s">
        <v>473</v>
      </c>
      <c r="W15" s="710" t="s">
        <v>473</v>
      </c>
      <c r="X15" s="111"/>
    </row>
    <row r="16" spans="2:24" ht="15" thickBot="1">
      <c r="B16" s="66"/>
      <c r="C16" s="73"/>
      <c r="D16" s="89"/>
      <c r="E16" s="110"/>
      <c r="F16" s="110"/>
      <c r="G16" s="110"/>
      <c r="H16" s="110"/>
      <c r="I16" s="716"/>
      <c r="J16" s="726"/>
      <c r="K16" s="709"/>
      <c r="L16" s="709"/>
      <c r="M16" s="709"/>
      <c r="N16" s="709"/>
      <c r="O16" s="709"/>
      <c r="P16" s="718"/>
      <c r="Q16" s="704"/>
      <c r="R16" s="720"/>
      <c r="S16" s="709"/>
      <c r="T16" s="709"/>
      <c r="U16" s="709"/>
      <c r="V16" s="709"/>
      <c r="W16" s="711"/>
      <c r="X16" s="63"/>
    </row>
    <row r="17" spans="2:24" ht="15" thickBot="1">
      <c r="B17" s="66"/>
      <c r="C17" s="394" t="s">
        <v>275</v>
      </c>
      <c r="D17" s="394"/>
      <c r="E17" s="394"/>
      <c r="F17" s="394"/>
      <c r="G17" s="394"/>
      <c r="H17" s="88"/>
      <c r="I17" s="88"/>
      <c r="J17" s="88"/>
      <c r="K17" s="89"/>
      <c r="L17" s="73"/>
      <c r="M17" s="73"/>
      <c r="N17" s="95"/>
      <c r="O17" s="94"/>
      <c r="P17" s="94"/>
      <c r="Q17" s="94"/>
      <c r="R17" s="94"/>
      <c r="S17" s="94"/>
      <c r="T17" s="94"/>
      <c r="U17" s="94"/>
      <c r="V17" s="94"/>
      <c r="W17" s="94"/>
      <c r="X17" s="63"/>
    </row>
    <row r="18" spans="2:24">
      <c r="B18" s="66"/>
      <c r="C18" s="73"/>
      <c r="D18" s="98" t="s">
        <v>279</v>
      </c>
      <c r="E18" s="98"/>
      <c r="F18" s="98"/>
      <c r="G18" s="98"/>
      <c r="H18" s="98"/>
      <c r="I18" s="471">
        <v>0</v>
      </c>
      <c r="J18" s="490">
        <f>SUM(K18:P18)</f>
        <v>0</v>
      </c>
      <c r="K18" s="85"/>
      <c r="L18" s="109"/>
      <c r="M18" s="109"/>
      <c r="N18" s="109"/>
      <c r="O18" s="109"/>
      <c r="P18" s="109"/>
      <c r="Q18" s="493">
        <f>SUM(R18:W18)</f>
        <v>0</v>
      </c>
      <c r="R18" s="85"/>
      <c r="S18" s="109"/>
      <c r="T18" s="109"/>
      <c r="U18" s="109"/>
      <c r="V18" s="109"/>
      <c r="W18" s="270"/>
      <c r="X18" s="63"/>
    </row>
    <row r="19" spans="2:24">
      <c r="B19" s="66"/>
      <c r="C19" s="73"/>
      <c r="D19" s="73" t="s">
        <v>280</v>
      </c>
      <c r="E19" s="73"/>
      <c r="F19" s="73"/>
      <c r="G19" s="73"/>
      <c r="H19" s="73"/>
      <c r="I19" s="472">
        <v>0</v>
      </c>
      <c r="J19" s="491">
        <f t="shared" ref="J19:J24" si="0">SUM(K19:P19)</f>
        <v>0</v>
      </c>
      <c r="K19" s="83"/>
      <c r="L19" s="108"/>
      <c r="M19" s="108"/>
      <c r="N19" s="108"/>
      <c r="O19" s="108"/>
      <c r="P19" s="108"/>
      <c r="Q19" s="494">
        <f t="shared" ref="Q19:Q24" si="1">SUM(R19:W19)</f>
        <v>0</v>
      </c>
      <c r="R19" s="83"/>
      <c r="S19" s="108"/>
      <c r="T19" s="108"/>
      <c r="U19" s="108"/>
      <c r="V19" s="108"/>
      <c r="W19" s="271"/>
      <c r="X19" s="63"/>
    </row>
    <row r="20" spans="2:24">
      <c r="B20" s="66"/>
      <c r="C20" s="73"/>
      <c r="D20" s="74" t="s">
        <v>281</v>
      </c>
      <c r="E20" s="74"/>
      <c r="F20" s="74"/>
      <c r="G20" s="74"/>
      <c r="H20" s="74"/>
      <c r="I20" s="472">
        <v>0</v>
      </c>
      <c r="J20" s="491">
        <f t="shared" si="0"/>
        <v>0</v>
      </c>
      <c r="K20" s="83"/>
      <c r="L20" s="108"/>
      <c r="M20" s="108"/>
      <c r="N20" s="108"/>
      <c r="O20" s="108"/>
      <c r="P20" s="108"/>
      <c r="Q20" s="494">
        <f t="shared" si="1"/>
        <v>0</v>
      </c>
      <c r="R20" s="83"/>
      <c r="S20" s="108"/>
      <c r="T20" s="108"/>
      <c r="U20" s="108"/>
      <c r="V20" s="108"/>
      <c r="W20" s="271"/>
      <c r="X20" s="63"/>
    </row>
    <row r="21" spans="2:24">
      <c r="B21" s="66"/>
      <c r="C21" s="73"/>
      <c r="D21" s="74" t="s">
        <v>282</v>
      </c>
      <c r="E21" s="74"/>
      <c r="F21" s="74"/>
      <c r="G21" s="74"/>
      <c r="H21" s="74"/>
      <c r="I21" s="472">
        <v>0</v>
      </c>
      <c r="J21" s="491">
        <f t="shared" si="0"/>
        <v>0</v>
      </c>
      <c r="K21" s="83"/>
      <c r="L21" s="108"/>
      <c r="M21" s="108"/>
      <c r="N21" s="108"/>
      <c r="O21" s="108"/>
      <c r="P21" s="108"/>
      <c r="Q21" s="494">
        <f t="shared" si="1"/>
        <v>0</v>
      </c>
      <c r="R21" s="83"/>
      <c r="S21" s="108"/>
      <c r="T21" s="108"/>
      <c r="U21" s="108"/>
      <c r="V21" s="108"/>
      <c r="W21" s="271"/>
      <c r="X21" s="63"/>
    </row>
    <row r="22" spans="2:24">
      <c r="B22" s="66"/>
      <c r="C22" s="73"/>
      <c r="D22" s="74" t="s">
        <v>474</v>
      </c>
      <c r="E22" s="74"/>
      <c r="F22" s="74"/>
      <c r="G22" s="74"/>
      <c r="H22" s="74"/>
      <c r="I22" s="472">
        <v>0</v>
      </c>
      <c r="J22" s="491">
        <f t="shared" si="0"/>
        <v>0</v>
      </c>
      <c r="K22" s="83"/>
      <c r="L22" s="108"/>
      <c r="M22" s="108"/>
      <c r="N22" s="108"/>
      <c r="O22" s="108"/>
      <c r="P22" s="108"/>
      <c r="Q22" s="494">
        <f t="shared" si="1"/>
        <v>0</v>
      </c>
      <c r="R22" s="83"/>
      <c r="S22" s="108"/>
      <c r="T22" s="108"/>
      <c r="U22" s="108"/>
      <c r="V22" s="108"/>
      <c r="W22" s="271"/>
      <c r="X22" s="63"/>
    </row>
    <row r="23" spans="2:24">
      <c r="B23" s="66"/>
      <c r="C23" s="73"/>
      <c r="D23" s="75" t="s">
        <v>283</v>
      </c>
      <c r="E23" s="75"/>
      <c r="F23" s="75"/>
      <c r="G23" s="75"/>
      <c r="H23" s="75"/>
      <c r="I23" s="472">
        <v>0</v>
      </c>
      <c r="J23" s="491">
        <f t="shared" si="0"/>
        <v>0</v>
      </c>
      <c r="K23" s="83"/>
      <c r="L23" s="108"/>
      <c r="M23" s="108"/>
      <c r="N23" s="108"/>
      <c r="O23" s="108"/>
      <c r="P23" s="108"/>
      <c r="Q23" s="494">
        <f t="shared" si="1"/>
        <v>0</v>
      </c>
      <c r="R23" s="83"/>
      <c r="S23" s="108"/>
      <c r="T23" s="108"/>
      <c r="U23" s="108"/>
      <c r="V23" s="108"/>
      <c r="W23" s="271"/>
      <c r="X23" s="63"/>
    </row>
    <row r="24" spans="2:24">
      <c r="B24" s="66"/>
      <c r="C24" s="73"/>
      <c r="D24" s="75" t="s">
        <v>475</v>
      </c>
      <c r="E24" s="712"/>
      <c r="F24" s="713"/>
      <c r="G24" s="714"/>
      <c r="H24" s="107"/>
      <c r="I24" s="473">
        <v>0</v>
      </c>
      <c r="J24" s="492">
        <f t="shared" si="0"/>
        <v>0</v>
      </c>
      <c r="K24" s="100"/>
      <c r="L24" s="106"/>
      <c r="M24" s="106"/>
      <c r="N24" s="106"/>
      <c r="O24" s="106"/>
      <c r="P24" s="106"/>
      <c r="Q24" s="495">
        <f t="shared" si="1"/>
        <v>0</v>
      </c>
      <c r="R24" s="100"/>
      <c r="S24" s="106"/>
      <c r="T24" s="106"/>
      <c r="U24" s="106"/>
      <c r="V24" s="106"/>
      <c r="W24" s="272"/>
      <c r="X24" s="63"/>
    </row>
    <row r="25" spans="2:24" ht="15" thickBot="1">
      <c r="B25" s="66"/>
      <c r="C25" s="73"/>
      <c r="D25" s="74"/>
      <c r="E25" s="74"/>
      <c r="F25" s="74"/>
      <c r="G25" s="78" t="s">
        <v>476</v>
      </c>
      <c r="H25" s="78"/>
      <c r="I25" s="474">
        <f>SUM(I18:I24)</f>
        <v>0</v>
      </c>
      <c r="J25" s="485">
        <f>SUM(J18:J24)</f>
        <v>0</v>
      </c>
      <c r="K25" s="77">
        <f t="shared" ref="K25:W25" si="2">SUM(K18:K24)</f>
        <v>0</v>
      </c>
      <c r="L25" s="76">
        <f t="shared" si="2"/>
        <v>0</v>
      </c>
      <c r="M25" s="76">
        <f t="shared" si="2"/>
        <v>0</v>
      </c>
      <c r="N25" s="76">
        <f t="shared" si="2"/>
        <v>0</v>
      </c>
      <c r="O25" s="76">
        <f t="shared" si="2"/>
        <v>0</v>
      </c>
      <c r="P25" s="76">
        <f t="shared" ref="P25:V25" si="3">SUM(P18:P24)</f>
        <v>0</v>
      </c>
      <c r="Q25" s="478">
        <f>SUM(Q18:Q24)</f>
        <v>0</v>
      </c>
      <c r="R25" s="478">
        <f t="shared" si="3"/>
        <v>0</v>
      </c>
      <c r="S25" s="76">
        <f t="shared" si="3"/>
        <v>0</v>
      </c>
      <c r="T25" s="76">
        <f t="shared" si="3"/>
        <v>0</v>
      </c>
      <c r="U25" s="76">
        <f t="shared" si="3"/>
        <v>0</v>
      </c>
      <c r="V25" s="76">
        <f t="shared" si="3"/>
        <v>0</v>
      </c>
      <c r="W25" s="90">
        <f t="shared" si="2"/>
        <v>0</v>
      </c>
      <c r="X25" s="63"/>
    </row>
    <row r="26" spans="2:24" ht="3.75" customHeight="1">
      <c r="B26" s="66"/>
      <c r="C26" s="74"/>
      <c r="D26" s="74"/>
      <c r="E26" s="74"/>
      <c r="F26" s="74"/>
      <c r="G26" s="74"/>
      <c r="H26" s="74"/>
      <c r="I26" s="73"/>
      <c r="J26" s="73"/>
      <c r="K26" s="64"/>
      <c r="L26" s="64"/>
      <c r="M26" s="64"/>
      <c r="N26" s="64"/>
      <c r="O26" s="73"/>
      <c r="P26" s="73"/>
      <c r="Q26" s="73"/>
      <c r="R26" s="73"/>
      <c r="S26" s="73"/>
      <c r="T26" s="73"/>
      <c r="U26" s="73"/>
      <c r="V26" s="73"/>
      <c r="W26" s="64"/>
      <c r="X26" s="63"/>
    </row>
    <row r="27" spans="2:24" ht="15" thickBot="1">
      <c r="B27" s="66"/>
      <c r="C27" s="394" t="s">
        <v>284</v>
      </c>
      <c r="D27" s="394"/>
      <c r="E27" s="394"/>
      <c r="F27" s="394"/>
      <c r="G27" s="394"/>
      <c r="H27" s="88"/>
      <c r="I27" s="88"/>
      <c r="J27" s="88"/>
      <c r="K27" s="89"/>
      <c r="L27" s="73"/>
      <c r="M27" s="73"/>
      <c r="N27" s="95"/>
      <c r="O27" s="94"/>
      <c r="P27" s="94"/>
      <c r="Q27" s="94"/>
      <c r="R27" s="94"/>
      <c r="S27" s="94"/>
      <c r="T27" s="94"/>
      <c r="U27" s="94"/>
      <c r="V27" s="94"/>
      <c r="W27" s="94"/>
      <c r="X27" s="63"/>
    </row>
    <row r="28" spans="2:24">
      <c r="B28" s="66"/>
      <c r="C28" s="73"/>
      <c r="D28" s="87" t="s">
        <v>285</v>
      </c>
      <c r="E28" s="87"/>
      <c r="F28" s="87"/>
      <c r="G28" s="87"/>
      <c r="H28" s="87"/>
      <c r="I28" s="471">
        <v>0</v>
      </c>
      <c r="J28" s="490">
        <f>SUM(K28:P28)</f>
        <v>0</v>
      </c>
      <c r="K28" s="85"/>
      <c r="L28" s="86"/>
      <c r="M28" s="86"/>
      <c r="N28" s="86"/>
      <c r="O28" s="86"/>
      <c r="P28" s="86"/>
      <c r="Q28" s="496">
        <f t="shared" ref="Q28:Q43" si="4">SUM(R28:W28)</f>
        <v>0</v>
      </c>
      <c r="R28" s="85"/>
      <c r="S28" s="86"/>
      <c r="T28" s="86"/>
      <c r="U28" s="86"/>
      <c r="V28" s="86"/>
      <c r="W28" s="273"/>
      <c r="X28" s="63"/>
    </row>
    <row r="29" spans="2:24">
      <c r="B29" s="66"/>
      <c r="C29" s="73"/>
      <c r="D29" s="74" t="s">
        <v>286</v>
      </c>
      <c r="E29" s="74"/>
      <c r="F29" s="74"/>
      <c r="G29" s="74"/>
      <c r="H29" s="74"/>
      <c r="I29" s="472">
        <v>0</v>
      </c>
      <c r="J29" s="491">
        <f t="shared" ref="J29:J43" si="5">SUM(K29:P29)</f>
        <v>0</v>
      </c>
      <c r="K29" s="83"/>
      <c r="L29" s="84"/>
      <c r="M29" s="84"/>
      <c r="N29" s="84"/>
      <c r="O29" s="84"/>
      <c r="P29" s="84"/>
      <c r="Q29" s="497">
        <f t="shared" si="4"/>
        <v>0</v>
      </c>
      <c r="R29" s="83"/>
      <c r="S29" s="84"/>
      <c r="T29" s="84"/>
      <c r="U29" s="84"/>
      <c r="V29" s="84"/>
      <c r="W29" s="82"/>
      <c r="X29" s="63"/>
    </row>
    <row r="30" spans="2:24">
      <c r="B30" s="66"/>
      <c r="C30" s="73"/>
      <c r="D30" s="74" t="s">
        <v>287</v>
      </c>
      <c r="E30" s="74"/>
      <c r="F30" s="74"/>
      <c r="G30" s="74"/>
      <c r="H30" s="74"/>
      <c r="I30" s="472">
        <v>0</v>
      </c>
      <c r="J30" s="491">
        <f t="shared" si="5"/>
        <v>0</v>
      </c>
      <c r="K30" s="83"/>
      <c r="L30" s="84"/>
      <c r="M30" s="84"/>
      <c r="N30" s="84"/>
      <c r="O30" s="84"/>
      <c r="P30" s="84"/>
      <c r="Q30" s="497">
        <f t="shared" si="4"/>
        <v>0</v>
      </c>
      <c r="R30" s="83"/>
      <c r="S30" s="84"/>
      <c r="T30" s="84"/>
      <c r="U30" s="84"/>
      <c r="V30" s="84"/>
      <c r="W30" s="82"/>
      <c r="X30" s="63"/>
    </row>
    <row r="31" spans="2:24">
      <c r="B31" s="66"/>
      <c r="C31" s="73"/>
      <c r="D31" s="74" t="s">
        <v>288</v>
      </c>
      <c r="E31" s="74"/>
      <c r="F31" s="74"/>
      <c r="G31" s="74"/>
      <c r="H31" s="74"/>
      <c r="I31" s="472">
        <v>0</v>
      </c>
      <c r="J31" s="491">
        <f t="shared" si="5"/>
        <v>0</v>
      </c>
      <c r="K31" s="83"/>
      <c r="L31" s="84"/>
      <c r="M31" s="84"/>
      <c r="N31" s="84"/>
      <c r="O31" s="84"/>
      <c r="P31" s="84"/>
      <c r="Q31" s="497">
        <f t="shared" si="4"/>
        <v>0</v>
      </c>
      <c r="R31" s="83"/>
      <c r="S31" s="84"/>
      <c r="T31" s="84"/>
      <c r="U31" s="84"/>
      <c r="V31" s="84"/>
      <c r="W31" s="82"/>
      <c r="X31" s="63"/>
    </row>
    <row r="32" spans="2:24">
      <c r="B32" s="66"/>
      <c r="C32" s="73"/>
      <c r="D32" s="74" t="s">
        <v>289</v>
      </c>
      <c r="E32" s="74"/>
      <c r="F32" s="74"/>
      <c r="G32" s="74"/>
      <c r="H32" s="74"/>
      <c r="I32" s="472">
        <v>0</v>
      </c>
      <c r="J32" s="491">
        <f t="shared" si="5"/>
        <v>0</v>
      </c>
      <c r="K32" s="83"/>
      <c r="L32" s="84"/>
      <c r="M32" s="84"/>
      <c r="N32" s="84"/>
      <c r="O32" s="84"/>
      <c r="P32" s="84"/>
      <c r="Q32" s="497">
        <f t="shared" si="4"/>
        <v>0</v>
      </c>
      <c r="R32" s="83"/>
      <c r="S32" s="84"/>
      <c r="T32" s="84"/>
      <c r="U32" s="84"/>
      <c r="V32" s="84"/>
      <c r="W32" s="82"/>
      <c r="X32" s="63"/>
    </row>
    <row r="33" spans="2:24">
      <c r="B33" s="66"/>
      <c r="C33" s="73"/>
      <c r="D33" s="74" t="s">
        <v>477</v>
      </c>
      <c r="E33" s="74"/>
      <c r="F33" s="74"/>
      <c r="G33" s="395">
        <f>IFERROR(J33/(J29+J31+J32+J41),)</f>
        <v>0</v>
      </c>
      <c r="H33" s="105"/>
      <c r="I33" s="472">
        <v>0</v>
      </c>
      <c r="J33" s="491">
        <f t="shared" si="5"/>
        <v>0</v>
      </c>
      <c r="K33" s="83"/>
      <c r="L33" s="84"/>
      <c r="M33" s="84"/>
      <c r="N33" s="84"/>
      <c r="O33" s="84"/>
      <c r="P33" s="84"/>
      <c r="Q33" s="497">
        <f t="shared" si="4"/>
        <v>0</v>
      </c>
      <c r="R33" s="83"/>
      <c r="S33" s="84"/>
      <c r="T33" s="84"/>
      <c r="U33" s="84"/>
      <c r="V33" s="84"/>
      <c r="W33" s="82"/>
      <c r="X33" s="63"/>
    </row>
    <row r="34" spans="2:24">
      <c r="B34" s="66"/>
      <c r="C34" s="73"/>
      <c r="D34" s="74" t="s">
        <v>291</v>
      </c>
      <c r="E34" s="74"/>
      <c r="F34" s="74"/>
      <c r="G34" s="395">
        <f>IFERROR(J34/(J30+J31+J32+J41),)</f>
        <v>0</v>
      </c>
      <c r="H34" s="105"/>
      <c r="I34" s="472">
        <v>0</v>
      </c>
      <c r="J34" s="491">
        <f t="shared" si="5"/>
        <v>0</v>
      </c>
      <c r="K34" s="83"/>
      <c r="L34" s="84"/>
      <c r="M34" s="84"/>
      <c r="N34" s="84"/>
      <c r="O34" s="84"/>
      <c r="P34" s="84"/>
      <c r="Q34" s="497">
        <f t="shared" si="4"/>
        <v>0</v>
      </c>
      <c r="R34" s="83"/>
      <c r="S34" s="84"/>
      <c r="T34" s="84"/>
      <c r="U34" s="84"/>
      <c r="V34" s="84"/>
      <c r="W34" s="82"/>
      <c r="X34" s="63"/>
    </row>
    <row r="35" spans="2:24">
      <c r="B35" s="66"/>
      <c r="C35" s="73"/>
      <c r="D35" s="74" t="s">
        <v>292</v>
      </c>
      <c r="E35" s="74"/>
      <c r="F35" s="74"/>
      <c r="G35" s="74"/>
      <c r="H35" s="74"/>
      <c r="I35" s="472">
        <v>0</v>
      </c>
      <c r="J35" s="491">
        <f t="shared" si="5"/>
        <v>0</v>
      </c>
      <c r="K35" s="83"/>
      <c r="L35" s="84"/>
      <c r="M35" s="84"/>
      <c r="N35" s="84"/>
      <c r="O35" s="84"/>
      <c r="P35" s="84"/>
      <c r="Q35" s="497">
        <f t="shared" si="4"/>
        <v>0</v>
      </c>
      <c r="R35" s="83"/>
      <c r="S35" s="84"/>
      <c r="T35" s="84"/>
      <c r="U35" s="84"/>
      <c r="V35" s="84"/>
      <c r="W35" s="82"/>
      <c r="X35" s="63"/>
    </row>
    <row r="36" spans="2:24">
      <c r="B36" s="66"/>
      <c r="C36" s="73"/>
      <c r="D36" s="74" t="s">
        <v>293</v>
      </c>
      <c r="E36" s="74"/>
      <c r="F36" s="74"/>
      <c r="G36" s="74"/>
      <c r="H36" s="74"/>
      <c r="I36" s="472">
        <v>0</v>
      </c>
      <c r="J36" s="491">
        <f t="shared" si="5"/>
        <v>0</v>
      </c>
      <c r="K36" s="83"/>
      <c r="L36" s="84"/>
      <c r="M36" s="84"/>
      <c r="N36" s="84"/>
      <c r="O36" s="84"/>
      <c r="P36" s="84"/>
      <c r="Q36" s="497">
        <f t="shared" si="4"/>
        <v>0</v>
      </c>
      <c r="R36" s="83"/>
      <c r="S36" s="84"/>
      <c r="T36" s="84"/>
      <c r="U36" s="84"/>
      <c r="V36" s="84"/>
      <c r="W36" s="82"/>
      <c r="X36" s="63"/>
    </row>
    <row r="37" spans="2:24">
      <c r="B37" s="66"/>
      <c r="C37" s="73"/>
      <c r="D37" s="74" t="s">
        <v>294</v>
      </c>
      <c r="E37" s="74"/>
      <c r="F37" s="74"/>
      <c r="G37" s="74"/>
      <c r="H37" s="74"/>
      <c r="I37" s="472">
        <v>0</v>
      </c>
      <c r="J37" s="491">
        <f t="shared" si="5"/>
        <v>0</v>
      </c>
      <c r="K37" s="83"/>
      <c r="L37" s="84"/>
      <c r="M37" s="84"/>
      <c r="N37" s="84"/>
      <c r="O37" s="84"/>
      <c r="P37" s="84"/>
      <c r="Q37" s="497">
        <f t="shared" si="4"/>
        <v>0</v>
      </c>
      <c r="R37" s="83"/>
      <c r="S37" s="84"/>
      <c r="T37" s="84"/>
      <c r="U37" s="84"/>
      <c r="V37" s="84"/>
      <c r="W37" s="82"/>
      <c r="X37" s="63"/>
    </row>
    <row r="38" spans="2:24">
      <c r="B38" s="66"/>
      <c r="C38" s="73"/>
      <c r="D38" s="74" t="s">
        <v>295</v>
      </c>
      <c r="E38" s="74"/>
      <c r="F38" s="74"/>
      <c r="G38" s="74"/>
      <c r="H38" s="74"/>
      <c r="I38" s="472">
        <v>0</v>
      </c>
      <c r="J38" s="491">
        <f t="shared" si="5"/>
        <v>0</v>
      </c>
      <c r="K38" s="83"/>
      <c r="L38" s="84"/>
      <c r="M38" s="84"/>
      <c r="N38" s="84"/>
      <c r="O38" s="84"/>
      <c r="P38" s="84"/>
      <c r="Q38" s="497">
        <f t="shared" si="4"/>
        <v>0</v>
      </c>
      <c r="R38" s="83"/>
      <c r="S38" s="84"/>
      <c r="T38" s="84"/>
      <c r="U38" s="84"/>
      <c r="V38" s="84"/>
      <c r="W38" s="82"/>
      <c r="X38" s="63"/>
    </row>
    <row r="39" spans="2:24">
      <c r="B39" s="66"/>
      <c r="C39" s="73"/>
      <c r="D39" s="74" t="s">
        <v>296</v>
      </c>
      <c r="E39" s="74"/>
      <c r="F39" s="74"/>
      <c r="G39" s="74"/>
      <c r="H39" s="74"/>
      <c r="I39" s="472">
        <v>0</v>
      </c>
      <c r="J39" s="491">
        <f t="shared" si="5"/>
        <v>0</v>
      </c>
      <c r="K39" s="83"/>
      <c r="L39" s="84"/>
      <c r="M39" s="84"/>
      <c r="N39" s="84"/>
      <c r="O39" s="84"/>
      <c r="P39" s="84"/>
      <c r="Q39" s="497">
        <f t="shared" si="4"/>
        <v>0</v>
      </c>
      <c r="R39" s="83"/>
      <c r="S39" s="84"/>
      <c r="T39" s="84"/>
      <c r="U39" s="84"/>
      <c r="V39" s="84"/>
      <c r="W39" s="82"/>
      <c r="X39" s="63"/>
    </row>
    <row r="40" spans="2:24">
      <c r="B40" s="66"/>
      <c r="C40" s="73"/>
      <c r="D40" s="74" t="s">
        <v>297</v>
      </c>
      <c r="E40" s="74"/>
      <c r="F40" s="74"/>
      <c r="G40" s="74"/>
      <c r="H40" s="74"/>
      <c r="I40" s="472">
        <v>0</v>
      </c>
      <c r="J40" s="491">
        <f t="shared" si="5"/>
        <v>0</v>
      </c>
      <c r="K40" s="83"/>
      <c r="L40" s="84"/>
      <c r="M40" s="84"/>
      <c r="N40" s="84"/>
      <c r="O40" s="84"/>
      <c r="P40" s="84"/>
      <c r="Q40" s="497">
        <f t="shared" si="4"/>
        <v>0</v>
      </c>
      <c r="R40" s="83"/>
      <c r="S40" s="84"/>
      <c r="T40" s="84"/>
      <c r="U40" s="84"/>
      <c r="V40" s="84"/>
      <c r="W40" s="82"/>
      <c r="X40" s="63"/>
    </row>
    <row r="41" spans="2:24">
      <c r="B41" s="66"/>
      <c r="C41" s="73"/>
      <c r="D41" s="74" t="s">
        <v>298</v>
      </c>
      <c r="E41" s="74"/>
      <c r="F41" s="74"/>
      <c r="G41" s="74"/>
      <c r="H41" s="74"/>
      <c r="I41" s="472">
        <v>0</v>
      </c>
      <c r="J41" s="491">
        <f t="shared" si="5"/>
        <v>0</v>
      </c>
      <c r="K41" s="83"/>
      <c r="L41" s="84"/>
      <c r="M41" s="84"/>
      <c r="N41" s="84"/>
      <c r="O41" s="84"/>
      <c r="P41" s="84"/>
      <c r="Q41" s="497">
        <f t="shared" si="4"/>
        <v>0</v>
      </c>
      <c r="R41" s="83"/>
      <c r="S41" s="84"/>
      <c r="T41" s="84"/>
      <c r="U41" s="84"/>
      <c r="V41" s="84"/>
      <c r="W41" s="82"/>
      <c r="X41" s="63"/>
    </row>
    <row r="42" spans="2:24">
      <c r="B42" s="66"/>
      <c r="C42" s="73"/>
      <c r="D42" s="74" t="s">
        <v>299</v>
      </c>
      <c r="E42" s="74"/>
      <c r="F42" s="74"/>
      <c r="G42" s="74"/>
      <c r="H42" s="74"/>
      <c r="I42" s="472">
        <v>0</v>
      </c>
      <c r="J42" s="491">
        <f t="shared" si="5"/>
        <v>0</v>
      </c>
      <c r="K42" s="83"/>
      <c r="L42" s="84"/>
      <c r="M42" s="84"/>
      <c r="N42" s="84"/>
      <c r="O42" s="84"/>
      <c r="P42" s="84"/>
      <c r="Q42" s="497">
        <f t="shared" si="4"/>
        <v>0</v>
      </c>
      <c r="R42" s="83"/>
      <c r="S42" s="84"/>
      <c r="T42" s="84"/>
      <c r="U42" s="84"/>
      <c r="V42" s="84"/>
      <c r="W42" s="82"/>
      <c r="X42" s="63"/>
    </row>
    <row r="43" spans="2:24">
      <c r="B43" s="66"/>
      <c r="C43" s="73"/>
      <c r="D43" s="75" t="s">
        <v>475</v>
      </c>
      <c r="E43" s="712"/>
      <c r="F43" s="713"/>
      <c r="G43" s="714"/>
      <c r="H43" s="75"/>
      <c r="I43" s="473">
        <v>0</v>
      </c>
      <c r="J43" s="492">
        <f t="shared" si="5"/>
        <v>0</v>
      </c>
      <c r="K43" s="83"/>
      <c r="L43" s="81"/>
      <c r="M43" s="81"/>
      <c r="N43" s="81"/>
      <c r="O43" s="81"/>
      <c r="P43" s="81"/>
      <c r="Q43" s="498">
        <f t="shared" si="4"/>
        <v>0</v>
      </c>
      <c r="R43" s="83"/>
      <c r="S43" s="81"/>
      <c r="T43" s="81"/>
      <c r="U43" s="81"/>
      <c r="V43" s="81"/>
      <c r="W43" s="79"/>
      <c r="X43" s="63"/>
    </row>
    <row r="44" spans="2:24" ht="15" thickBot="1">
      <c r="B44" s="66"/>
      <c r="C44" s="73"/>
      <c r="D44" s="74"/>
      <c r="E44" s="74"/>
      <c r="F44" s="74"/>
      <c r="G44" s="78" t="s">
        <v>476</v>
      </c>
      <c r="H44" s="78"/>
      <c r="I44" s="67">
        <f t="shared" ref="I44:W44" si="6">SUM(I28:I43)</f>
        <v>0</v>
      </c>
      <c r="J44" s="486">
        <f>SUM(J28:J43)</f>
        <v>0</v>
      </c>
      <c r="K44" s="77">
        <f t="shared" si="6"/>
        <v>0</v>
      </c>
      <c r="L44" s="76">
        <f t="shared" si="6"/>
        <v>0</v>
      </c>
      <c r="M44" s="76">
        <f t="shared" si="6"/>
        <v>0</v>
      </c>
      <c r="N44" s="76">
        <f t="shared" si="6"/>
        <v>0</v>
      </c>
      <c r="O44" s="76">
        <f t="shared" si="6"/>
        <v>0</v>
      </c>
      <c r="P44" s="76">
        <f t="shared" ref="P44:V44" si="7">SUM(P28:P43)</f>
        <v>0</v>
      </c>
      <c r="Q44" s="482">
        <f>SUM(Q28:Q43)</f>
        <v>0</v>
      </c>
      <c r="R44" s="482">
        <f t="shared" si="7"/>
        <v>0</v>
      </c>
      <c r="S44" s="76">
        <f t="shared" si="7"/>
        <v>0</v>
      </c>
      <c r="T44" s="76">
        <f t="shared" si="7"/>
        <v>0</v>
      </c>
      <c r="U44" s="76">
        <f t="shared" si="7"/>
        <v>0</v>
      </c>
      <c r="V44" s="76">
        <f t="shared" si="7"/>
        <v>0</v>
      </c>
      <c r="W44" s="90">
        <f t="shared" si="6"/>
        <v>0</v>
      </c>
      <c r="X44" s="63"/>
    </row>
    <row r="45" spans="2:24" ht="9" customHeight="1">
      <c r="B45" s="66"/>
      <c r="C45" s="74"/>
      <c r="D45" s="74"/>
      <c r="E45" s="74"/>
      <c r="F45" s="74"/>
      <c r="G45" s="74"/>
      <c r="H45" s="74"/>
      <c r="I45" s="98"/>
      <c r="J45" s="98"/>
      <c r="K45" s="97"/>
      <c r="L45" s="96"/>
      <c r="M45" s="96"/>
      <c r="N45" s="96"/>
      <c r="O45" s="98"/>
      <c r="P45" s="98"/>
      <c r="Q45" s="98"/>
      <c r="R45" s="98"/>
      <c r="S45" s="98"/>
      <c r="T45" s="98"/>
      <c r="U45" s="98"/>
      <c r="V45" s="98"/>
      <c r="W45" s="96"/>
      <c r="X45" s="63"/>
    </row>
    <row r="46" spans="2:24" ht="15" thickBot="1">
      <c r="B46" s="66"/>
      <c r="C46" s="394" t="s">
        <v>301</v>
      </c>
      <c r="D46" s="394"/>
      <c r="E46" s="394"/>
      <c r="F46" s="394"/>
      <c r="G46" s="394"/>
      <c r="H46" s="88"/>
      <c r="I46" s="88"/>
      <c r="J46" s="88"/>
      <c r="K46" s="89"/>
      <c r="L46" s="73"/>
      <c r="M46" s="73"/>
      <c r="N46" s="95"/>
      <c r="O46" s="94"/>
      <c r="P46" s="94"/>
      <c r="Q46" s="94"/>
      <c r="R46" s="94"/>
      <c r="S46" s="94"/>
      <c r="T46" s="94"/>
      <c r="U46" s="94"/>
      <c r="V46" s="94"/>
      <c r="W46" s="94"/>
      <c r="X46" s="63"/>
    </row>
    <row r="47" spans="2:24">
      <c r="B47" s="66"/>
      <c r="C47" s="73"/>
      <c r="D47" s="87" t="s">
        <v>302</v>
      </c>
      <c r="E47" s="87"/>
      <c r="F47" s="87"/>
      <c r="G47" s="87"/>
      <c r="H47" s="87"/>
      <c r="I47" s="471">
        <v>0</v>
      </c>
      <c r="J47" s="490">
        <f t="shared" ref="J47:J59" si="8">SUM(K47:P47)</f>
        <v>0</v>
      </c>
      <c r="K47" s="479"/>
      <c r="L47" s="86"/>
      <c r="M47" s="86"/>
      <c r="N47" s="86"/>
      <c r="O47" s="86"/>
      <c r="P47" s="86"/>
      <c r="Q47" s="496">
        <f t="shared" ref="Q47:Q59" si="9">SUM(R47:W47)</f>
        <v>0</v>
      </c>
      <c r="R47" s="479"/>
      <c r="S47" s="86"/>
      <c r="T47" s="86"/>
      <c r="U47" s="86"/>
      <c r="V47" s="86"/>
      <c r="W47" s="273"/>
      <c r="X47" s="63"/>
    </row>
    <row r="48" spans="2:24">
      <c r="B48" s="66"/>
      <c r="C48" s="73"/>
      <c r="D48" s="74" t="s">
        <v>303</v>
      </c>
      <c r="E48" s="74"/>
      <c r="F48" s="74"/>
      <c r="G48" s="74"/>
      <c r="H48" s="74"/>
      <c r="I48" s="472">
        <v>0</v>
      </c>
      <c r="J48" s="491">
        <f t="shared" si="8"/>
        <v>0</v>
      </c>
      <c r="K48" s="480"/>
      <c r="L48" s="84"/>
      <c r="M48" s="84"/>
      <c r="N48" s="84"/>
      <c r="O48" s="84"/>
      <c r="P48" s="84"/>
      <c r="Q48" s="497">
        <f t="shared" si="9"/>
        <v>0</v>
      </c>
      <c r="R48" s="480"/>
      <c r="S48" s="84"/>
      <c r="T48" s="84"/>
      <c r="U48" s="84"/>
      <c r="V48" s="84"/>
      <c r="W48" s="82"/>
      <c r="X48" s="63"/>
    </row>
    <row r="49" spans="2:24">
      <c r="B49" s="66"/>
      <c r="C49" s="73"/>
      <c r="D49" s="74" t="s">
        <v>304</v>
      </c>
      <c r="E49" s="74"/>
      <c r="F49" s="74"/>
      <c r="G49" s="74"/>
      <c r="H49" s="74"/>
      <c r="I49" s="472">
        <v>0</v>
      </c>
      <c r="J49" s="491">
        <f t="shared" si="8"/>
        <v>0</v>
      </c>
      <c r="K49" s="480"/>
      <c r="L49" s="84"/>
      <c r="M49" s="84"/>
      <c r="N49" s="84"/>
      <c r="O49" s="84"/>
      <c r="P49" s="84"/>
      <c r="Q49" s="497">
        <f t="shared" si="9"/>
        <v>0</v>
      </c>
      <c r="R49" s="480"/>
      <c r="S49" s="84"/>
      <c r="T49" s="84"/>
      <c r="U49" s="84"/>
      <c r="V49" s="84"/>
      <c r="W49" s="82"/>
      <c r="X49" s="63"/>
    </row>
    <row r="50" spans="2:24">
      <c r="B50" s="66"/>
      <c r="C50" s="73"/>
      <c r="D50" s="74" t="s">
        <v>305</v>
      </c>
      <c r="E50" s="74"/>
      <c r="F50" s="74"/>
      <c r="G50" s="74"/>
      <c r="H50" s="74"/>
      <c r="I50" s="472">
        <v>0</v>
      </c>
      <c r="J50" s="491">
        <f t="shared" si="8"/>
        <v>0</v>
      </c>
      <c r="K50" s="480"/>
      <c r="L50" s="84"/>
      <c r="M50" s="84"/>
      <c r="N50" s="84"/>
      <c r="O50" s="84"/>
      <c r="P50" s="84"/>
      <c r="Q50" s="497">
        <f t="shared" si="9"/>
        <v>0</v>
      </c>
      <c r="R50" s="480"/>
      <c r="S50" s="84"/>
      <c r="T50" s="84"/>
      <c r="U50" s="84"/>
      <c r="V50" s="84"/>
      <c r="W50" s="82"/>
      <c r="X50" s="63"/>
    </row>
    <row r="51" spans="2:24">
      <c r="B51" s="66"/>
      <c r="C51" s="73"/>
      <c r="D51" s="75" t="s">
        <v>306</v>
      </c>
      <c r="E51" s="75"/>
      <c r="F51" s="75"/>
      <c r="G51" s="75"/>
      <c r="H51" s="75"/>
      <c r="I51" s="472">
        <v>0</v>
      </c>
      <c r="J51" s="491">
        <f t="shared" si="8"/>
        <v>0</v>
      </c>
      <c r="K51" s="480"/>
      <c r="L51" s="84"/>
      <c r="M51" s="84"/>
      <c r="N51" s="84"/>
      <c r="O51" s="84"/>
      <c r="P51" s="84"/>
      <c r="Q51" s="497">
        <f t="shared" si="9"/>
        <v>0</v>
      </c>
      <c r="R51" s="480"/>
      <c r="S51" s="84"/>
      <c r="T51" s="84"/>
      <c r="U51" s="84"/>
      <c r="V51" s="84"/>
      <c r="W51" s="82"/>
      <c r="X51" s="63"/>
    </row>
    <row r="52" spans="2:24">
      <c r="B52" s="66"/>
      <c r="C52" s="73"/>
      <c r="D52" s="74" t="s">
        <v>307</v>
      </c>
      <c r="E52" s="74"/>
      <c r="F52" s="74"/>
      <c r="G52" s="74"/>
      <c r="H52" s="74"/>
      <c r="I52" s="472">
        <v>0</v>
      </c>
      <c r="J52" s="491">
        <f t="shared" si="8"/>
        <v>0</v>
      </c>
      <c r="K52" s="480"/>
      <c r="L52" s="84"/>
      <c r="M52" s="84"/>
      <c r="N52" s="84"/>
      <c r="O52" s="84"/>
      <c r="P52" s="84"/>
      <c r="Q52" s="497">
        <f t="shared" si="9"/>
        <v>0</v>
      </c>
      <c r="R52" s="480"/>
      <c r="S52" s="84"/>
      <c r="T52" s="84"/>
      <c r="U52" s="84"/>
      <c r="V52" s="84"/>
      <c r="W52" s="82"/>
      <c r="X52" s="63"/>
    </row>
    <row r="53" spans="2:24">
      <c r="B53" s="66"/>
      <c r="C53" s="73"/>
      <c r="D53" s="74" t="s">
        <v>308</v>
      </c>
      <c r="E53" s="74"/>
      <c r="F53" s="74"/>
      <c r="G53" s="74"/>
      <c r="H53" s="74"/>
      <c r="I53" s="472">
        <v>0</v>
      </c>
      <c r="J53" s="491">
        <f t="shared" si="8"/>
        <v>0</v>
      </c>
      <c r="K53" s="480"/>
      <c r="L53" s="84"/>
      <c r="M53" s="84"/>
      <c r="N53" s="84"/>
      <c r="O53" s="84"/>
      <c r="P53" s="84"/>
      <c r="Q53" s="497">
        <f t="shared" si="9"/>
        <v>0</v>
      </c>
      <c r="R53" s="480"/>
      <c r="S53" s="84"/>
      <c r="T53" s="84"/>
      <c r="U53" s="84"/>
      <c r="V53" s="84"/>
      <c r="W53" s="82"/>
      <c r="X53" s="63"/>
    </row>
    <row r="54" spans="2:24">
      <c r="B54" s="66"/>
      <c r="C54" s="73"/>
      <c r="D54" s="74" t="s">
        <v>309</v>
      </c>
      <c r="E54" s="74"/>
      <c r="F54" s="74"/>
      <c r="G54" s="74"/>
      <c r="H54" s="74"/>
      <c r="I54" s="472">
        <v>0</v>
      </c>
      <c r="J54" s="491">
        <f t="shared" si="8"/>
        <v>0</v>
      </c>
      <c r="K54" s="480"/>
      <c r="L54" s="84"/>
      <c r="M54" s="84"/>
      <c r="N54" s="84"/>
      <c r="O54" s="84"/>
      <c r="P54" s="84"/>
      <c r="Q54" s="497">
        <f t="shared" si="9"/>
        <v>0</v>
      </c>
      <c r="R54" s="480"/>
      <c r="S54" s="84"/>
      <c r="T54" s="84"/>
      <c r="U54" s="84"/>
      <c r="V54" s="84"/>
      <c r="W54" s="82"/>
      <c r="X54" s="63"/>
    </row>
    <row r="55" spans="2:24">
      <c r="B55" s="66"/>
      <c r="C55" s="73"/>
      <c r="D55" s="75" t="s">
        <v>310</v>
      </c>
      <c r="E55" s="75"/>
      <c r="F55" s="75"/>
      <c r="G55" s="75"/>
      <c r="H55" s="75"/>
      <c r="I55" s="472">
        <v>0</v>
      </c>
      <c r="J55" s="491">
        <f t="shared" si="8"/>
        <v>0</v>
      </c>
      <c r="K55" s="480"/>
      <c r="L55" s="84"/>
      <c r="M55" s="84"/>
      <c r="N55" s="84"/>
      <c r="O55" s="84"/>
      <c r="P55" s="84"/>
      <c r="Q55" s="497">
        <f t="shared" si="9"/>
        <v>0</v>
      </c>
      <c r="R55" s="480"/>
      <c r="S55" s="84"/>
      <c r="T55" s="84"/>
      <c r="U55" s="84"/>
      <c r="V55" s="84"/>
      <c r="W55" s="82"/>
      <c r="X55" s="63"/>
    </row>
    <row r="56" spans="2:24">
      <c r="B56" s="66"/>
      <c r="C56" s="73"/>
      <c r="D56" s="75" t="s">
        <v>311</v>
      </c>
      <c r="E56" s="75"/>
      <c r="F56" s="75"/>
      <c r="G56" s="75"/>
      <c r="H56" s="75"/>
      <c r="I56" s="472">
        <v>0</v>
      </c>
      <c r="J56" s="491">
        <f t="shared" si="8"/>
        <v>0</v>
      </c>
      <c r="K56" s="480"/>
      <c r="L56" s="84"/>
      <c r="M56" s="84"/>
      <c r="N56" s="84"/>
      <c r="O56" s="84"/>
      <c r="P56" s="84"/>
      <c r="Q56" s="497">
        <f t="shared" si="9"/>
        <v>0</v>
      </c>
      <c r="R56" s="480"/>
      <c r="S56" s="84"/>
      <c r="T56" s="84"/>
      <c r="U56" s="84"/>
      <c r="V56" s="84"/>
      <c r="W56" s="82"/>
      <c r="X56" s="63"/>
    </row>
    <row r="57" spans="2:24">
      <c r="B57" s="66"/>
      <c r="C57" s="73"/>
      <c r="D57" s="75" t="s">
        <v>312</v>
      </c>
      <c r="E57" s="75"/>
      <c r="F57" s="75"/>
      <c r="G57" s="75"/>
      <c r="H57" s="75"/>
      <c r="I57" s="472">
        <v>0</v>
      </c>
      <c r="J57" s="491">
        <f t="shared" si="8"/>
        <v>0</v>
      </c>
      <c r="K57" s="483"/>
      <c r="L57" s="103"/>
      <c r="M57" s="103"/>
      <c r="N57" s="103"/>
      <c r="O57" s="103"/>
      <c r="P57" s="103"/>
      <c r="Q57" s="499">
        <f t="shared" si="9"/>
        <v>0</v>
      </c>
      <c r="R57" s="483"/>
      <c r="S57" s="103"/>
      <c r="T57" s="103"/>
      <c r="U57" s="103"/>
      <c r="V57" s="103"/>
      <c r="W57" s="102"/>
      <c r="X57" s="63"/>
    </row>
    <row r="58" spans="2:24">
      <c r="B58" s="66"/>
      <c r="C58" s="73"/>
      <c r="D58" s="104" t="s">
        <v>313</v>
      </c>
      <c r="E58" s="104"/>
      <c r="F58" s="104"/>
      <c r="G58" s="104"/>
      <c r="H58" s="104"/>
      <c r="I58" s="472">
        <v>0</v>
      </c>
      <c r="J58" s="491">
        <f t="shared" si="8"/>
        <v>0</v>
      </c>
      <c r="K58" s="483"/>
      <c r="L58" s="103"/>
      <c r="M58" s="103"/>
      <c r="N58" s="103"/>
      <c r="O58" s="103"/>
      <c r="P58" s="103"/>
      <c r="Q58" s="499">
        <f t="shared" si="9"/>
        <v>0</v>
      </c>
      <c r="R58" s="483"/>
      <c r="S58" s="103"/>
      <c r="T58" s="103"/>
      <c r="U58" s="103"/>
      <c r="V58" s="103"/>
      <c r="W58" s="102"/>
      <c r="X58" s="63"/>
    </row>
    <row r="59" spans="2:24">
      <c r="B59" s="66"/>
      <c r="C59" s="73"/>
      <c r="D59" s="75" t="s">
        <v>475</v>
      </c>
      <c r="E59" s="712"/>
      <c r="F59" s="713"/>
      <c r="G59" s="714"/>
      <c r="H59" s="75"/>
      <c r="I59" s="473">
        <v>0</v>
      </c>
      <c r="J59" s="492">
        <f t="shared" si="8"/>
        <v>0</v>
      </c>
      <c r="K59" s="484"/>
      <c r="L59" s="101"/>
      <c r="M59" s="101"/>
      <c r="N59" s="101"/>
      <c r="O59" s="101"/>
      <c r="P59" s="101"/>
      <c r="Q59" s="500">
        <f t="shared" si="9"/>
        <v>0</v>
      </c>
      <c r="R59" s="484"/>
      <c r="S59" s="101"/>
      <c r="T59" s="101"/>
      <c r="U59" s="101"/>
      <c r="V59" s="101"/>
      <c r="W59" s="99"/>
      <c r="X59" s="63"/>
    </row>
    <row r="60" spans="2:24" ht="15" thickBot="1">
      <c r="B60" s="66"/>
      <c r="C60" s="73"/>
      <c r="D60" s="74"/>
      <c r="E60" s="74"/>
      <c r="F60" s="74"/>
      <c r="G60" s="78" t="s">
        <v>476</v>
      </c>
      <c r="H60" s="78"/>
      <c r="I60" s="474">
        <f t="shared" ref="I60:W60" si="10">SUM(I47:I59)</f>
        <v>0</v>
      </c>
      <c r="J60" s="485">
        <f>SUM(J47:J59)</f>
        <v>0</v>
      </c>
      <c r="K60" s="77">
        <f t="shared" si="10"/>
        <v>0</v>
      </c>
      <c r="L60" s="76">
        <f t="shared" si="10"/>
        <v>0</v>
      </c>
      <c r="M60" s="76">
        <f t="shared" si="10"/>
        <v>0</v>
      </c>
      <c r="N60" s="76">
        <f t="shared" si="10"/>
        <v>0</v>
      </c>
      <c r="O60" s="76">
        <f t="shared" si="10"/>
        <v>0</v>
      </c>
      <c r="P60" s="76">
        <f t="shared" ref="P60:V60" si="11">SUM(P47:P59)</f>
        <v>0</v>
      </c>
      <c r="Q60" s="482">
        <f>SUM(Q47:Q59)</f>
        <v>0</v>
      </c>
      <c r="R60" s="482">
        <f t="shared" si="11"/>
        <v>0</v>
      </c>
      <c r="S60" s="76">
        <f t="shared" si="11"/>
        <v>0</v>
      </c>
      <c r="T60" s="76">
        <f t="shared" si="11"/>
        <v>0</v>
      </c>
      <c r="U60" s="76">
        <f t="shared" si="11"/>
        <v>0</v>
      </c>
      <c r="V60" s="76">
        <f t="shared" si="11"/>
        <v>0</v>
      </c>
      <c r="W60" s="90">
        <f t="shared" si="10"/>
        <v>0</v>
      </c>
      <c r="X60" s="63"/>
    </row>
    <row r="61" spans="2:24" ht="3.75" customHeight="1">
      <c r="B61" s="66"/>
      <c r="C61" s="74"/>
      <c r="D61" s="74"/>
      <c r="E61" s="74"/>
      <c r="F61" s="74"/>
      <c r="G61" s="74"/>
      <c r="H61" s="74"/>
      <c r="I61" s="98"/>
      <c r="J61" s="98"/>
      <c r="K61" s="97"/>
      <c r="L61" s="96"/>
      <c r="M61" s="96"/>
      <c r="N61" s="96"/>
      <c r="O61" s="98"/>
      <c r="P61" s="98"/>
      <c r="Q61" s="98"/>
      <c r="R61" s="98"/>
      <c r="S61" s="98"/>
      <c r="T61" s="98"/>
      <c r="U61" s="98"/>
      <c r="V61" s="98"/>
      <c r="W61" s="96"/>
      <c r="X61" s="63"/>
    </row>
    <row r="62" spans="2:24" ht="15" thickBot="1">
      <c r="B62" s="66"/>
      <c r="C62" s="394" t="s">
        <v>314</v>
      </c>
      <c r="D62" s="394"/>
      <c r="E62" s="394"/>
      <c r="F62" s="394"/>
      <c r="G62" s="394"/>
      <c r="H62" s="88"/>
      <c r="I62" s="88"/>
      <c r="J62" s="88"/>
      <c r="K62" s="89"/>
      <c r="L62" s="73"/>
      <c r="M62" s="73"/>
      <c r="N62" s="95"/>
      <c r="O62" s="94"/>
      <c r="P62" s="94"/>
      <c r="Q62" s="94"/>
      <c r="R62" s="94"/>
      <c r="S62" s="94"/>
      <c r="T62" s="94"/>
      <c r="U62" s="94"/>
      <c r="V62" s="94"/>
      <c r="W62" s="94"/>
      <c r="X62" s="63"/>
    </row>
    <row r="63" spans="2:24">
      <c r="B63" s="66"/>
      <c r="C63" s="73"/>
      <c r="D63" s="87" t="s">
        <v>315</v>
      </c>
      <c r="E63" s="87"/>
      <c r="F63" s="87"/>
      <c r="G63" s="87"/>
      <c r="H63" s="87"/>
      <c r="I63" s="471">
        <v>0</v>
      </c>
      <c r="J63" s="490">
        <f>SUM(K63:P63)</f>
        <v>0</v>
      </c>
      <c r="K63" s="85"/>
      <c r="L63" s="86"/>
      <c r="M63" s="86"/>
      <c r="N63" s="86"/>
      <c r="O63" s="86"/>
      <c r="P63" s="86"/>
      <c r="Q63" s="496">
        <f>SUM(R63:W63)</f>
        <v>0</v>
      </c>
      <c r="R63" s="85"/>
      <c r="S63" s="86"/>
      <c r="T63" s="86"/>
      <c r="U63" s="86"/>
      <c r="V63" s="86"/>
      <c r="W63" s="273"/>
      <c r="X63" s="63"/>
    </row>
    <row r="64" spans="2:24">
      <c r="B64" s="66"/>
      <c r="C64" s="73"/>
      <c r="D64" s="74" t="s">
        <v>316</v>
      </c>
      <c r="E64" s="74"/>
      <c r="F64" s="74"/>
      <c r="G64" s="74"/>
      <c r="H64" s="74"/>
      <c r="I64" s="473">
        <v>0</v>
      </c>
      <c r="J64" s="492">
        <f>SUM(K64:P64)</f>
        <v>0</v>
      </c>
      <c r="K64" s="80"/>
      <c r="L64" s="81"/>
      <c r="M64" s="81"/>
      <c r="N64" s="81"/>
      <c r="O64" s="81"/>
      <c r="P64" s="81"/>
      <c r="Q64" s="498">
        <f>SUM(R64:W64)</f>
        <v>0</v>
      </c>
      <c r="R64" s="80"/>
      <c r="S64" s="81"/>
      <c r="T64" s="81"/>
      <c r="U64" s="81"/>
      <c r="V64" s="81"/>
      <c r="W64" s="79"/>
      <c r="X64" s="63"/>
    </row>
    <row r="65" spans="2:24" ht="15" thickBot="1">
      <c r="B65" s="66"/>
      <c r="C65" s="73"/>
      <c r="D65" s="74"/>
      <c r="E65" s="74"/>
      <c r="F65" s="74"/>
      <c r="G65" s="78" t="s">
        <v>476</v>
      </c>
      <c r="H65" s="78"/>
      <c r="I65" s="475">
        <f t="shared" ref="I65:W65" si="12">SUM(I63:I64)</f>
        <v>0</v>
      </c>
      <c r="J65" s="485">
        <f>SUM(J63:J64)</f>
        <v>0</v>
      </c>
      <c r="K65" s="77">
        <f t="shared" si="12"/>
        <v>0</v>
      </c>
      <c r="L65" s="76">
        <f t="shared" si="12"/>
        <v>0</v>
      </c>
      <c r="M65" s="76">
        <f t="shared" si="12"/>
        <v>0</v>
      </c>
      <c r="N65" s="76">
        <f t="shared" si="12"/>
        <v>0</v>
      </c>
      <c r="O65" s="76">
        <f t="shared" si="12"/>
        <v>0</v>
      </c>
      <c r="P65" s="76">
        <f t="shared" ref="P65:V65" si="13">SUM(P63:P64)</f>
        <v>0</v>
      </c>
      <c r="Q65" s="482">
        <f>SUM(Q63:Q64)</f>
        <v>0</v>
      </c>
      <c r="R65" s="482">
        <f t="shared" si="13"/>
        <v>0</v>
      </c>
      <c r="S65" s="76">
        <f t="shared" si="13"/>
        <v>0</v>
      </c>
      <c r="T65" s="76">
        <f t="shared" si="13"/>
        <v>0</v>
      </c>
      <c r="U65" s="76">
        <f t="shared" si="13"/>
        <v>0</v>
      </c>
      <c r="V65" s="76">
        <f t="shared" si="13"/>
        <v>0</v>
      </c>
      <c r="W65" s="90">
        <f t="shared" si="12"/>
        <v>0</v>
      </c>
      <c r="X65" s="63"/>
    </row>
    <row r="66" spans="2:24" ht="3.75" customHeight="1">
      <c r="B66" s="66"/>
      <c r="C66" s="74"/>
      <c r="D66" s="78"/>
      <c r="E66" s="78"/>
      <c r="F66" s="78"/>
      <c r="G66" s="78"/>
      <c r="H66" s="78"/>
      <c r="I66" s="73"/>
      <c r="J66" s="73"/>
      <c r="K66" s="64"/>
      <c r="L66" s="64"/>
      <c r="M66" s="64"/>
      <c r="N66" s="64"/>
      <c r="O66" s="73"/>
      <c r="P66" s="73"/>
      <c r="Q66" s="73"/>
      <c r="R66" s="73"/>
      <c r="S66" s="73"/>
      <c r="T66" s="73"/>
      <c r="U66" s="73"/>
      <c r="V66" s="73"/>
      <c r="W66" s="64"/>
      <c r="X66" s="63"/>
    </row>
    <row r="67" spans="2:24" ht="15" thickBot="1">
      <c r="B67" s="66"/>
      <c r="C67" s="394" t="s">
        <v>317</v>
      </c>
      <c r="D67" s="394"/>
      <c r="E67" s="394"/>
      <c r="F67" s="394"/>
      <c r="G67" s="394"/>
      <c r="H67" s="88"/>
      <c r="I67" s="88"/>
      <c r="J67" s="88"/>
      <c r="K67" s="89"/>
      <c r="L67" s="73"/>
      <c r="M67" s="73"/>
      <c r="N67" s="95"/>
      <c r="O67" s="94"/>
      <c r="P67" s="94"/>
      <c r="Q67" s="94"/>
      <c r="R67" s="94"/>
      <c r="S67" s="94"/>
      <c r="T67" s="94"/>
      <c r="U67" s="94"/>
      <c r="V67" s="94"/>
      <c r="W67" s="94"/>
      <c r="X67" s="63"/>
    </row>
    <row r="68" spans="2:24">
      <c r="B68" s="66"/>
      <c r="C68" s="73"/>
      <c r="D68" s="87" t="s">
        <v>318</v>
      </c>
      <c r="E68" s="87"/>
      <c r="F68" s="87"/>
      <c r="G68" s="87"/>
      <c r="H68" s="87"/>
      <c r="I68" s="471">
        <v>0</v>
      </c>
      <c r="J68" s="490">
        <f>SUM(K68:P68)</f>
        <v>0</v>
      </c>
      <c r="K68" s="479"/>
      <c r="L68" s="86"/>
      <c r="M68" s="86"/>
      <c r="N68" s="86"/>
      <c r="O68" s="86"/>
      <c r="P68" s="86"/>
      <c r="Q68" s="496">
        <f>SUM(R68:W68)</f>
        <v>0</v>
      </c>
      <c r="R68" s="479"/>
      <c r="S68" s="86"/>
      <c r="T68" s="86"/>
      <c r="U68" s="86"/>
      <c r="V68" s="86"/>
      <c r="W68" s="273"/>
      <c r="X68" s="63"/>
    </row>
    <row r="69" spans="2:24">
      <c r="B69" s="66"/>
      <c r="C69" s="73"/>
      <c r="D69" s="74" t="s">
        <v>319</v>
      </c>
      <c r="E69" s="74"/>
      <c r="F69" s="74"/>
      <c r="G69" s="74"/>
      <c r="H69" s="74"/>
      <c r="I69" s="472">
        <v>0</v>
      </c>
      <c r="J69" s="491">
        <f>SUM(K69:P69)</f>
        <v>0</v>
      </c>
      <c r="K69" s="480"/>
      <c r="L69" s="84"/>
      <c r="M69" s="84"/>
      <c r="N69" s="84"/>
      <c r="O69" s="84"/>
      <c r="P69" s="84"/>
      <c r="Q69" s="497">
        <f>SUM(R69:W69)</f>
        <v>0</v>
      </c>
      <c r="R69" s="480"/>
      <c r="S69" s="84"/>
      <c r="T69" s="84"/>
      <c r="U69" s="84"/>
      <c r="V69" s="84"/>
      <c r="W69" s="82"/>
      <c r="X69" s="63"/>
    </row>
    <row r="70" spans="2:24">
      <c r="B70" s="66"/>
      <c r="C70" s="73"/>
      <c r="D70" s="74" t="s">
        <v>320</v>
      </c>
      <c r="E70" s="74"/>
      <c r="F70" s="74"/>
      <c r="G70" s="74"/>
      <c r="H70" s="74"/>
      <c r="I70" s="472">
        <v>0</v>
      </c>
      <c r="J70" s="491">
        <f>SUM(K70:P70)</f>
        <v>0</v>
      </c>
      <c r="K70" s="480"/>
      <c r="L70" s="84"/>
      <c r="M70" s="84"/>
      <c r="N70" s="84"/>
      <c r="O70" s="84"/>
      <c r="P70" s="84"/>
      <c r="Q70" s="497">
        <f>SUM(R70:W70)</f>
        <v>0</v>
      </c>
      <c r="R70" s="480"/>
      <c r="S70" s="84"/>
      <c r="T70" s="84"/>
      <c r="U70" s="84"/>
      <c r="V70" s="84"/>
      <c r="W70" s="82"/>
      <c r="X70" s="63"/>
    </row>
    <row r="71" spans="2:24">
      <c r="B71" s="66"/>
      <c r="C71" s="73"/>
      <c r="D71" s="74" t="s">
        <v>321</v>
      </c>
      <c r="E71" s="74"/>
      <c r="F71" s="74"/>
      <c r="G71" s="74"/>
      <c r="H71" s="74"/>
      <c r="I71" s="472">
        <v>0</v>
      </c>
      <c r="J71" s="491">
        <f>SUM(K71:P71)</f>
        <v>0</v>
      </c>
      <c r="K71" s="480"/>
      <c r="L71" s="84"/>
      <c r="M71" s="84"/>
      <c r="N71" s="84"/>
      <c r="O71" s="84"/>
      <c r="P71" s="84"/>
      <c r="Q71" s="497">
        <f>SUM(R71:W71)</f>
        <v>0</v>
      </c>
      <c r="R71" s="480"/>
      <c r="S71" s="84"/>
      <c r="T71" s="84"/>
      <c r="U71" s="84"/>
      <c r="V71" s="84"/>
      <c r="W71" s="82"/>
      <c r="X71" s="63"/>
    </row>
    <row r="72" spans="2:24">
      <c r="B72" s="66"/>
      <c r="C72" s="73"/>
      <c r="D72" s="74" t="s">
        <v>322</v>
      </c>
      <c r="E72" s="74"/>
      <c r="F72" s="74"/>
      <c r="G72" s="74"/>
      <c r="H72" s="74"/>
      <c r="I72" s="473">
        <v>0</v>
      </c>
      <c r="J72" s="492">
        <f>SUM(K72:P72)</f>
        <v>0</v>
      </c>
      <c r="K72" s="481"/>
      <c r="L72" s="81"/>
      <c r="M72" s="81"/>
      <c r="N72" s="81"/>
      <c r="O72" s="81"/>
      <c r="P72" s="81"/>
      <c r="Q72" s="498">
        <f>SUM(R72:W72)</f>
        <v>0</v>
      </c>
      <c r="R72" s="481"/>
      <c r="S72" s="81"/>
      <c r="T72" s="81"/>
      <c r="U72" s="81"/>
      <c r="V72" s="81"/>
      <c r="W72" s="79"/>
      <c r="X72" s="63"/>
    </row>
    <row r="73" spans="2:24" ht="15" thickBot="1">
      <c r="B73" s="66"/>
      <c r="C73" s="73"/>
      <c r="D73" s="74"/>
      <c r="E73" s="74"/>
      <c r="F73" s="74"/>
      <c r="G73" s="78" t="s">
        <v>476</v>
      </c>
      <c r="H73" s="78"/>
      <c r="I73" s="475">
        <f t="shared" ref="I73:W73" si="14">SUM(I68:I72)</f>
        <v>0</v>
      </c>
      <c r="J73" s="485">
        <f>SUM(J68:J72)</f>
        <v>0</v>
      </c>
      <c r="K73" s="77">
        <f t="shared" si="14"/>
        <v>0</v>
      </c>
      <c r="L73" s="76">
        <f t="shared" si="14"/>
        <v>0</v>
      </c>
      <c r="M73" s="76">
        <f t="shared" si="14"/>
        <v>0</v>
      </c>
      <c r="N73" s="76">
        <f t="shared" si="14"/>
        <v>0</v>
      </c>
      <c r="O73" s="76">
        <f t="shared" si="14"/>
        <v>0</v>
      </c>
      <c r="P73" s="76">
        <f t="shared" ref="P73:V73" si="15">SUM(P68:P72)</f>
        <v>0</v>
      </c>
      <c r="Q73" s="482">
        <f>SUM(Q68:Q72)</f>
        <v>0</v>
      </c>
      <c r="R73" s="482">
        <f t="shared" si="15"/>
        <v>0</v>
      </c>
      <c r="S73" s="76">
        <f t="shared" si="15"/>
        <v>0</v>
      </c>
      <c r="T73" s="76">
        <f t="shared" si="15"/>
        <v>0</v>
      </c>
      <c r="U73" s="76">
        <f t="shared" si="15"/>
        <v>0</v>
      </c>
      <c r="V73" s="76">
        <f t="shared" si="15"/>
        <v>0</v>
      </c>
      <c r="W73" s="90">
        <f t="shared" si="14"/>
        <v>0</v>
      </c>
      <c r="X73" s="63"/>
    </row>
    <row r="74" spans="2:24" ht="9" customHeight="1">
      <c r="B74" s="66"/>
      <c r="C74" s="74"/>
      <c r="D74" s="78"/>
      <c r="E74" s="78"/>
      <c r="F74" s="78"/>
      <c r="G74" s="78"/>
      <c r="H74" s="78"/>
      <c r="I74" s="98"/>
      <c r="J74" s="98"/>
      <c r="K74" s="96"/>
      <c r="L74" s="96"/>
      <c r="M74" s="96"/>
      <c r="N74" s="96"/>
      <c r="O74" s="98"/>
      <c r="P74" s="98"/>
      <c r="Q74" s="98"/>
      <c r="R74" s="98"/>
      <c r="S74" s="98"/>
      <c r="T74" s="98"/>
      <c r="U74" s="98"/>
      <c r="V74" s="98"/>
      <c r="W74" s="96"/>
      <c r="X74" s="63"/>
    </row>
    <row r="75" spans="2:24" ht="15" thickBot="1">
      <c r="B75" s="66"/>
      <c r="C75" s="394" t="s">
        <v>323</v>
      </c>
      <c r="D75" s="394"/>
      <c r="E75" s="394"/>
      <c r="F75" s="394"/>
      <c r="G75" s="394"/>
      <c r="H75" s="88"/>
      <c r="I75" s="88"/>
      <c r="J75" s="88"/>
      <c r="K75" s="64"/>
      <c r="L75" s="64"/>
      <c r="M75" s="64"/>
      <c r="N75" s="64"/>
      <c r="O75" s="73"/>
      <c r="P75" s="73"/>
      <c r="Q75" s="73"/>
      <c r="R75" s="73"/>
      <c r="S75" s="73"/>
      <c r="T75" s="73"/>
      <c r="U75" s="73"/>
      <c r="V75" s="73"/>
      <c r="W75" s="64"/>
      <c r="X75" s="63"/>
    </row>
    <row r="76" spans="2:24">
      <c r="B76" s="66"/>
      <c r="C76" s="73"/>
      <c r="D76" s="87" t="s">
        <v>324</v>
      </c>
      <c r="E76" s="87"/>
      <c r="F76" s="87"/>
      <c r="G76" s="87"/>
      <c r="H76" s="87"/>
      <c r="I76" s="471">
        <v>0</v>
      </c>
      <c r="J76" s="490">
        <f>SUM(K76:P76)</f>
        <v>0</v>
      </c>
      <c r="K76" s="479"/>
      <c r="L76" s="86"/>
      <c r="M76" s="86"/>
      <c r="N76" s="86"/>
      <c r="O76" s="86"/>
      <c r="P76" s="86"/>
      <c r="Q76" s="496">
        <f>SUM(R76:W76)</f>
        <v>0</v>
      </c>
      <c r="R76" s="479"/>
      <c r="S76" s="86"/>
      <c r="T76" s="86"/>
      <c r="U76" s="86"/>
      <c r="V76" s="86"/>
      <c r="W76" s="273"/>
      <c r="X76" s="63"/>
    </row>
    <row r="77" spans="2:24">
      <c r="B77" s="66"/>
      <c r="C77" s="73"/>
      <c r="D77" s="74" t="s">
        <v>325</v>
      </c>
      <c r="E77" s="74"/>
      <c r="F77" s="74"/>
      <c r="G77" s="74"/>
      <c r="H77" s="74"/>
      <c r="I77" s="472">
        <v>0</v>
      </c>
      <c r="J77" s="491">
        <f>SUM(K77:P77)</f>
        <v>0</v>
      </c>
      <c r="K77" s="480"/>
      <c r="L77" s="84"/>
      <c r="M77" s="84"/>
      <c r="N77" s="84"/>
      <c r="O77" s="84"/>
      <c r="P77" s="84"/>
      <c r="Q77" s="497">
        <f>SUM(R77:W77)</f>
        <v>0</v>
      </c>
      <c r="R77" s="480"/>
      <c r="S77" s="84"/>
      <c r="T77" s="84"/>
      <c r="U77" s="84"/>
      <c r="V77" s="84"/>
      <c r="W77" s="82"/>
      <c r="X77" s="63"/>
    </row>
    <row r="78" spans="2:24">
      <c r="B78" s="66"/>
      <c r="C78" s="73"/>
      <c r="D78" s="74" t="s">
        <v>326</v>
      </c>
      <c r="E78" s="74"/>
      <c r="F78" s="74"/>
      <c r="G78" s="74"/>
      <c r="H78" s="74"/>
      <c r="I78" s="472">
        <v>0</v>
      </c>
      <c r="J78" s="491">
        <f>SUM(K78:P78)</f>
        <v>0</v>
      </c>
      <c r="K78" s="480"/>
      <c r="L78" s="84"/>
      <c r="M78" s="84"/>
      <c r="N78" s="84"/>
      <c r="O78" s="84"/>
      <c r="P78" s="84"/>
      <c r="Q78" s="497">
        <f>SUM(R78:W78)</f>
        <v>0</v>
      </c>
      <c r="R78" s="480"/>
      <c r="S78" s="84"/>
      <c r="T78" s="84"/>
      <c r="U78" s="84"/>
      <c r="V78" s="84"/>
      <c r="W78" s="82"/>
      <c r="X78" s="63"/>
    </row>
    <row r="79" spans="2:24">
      <c r="B79" s="66"/>
      <c r="C79" s="73"/>
      <c r="D79" s="75" t="s">
        <v>327</v>
      </c>
      <c r="E79" s="75"/>
      <c r="F79" s="75"/>
      <c r="G79" s="75"/>
      <c r="H79" s="75"/>
      <c r="I79" s="472">
        <v>0</v>
      </c>
      <c r="J79" s="491">
        <f>SUM(K79:P79)</f>
        <v>0</v>
      </c>
      <c r="K79" s="480"/>
      <c r="L79" s="84"/>
      <c r="M79" s="84"/>
      <c r="N79" s="84"/>
      <c r="O79" s="84"/>
      <c r="P79" s="84"/>
      <c r="Q79" s="497">
        <f>SUM(R79:W79)</f>
        <v>0</v>
      </c>
      <c r="R79" s="480"/>
      <c r="S79" s="84"/>
      <c r="T79" s="84"/>
      <c r="U79" s="84"/>
      <c r="V79" s="84"/>
      <c r="W79" s="82"/>
      <c r="X79" s="63"/>
    </row>
    <row r="80" spans="2:24">
      <c r="B80" s="66"/>
      <c r="C80" s="73"/>
      <c r="D80" s="75" t="s">
        <v>475</v>
      </c>
      <c r="E80" s="712"/>
      <c r="F80" s="713"/>
      <c r="G80" s="714"/>
      <c r="H80" s="75"/>
      <c r="I80" s="473">
        <v>0</v>
      </c>
      <c r="J80" s="492">
        <f>SUM(K80:P80)</f>
        <v>0</v>
      </c>
      <c r="K80" s="481"/>
      <c r="L80" s="81"/>
      <c r="M80" s="81"/>
      <c r="N80" s="81"/>
      <c r="O80" s="81"/>
      <c r="P80" s="81"/>
      <c r="Q80" s="498">
        <f>SUM(R80:W80)</f>
        <v>0</v>
      </c>
      <c r="R80" s="481"/>
      <c r="S80" s="81"/>
      <c r="T80" s="81"/>
      <c r="U80" s="81"/>
      <c r="V80" s="81"/>
      <c r="W80" s="79"/>
      <c r="X80" s="63"/>
    </row>
    <row r="81" spans="2:24" ht="15" thickBot="1">
      <c r="B81" s="66"/>
      <c r="C81" s="73"/>
      <c r="D81" s="74"/>
      <c r="E81" s="74"/>
      <c r="F81" s="74"/>
      <c r="G81" s="78" t="s">
        <v>476</v>
      </c>
      <c r="H81" s="78"/>
      <c r="I81" s="475">
        <f t="shared" ref="I81:Q81" si="16">SUM(I76:I80)</f>
        <v>0</v>
      </c>
      <c r="J81" s="485">
        <f t="shared" si="16"/>
        <v>0</v>
      </c>
      <c r="K81" s="77">
        <f t="shared" si="16"/>
        <v>0</v>
      </c>
      <c r="L81" s="76">
        <f t="shared" si="16"/>
        <v>0</v>
      </c>
      <c r="M81" s="76">
        <f t="shared" si="16"/>
        <v>0</v>
      </c>
      <c r="N81" s="76">
        <f t="shared" si="16"/>
        <v>0</v>
      </c>
      <c r="O81" s="76">
        <f t="shared" si="16"/>
        <v>0</v>
      </c>
      <c r="P81" s="76">
        <f t="shared" si="16"/>
        <v>0</v>
      </c>
      <c r="Q81" s="482">
        <f t="shared" si="16"/>
        <v>0</v>
      </c>
      <c r="R81" s="482">
        <f t="shared" ref="R81:W81" si="17">SUM(R76:R80)</f>
        <v>0</v>
      </c>
      <c r="S81" s="76">
        <f t="shared" si="17"/>
        <v>0</v>
      </c>
      <c r="T81" s="76">
        <f t="shared" si="17"/>
        <v>0</v>
      </c>
      <c r="U81" s="76">
        <f t="shared" si="17"/>
        <v>0</v>
      </c>
      <c r="V81" s="76">
        <f t="shared" si="17"/>
        <v>0</v>
      </c>
      <c r="W81" s="90">
        <f t="shared" si="17"/>
        <v>0</v>
      </c>
      <c r="X81" s="63"/>
    </row>
    <row r="82" spans="2:24" ht="3.75" customHeight="1">
      <c r="B82" s="66"/>
      <c r="C82" s="74"/>
      <c r="D82" s="74"/>
      <c r="E82" s="74"/>
      <c r="F82" s="74"/>
      <c r="G82" s="74"/>
      <c r="H82" s="74"/>
      <c r="I82" s="73"/>
      <c r="J82" s="73"/>
      <c r="K82" s="64"/>
      <c r="L82" s="64"/>
      <c r="M82" s="64"/>
      <c r="N82" s="64"/>
      <c r="O82" s="73"/>
      <c r="P82" s="73"/>
      <c r="Q82" s="73"/>
      <c r="R82" s="73"/>
      <c r="S82" s="73"/>
      <c r="T82" s="73"/>
      <c r="U82" s="73"/>
      <c r="V82" s="73"/>
      <c r="W82" s="64"/>
      <c r="X82" s="63"/>
    </row>
    <row r="83" spans="2:24" ht="15" thickBot="1">
      <c r="B83" s="66"/>
      <c r="C83" s="394" t="s">
        <v>328</v>
      </c>
      <c r="D83" s="394"/>
      <c r="E83" s="394"/>
      <c r="F83" s="394"/>
      <c r="G83" s="394"/>
      <c r="H83" s="88"/>
      <c r="I83" s="88"/>
      <c r="J83" s="88"/>
      <c r="K83" s="93"/>
      <c r="L83" s="93"/>
      <c r="M83" s="93"/>
      <c r="N83" s="93"/>
      <c r="O83" s="73"/>
      <c r="P83" s="73"/>
      <c r="Q83" s="73"/>
      <c r="R83" s="73"/>
      <c r="S83" s="73"/>
      <c r="T83" s="73"/>
      <c r="U83" s="73"/>
      <c r="V83" s="73"/>
      <c r="W83" s="93"/>
      <c r="X83" s="63"/>
    </row>
    <row r="84" spans="2:24">
      <c r="B84" s="66"/>
      <c r="C84" s="73"/>
      <c r="D84" s="92" t="s">
        <v>329</v>
      </c>
      <c r="E84" s="92"/>
      <c r="F84" s="92"/>
      <c r="G84" s="92"/>
      <c r="H84" s="92"/>
      <c r="I84" s="471">
        <v>0</v>
      </c>
      <c r="J84" s="490">
        <f t="shared" ref="J84:J95" si="18">SUM(K84:P84)</f>
        <v>0</v>
      </c>
      <c r="K84" s="479"/>
      <c r="L84" s="86"/>
      <c r="M84" s="86"/>
      <c r="N84" s="86"/>
      <c r="O84" s="86"/>
      <c r="P84" s="86"/>
      <c r="Q84" s="496">
        <f t="shared" ref="Q84:Q95" si="19">SUM(R84:W84)</f>
        <v>0</v>
      </c>
      <c r="R84" s="479"/>
      <c r="S84" s="86"/>
      <c r="T84" s="86"/>
      <c r="U84" s="86"/>
      <c r="V84" s="86"/>
      <c r="W84" s="273"/>
      <c r="X84" s="63"/>
    </row>
    <row r="85" spans="2:24">
      <c r="B85" s="66"/>
      <c r="C85" s="73"/>
      <c r="D85" s="75" t="s">
        <v>330</v>
      </c>
      <c r="E85" s="75"/>
      <c r="F85" s="75"/>
      <c r="G85" s="75"/>
      <c r="H85" s="75"/>
      <c r="I85" s="472">
        <v>0</v>
      </c>
      <c r="J85" s="491">
        <f t="shared" si="18"/>
        <v>0</v>
      </c>
      <c r="K85" s="480"/>
      <c r="L85" s="84"/>
      <c r="M85" s="84"/>
      <c r="N85" s="84"/>
      <c r="O85" s="84"/>
      <c r="P85" s="84"/>
      <c r="Q85" s="497">
        <f t="shared" si="19"/>
        <v>0</v>
      </c>
      <c r="R85" s="480"/>
      <c r="S85" s="84"/>
      <c r="T85" s="84"/>
      <c r="U85" s="84"/>
      <c r="V85" s="84"/>
      <c r="W85" s="82"/>
      <c r="X85" s="63"/>
    </row>
    <row r="86" spans="2:24">
      <c r="B86" s="66"/>
      <c r="C86" s="73"/>
      <c r="D86" s="75" t="s">
        <v>331</v>
      </c>
      <c r="E86" s="75"/>
      <c r="F86" s="75"/>
      <c r="G86" s="75"/>
      <c r="H86" s="75"/>
      <c r="I86" s="472">
        <v>0</v>
      </c>
      <c r="J86" s="491">
        <f t="shared" si="18"/>
        <v>0</v>
      </c>
      <c r="K86" s="480"/>
      <c r="L86" s="84"/>
      <c r="M86" s="84"/>
      <c r="N86" s="84"/>
      <c r="O86" s="84"/>
      <c r="P86" s="84"/>
      <c r="Q86" s="497">
        <f t="shared" si="19"/>
        <v>0</v>
      </c>
      <c r="R86" s="480"/>
      <c r="S86" s="84"/>
      <c r="T86" s="84"/>
      <c r="U86" s="84"/>
      <c r="V86" s="84"/>
      <c r="W86" s="82"/>
      <c r="X86" s="63"/>
    </row>
    <row r="87" spans="2:24">
      <c r="B87" s="66"/>
      <c r="C87" s="73"/>
      <c r="D87" s="75" t="s">
        <v>332</v>
      </c>
      <c r="E87" s="75"/>
      <c r="F87" s="75"/>
      <c r="G87" s="75"/>
      <c r="H87" s="75"/>
      <c r="I87" s="472">
        <v>0</v>
      </c>
      <c r="J87" s="491">
        <f t="shared" si="18"/>
        <v>0</v>
      </c>
      <c r="K87" s="480"/>
      <c r="L87" s="84"/>
      <c r="M87" s="84"/>
      <c r="N87" s="84"/>
      <c r="O87" s="84"/>
      <c r="P87" s="84"/>
      <c r="Q87" s="497">
        <f t="shared" si="19"/>
        <v>0</v>
      </c>
      <c r="R87" s="480"/>
      <c r="S87" s="84"/>
      <c r="T87" s="84"/>
      <c r="U87" s="84"/>
      <c r="V87" s="84"/>
      <c r="W87" s="82"/>
      <c r="X87" s="63"/>
    </row>
    <row r="88" spans="2:24">
      <c r="B88" s="66"/>
      <c r="C88" s="73"/>
      <c r="D88" s="75" t="s">
        <v>333</v>
      </c>
      <c r="E88" s="75"/>
      <c r="F88" s="75"/>
      <c r="G88" s="91"/>
      <c r="H88" s="75"/>
      <c r="I88" s="472">
        <v>0</v>
      </c>
      <c r="J88" s="491">
        <f t="shared" si="18"/>
        <v>0</v>
      </c>
      <c r="K88" s="480"/>
      <c r="L88" s="84"/>
      <c r="M88" s="84"/>
      <c r="N88" s="84"/>
      <c r="O88" s="84"/>
      <c r="P88" s="84"/>
      <c r="Q88" s="497">
        <f t="shared" si="19"/>
        <v>0</v>
      </c>
      <c r="R88" s="480"/>
      <c r="S88" s="84"/>
      <c r="T88" s="84"/>
      <c r="U88" s="84"/>
      <c r="V88" s="84"/>
      <c r="W88" s="82"/>
      <c r="X88" s="63"/>
    </row>
    <row r="89" spans="2:24">
      <c r="B89" s="66"/>
      <c r="C89" s="73"/>
      <c r="D89" s="75" t="s">
        <v>334</v>
      </c>
      <c r="E89" s="75"/>
      <c r="F89" s="75"/>
      <c r="G89" s="91"/>
      <c r="H89" s="75"/>
      <c r="I89" s="472">
        <v>0</v>
      </c>
      <c r="J89" s="491">
        <f t="shared" si="18"/>
        <v>0</v>
      </c>
      <c r="K89" s="480"/>
      <c r="L89" s="84"/>
      <c r="M89" s="84"/>
      <c r="N89" s="84"/>
      <c r="O89" s="84"/>
      <c r="P89" s="84"/>
      <c r="Q89" s="497">
        <f t="shared" si="19"/>
        <v>0</v>
      </c>
      <c r="R89" s="480"/>
      <c r="S89" s="84"/>
      <c r="T89" s="84"/>
      <c r="U89" s="84"/>
      <c r="V89" s="84"/>
      <c r="W89" s="82"/>
      <c r="X89" s="63"/>
    </row>
    <row r="90" spans="2:24">
      <c r="B90" s="66"/>
      <c r="C90" s="73"/>
      <c r="D90" s="75" t="s">
        <v>335</v>
      </c>
      <c r="E90" s="75"/>
      <c r="F90" s="75"/>
      <c r="G90" s="75"/>
      <c r="H90" s="75"/>
      <c r="I90" s="472">
        <v>0</v>
      </c>
      <c r="J90" s="491">
        <f t="shared" si="18"/>
        <v>0</v>
      </c>
      <c r="K90" s="480"/>
      <c r="L90" s="84"/>
      <c r="M90" s="84"/>
      <c r="N90" s="84"/>
      <c r="O90" s="84"/>
      <c r="P90" s="84"/>
      <c r="Q90" s="497">
        <f t="shared" si="19"/>
        <v>0</v>
      </c>
      <c r="R90" s="480"/>
      <c r="S90" s="84"/>
      <c r="T90" s="84"/>
      <c r="U90" s="84"/>
      <c r="V90" s="84"/>
      <c r="W90" s="82"/>
      <c r="X90" s="63"/>
    </row>
    <row r="91" spans="2:24">
      <c r="B91" s="66"/>
      <c r="C91" s="73"/>
      <c r="D91" s="75" t="s">
        <v>336</v>
      </c>
      <c r="E91" s="75"/>
      <c r="F91" s="75"/>
      <c r="G91" s="75"/>
      <c r="H91" s="75"/>
      <c r="I91" s="472">
        <v>0</v>
      </c>
      <c r="J91" s="491">
        <f t="shared" si="18"/>
        <v>0</v>
      </c>
      <c r="K91" s="480"/>
      <c r="L91" s="84"/>
      <c r="M91" s="84"/>
      <c r="N91" s="84"/>
      <c r="O91" s="84"/>
      <c r="P91" s="84"/>
      <c r="Q91" s="497">
        <f t="shared" si="19"/>
        <v>0</v>
      </c>
      <c r="R91" s="480"/>
      <c r="S91" s="84"/>
      <c r="T91" s="84"/>
      <c r="U91" s="84"/>
      <c r="V91" s="84"/>
      <c r="W91" s="82"/>
      <c r="X91" s="63"/>
    </row>
    <row r="92" spans="2:24">
      <c r="B92" s="66"/>
      <c r="C92" s="73"/>
      <c r="D92" s="75" t="s">
        <v>337</v>
      </c>
      <c r="E92" s="75"/>
      <c r="F92" s="75"/>
      <c r="G92" s="75"/>
      <c r="H92" s="75"/>
      <c r="I92" s="472">
        <v>0</v>
      </c>
      <c r="J92" s="491">
        <f t="shared" si="18"/>
        <v>0</v>
      </c>
      <c r="K92" s="480"/>
      <c r="L92" s="84"/>
      <c r="M92" s="84"/>
      <c r="N92" s="84"/>
      <c r="O92" s="84"/>
      <c r="P92" s="84"/>
      <c r="Q92" s="497">
        <f t="shared" si="19"/>
        <v>0</v>
      </c>
      <c r="R92" s="480"/>
      <c r="S92" s="84"/>
      <c r="T92" s="84"/>
      <c r="U92" s="84"/>
      <c r="V92" s="84"/>
      <c r="W92" s="82"/>
      <c r="X92" s="63"/>
    </row>
    <row r="93" spans="2:24">
      <c r="B93" s="66"/>
      <c r="C93" s="73"/>
      <c r="D93" s="75" t="s">
        <v>338</v>
      </c>
      <c r="E93" s="75"/>
      <c r="F93" s="75"/>
      <c r="G93" s="75"/>
      <c r="H93" s="75"/>
      <c r="I93" s="472">
        <v>0</v>
      </c>
      <c r="J93" s="491">
        <f t="shared" si="18"/>
        <v>0</v>
      </c>
      <c r="K93" s="480"/>
      <c r="L93" s="84"/>
      <c r="M93" s="84"/>
      <c r="N93" s="84"/>
      <c r="O93" s="84"/>
      <c r="P93" s="84"/>
      <c r="Q93" s="497">
        <f t="shared" si="19"/>
        <v>0</v>
      </c>
      <c r="R93" s="480"/>
      <c r="S93" s="84"/>
      <c r="T93" s="84"/>
      <c r="U93" s="84"/>
      <c r="V93" s="84"/>
      <c r="W93" s="82"/>
      <c r="X93" s="63"/>
    </row>
    <row r="94" spans="2:24">
      <c r="B94" s="66"/>
      <c r="C94" s="73"/>
      <c r="D94" s="75" t="s">
        <v>339</v>
      </c>
      <c r="E94" s="75"/>
      <c r="F94" s="75"/>
      <c r="G94" s="75"/>
      <c r="H94" s="75"/>
      <c r="I94" s="472">
        <v>0</v>
      </c>
      <c r="J94" s="491">
        <f t="shared" si="18"/>
        <v>0</v>
      </c>
      <c r="K94" s="480"/>
      <c r="L94" s="84"/>
      <c r="M94" s="84"/>
      <c r="N94" s="84"/>
      <c r="O94" s="84"/>
      <c r="P94" s="84"/>
      <c r="Q94" s="497">
        <f t="shared" si="19"/>
        <v>0</v>
      </c>
      <c r="R94" s="480"/>
      <c r="S94" s="84"/>
      <c r="T94" s="84"/>
      <c r="U94" s="84"/>
      <c r="V94" s="84"/>
      <c r="W94" s="82"/>
      <c r="X94" s="63"/>
    </row>
    <row r="95" spans="2:24">
      <c r="B95" s="66"/>
      <c r="C95" s="73"/>
      <c r="D95" s="75" t="s">
        <v>340</v>
      </c>
      <c r="E95" s="75"/>
      <c r="F95" s="75"/>
      <c r="G95" s="75"/>
      <c r="H95" s="75"/>
      <c r="I95" s="473">
        <v>0</v>
      </c>
      <c r="J95" s="492">
        <f t="shared" si="18"/>
        <v>0</v>
      </c>
      <c r="K95" s="481"/>
      <c r="L95" s="81"/>
      <c r="M95" s="81"/>
      <c r="N95" s="81"/>
      <c r="O95" s="81"/>
      <c r="P95" s="81"/>
      <c r="Q95" s="498">
        <f t="shared" si="19"/>
        <v>0</v>
      </c>
      <c r="R95" s="481"/>
      <c r="S95" s="81"/>
      <c r="T95" s="81"/>
      <c r="U95" s="81"/>
      <c r="V95" s="81"/>
      <c r="W95" s="79"/>
      <c r="X95" s="63"/>
    </row>
    <row r="96" spans="2:24" ht="15" thickBot="1">
      <c r="B96" s="66"/>
      <c r="C96" s="73"/>
      <c r="D96" s="74"/>
      <c r="E96" s="74"/>
      <c r="F96" s="74"/>
      <c r="G96" s="78" t="s">
        <v>476</v>
      </c>
      <c r="H96" s="78"/>
      <c r="I96" s="475">
        <f t="shared" ref="I96:W96" si="20">SUM(I84:I95)</f>
        <v>0</v>
      </c>
      <c r="J96" s="485">
        <f>SUM(J84:J95)</f>
        <v>0</v>
      </c>
      <c r="K96" s="77">
        <f t="shared" si="20"/>
        <v>0</v>
      </c>
      <c r="L96" s="76">
        <f t="shared" si="20"/>
        <v>0</v>
      </c>
      <c r="M96" s="76">
        <f t="shared" si="20"/>
        <v>0</v>
      </c>
      <c r="N96" s="76">
        <f t="shared" si="20"/>
        <v>0</v>
      </c>
      <c r="O96" s="76">
        <f t="shared" si="20"/>
        <v>0</v>
      </c>
      <c r="P96" s="76">
        <f t="shared" ref="P96:V96" si="21">SUM(P84:P95)</f>
        <v>0</v>
      </c>
      <c r="Q96" s="482">
        <f>SUM(Q84:Q95)</f>
        <v>0</v>
      </c>
      <c r="R96" s="482">
        <f t="shared" si="21"/>
        <v>0</v>
      </c>
      <c r="S96" s="76">
        <f t="shared" si="21"/>
        <v>0</v>
      </c>
      <c r="T96" s="76">
        <f t="shared" si="21"/>
        <v>0</v>
      </c>
      <c r="U96" s="76">
        <f t="shared" si="21"/>
        <v>0</v>
      </c>
      <c r="V96" s="76">
        <f t="shared" si="21"/>
        <v>0</v>
      </c>
      <c r="W96" s="90">
        <f t="shared" si="20"/>
        <v>0</v>
      </c>
      <c r="X96" s="63"/>
    </row>
    <row r="97" spans="2:24" ht="9" customHeight="1">
      <c r="B97" s="66"/>
      <c r="C97" s="88"/>
      <c r="D97" s="78"/>
      <c r="E97" s="78"/>
      <c r="F97" s="78"/>
      <c r="G97" s="78"/>
      <c r="H97" s="78"/>
      <c r="I97" s="73"/>
      <c r="J97" s="73"/>
      <c r="K97" s="64"/>
      <c r="L97" s="64"/>
      <c r="M97" s="64"/>
      <c r="N97" s="64"/>
      <c r="O97" s="73"/>
      <c r="P97" s="73"/>
      <c r="Q97" s="73"/>
      <c r="R97" s="73"/>
      <c r="S97" s="73"/>
      <c r="T97" s="73"/>
      <c r="U97" s="73"/>
      <c r="V97" s="73"/>
      <c r="W97" s="64"/>
      <c r="X97" s="63"/>
    </row>
    <row r="98" spans="2:24" ht="3.75" customHeight="1" thickBot="1">
      <c r="B98" s="66"/>
      <c r="C98" s="88"/>
      <c r="D98" s="78"/>
      <c r="E98" s="78"/>
      <c r="F98" s="78"/>
      <c r="G98" s="78"/>
      <c r="H98" s="78"/>
      <c r="I98" s="73"/>
      <c r="J98" s="73"/>
      <c r="K98" s="64"/>
      <c r="L98" s="64"/>
      <c r="M98" s="64"/>
      <c r="N98" s="64"/>
      <c r="O98" s="73"/>
      <c r="P98" s="73"/>
      <c r="Q98" s="73"/>
      <c r="R98" s="73"/>
      <c r="S98" s="73"/>
      <c r="T98" s="73"/>
      <c r="U98" s="73"/>
      <c r="V98" s="73"/>
      <c r="W98" s="64"/>
      <c r="X98" s="63"/>
    </row>
    <row r="99" spans="2:24" ht="15" thickBot="1">
      <c r="B99" s="66"/>
      <c r="C99" s="789" t="s">
        <v>478</v>
      </c>
      <c r="D99" s="72"/>
      <c r="E99" s="72"/>
      <c r="F99" s="72"/>
      <c r="G99" s="72"/>
      <c r="H99" s="72"/>
      <c r="I99" s="71">
        <f>I25+I44+I60+I65+I73+I81+I96</f>
        <v>0</v>
      </c>
      <c r="J99" s="489">
        <f>J25+J44+J60+J65+J73+J81+J96</f>
        <v>0</v>
      </c>
      <c r="K99" s="487">
        <f t="shared" ref="K99:W99" si="22">K25+K44+K60+K65+K73+K81+K96</f>
        <v>0</v>
      </c>
      <c r="L99" s="487">
        <f>L25+L44+L60+L65+L73+L81+L96</f>
        <v>0</v>
      </c>
      <c r="M99" s="487">
        <f t="shared" si="22"/>
        <v>0</v>
      </c>
      <c r="N99" s="487">
        <f t="shared" si="22"/>
        <v>0</v>
      </c>
      <c r="O99" s="487">
        <f t="shared" si="22"/>
        <v>0</v>
      </c>
      <c r="P99" s="487">
        <f t="shared" si="22"/>
        <v>0</v>
      </c>
      <c r="Q99" s="487">
        <f>Q25+Q44+Q60+Q65+Q73+Q81+Q96</f>
        <v>0</v>
      </c>
      <c r="R99" s="487">
        <f>R25+R44+R60+R65+R73+R81+R96</f>
        <v>0</v>
      </c>
      <c r="S99" s="487">
        <f>S25+S44+S60+S65+S73+S81+S96</f>
        <v>0</v>
      </c>
      <c r="T99" s="487">
        <f t="shared" si="22"/>
        <v>0</v>
      </c>
      <c r="U99" s="487">
        <f t="shared" si="22"/>
        <v>0</v>
      </c>
      <c r="V99" s="487">
        <f t="shared" si="22"/>
        <v>0</v>
      </c>
      <c r="W99" s="487">
        <f t="shared" si="22"/>
        <v>0</v>
      </c>
      <c r="X99" s="63"/>
    </row>
    <row r="100" spans="2:24" ht="15" thickBot="1">
      <c r="B100" s="66"/>
      <c r="C100" s="68" t="s">
        <v>479</v>
      </c>
      <c r="D100" s="790"/>
      <c r="E100" s="790"/>
      <c r="F100" s="790"/>
      <c r="G100" s="790"/>
      <c r="H100" s="790"/>
      <c r="I100" s="486">
        <f>'4A Funding Sources'!F31</f>
        <v>0</v>
      </c>
      <c r="J100" s="488"/>
      <c r="K100" s="70"/>
      <c r="L100" s="70"/>
      <c r="M100" s="70"/>
      <c r="N100" s="70"/>
      <c r="O100" s="70"/>
      <c r="P100" s="70"/>
      <c r="Q100" s="70"/>
      <c r="R100" s="70"/>
      <c r="S100" s="70"/>
      <c r="T100" s="70"/>
      <c r="U100" s="70"/>
      <c r="V100" s="70"/>
      <c r="W100" s="69"/>
      <c r="X100" s="63"/>
    </row>
    <row r="101" spans="2:24">
      <c r="B101" s="66"/>
      <c r="C101" s="65"/>
      <c r="D101" s="65"/>
      <c r="E101" s="65"/>
      <c r="F101" s="65"/>
      <c r="G101" s="65"/>
      <c r="H101" s="65"/>
      <c r="I101"/>
      <c r="J101"/>
      <c r="K101" s="64"/>
      <c r="L101" s="64"/>
      <c r="M101" s="64"/>
      <c r="N101" s="64"/>
      <c r="O101" s="64"/>
      <c r="P101" s="64"/>
      <c r="Q101" s="64"/>
      <c r="R101" s="64"/>
      <c r="S101" s="64"/>
      <c r="T101" s="64"/>
      <c r="U101" s="64"/>
      <c r="V101" s="64"/>
      <c r="W101" s="64"/>
      <c r="X101" s="63"/>
    </row>
    <row r="102" spans="2:24" ht="9" customHeight="1" thickBot="1">
      <c r="B102" s="62"/>
      <c r="C102" s="61"/>
      <c r="D102" s="61"/>
      <c r="E102" s="61"/>
      <c r="F102" s="61"/>
      <c r="G102" s="61"/>
      <c r="H102" s="61"/>
      <c r="I102" s="61"/>
      <c r="J102" s="61"/>
      <c r="K102" s="61"/>
      <c r="L102" s="61"/>
      <c r="M102" s="61"/>
      <c r="N102" s="61"/>
      <c r="O102" s="61"/>
      <c r="P102" s="61"/>
      <c r="Q102" s="61"/>
      <c r="R102" s="61"/>
      <c r="S102" s="61"/>
      <c r="T102" s="61"/>
      <c r="U102" s="61"/>
      <c r="V102" s="61"/>
      <c r="W102" s="61"/>
      <c r="X102" s="60"/>
    </row>
  </sheetData>
  <sheetProtection formatCells="0" formatColumns="0" formatRows="0"/>
  <mergeCells count="22">
    <mergeCell ref="E24:G24"/>
    <mergeCell ref="E43:G43"/>
    <mergeCell ref="E59:G59"/>
    <mergeCell ref="E80:G80"/>
    <mergeCell ref="C10:W10"/>
    <mergeCell ref="I14:I16"/>
    <mergeCell ref="K15:K16"/>
    <mergeCell ref="L15:L16"/>
    <mergeCell ref="P15:P16"/>
    <mergeCell ref="R15:R16"/>
    <mergeCell ref="S15:S16"/>
    <mergeCell ref="T15:T16"/>
    <mergeCell ref="U15:U16"/>
    <mergeCell ref="V15:V16"/>
    <mergeCell ref="J13:P13"/>
    <mergeCell ref="J14:J16"/>
    <mergeCell ref="Q14:Q16"/>
    <mergeCell ref="Q13:W13"/>
    <mergeCell ref="M15:M16"/>
    <mergeCell ref="N15:N16"/>
    <mergeCell ref="O15:O16"/>
    <mergeCell ref="W15:W16"/>
  </mergeCells>
  <conditionalFormatting sqref="I18:I24 I28:I43 I47:I59 I63:I64 I68:I72 I76:I80 I84:I95">
    <cfRule type="expression" dxfId="0" priority="34">
      <formula>$I18&lt;&gt;($J18+$Q18)</formula>
    </cfRule>
  </conditionalFormatting>
  <dataValidations count="2">
    <dataValidation allowBlank="1" showInputMessage="1" showErrorMessage="1" promptTitle="Rehab Contingency %" prompt="Defined as Rehab Contingency divided by the sum of Rehab, Contractor Profit, Contractor Overhead, and Bond Premium amounts_x000a__x000a_% =J34 / (J30+J31+J32+J41)" sqref="G34" xr:uid="{00000000-0002-0000-0C00-000000000000}"/>
    <dataValidation allowBlank="1" showInputMessage="1" showErrorMessage="1" promptTitle="New Construction Contingency %" prompt="Defined as New Construction Contingency divided by the sum of New Building, Contractor Profit, Contractor Overhead, and Bond Premium amounts _x000a__x000a_% = J33 / (J29+J31+J32+J41))" sqref="G33" xr:uid="{00000000-0002-0000-0C00-000001000000}"/>
  </dataValidations>
  <printOptions horizontalCentered="1"/>
  <pageMargins left="0.25" right="0.25" top="0.75" bottom="0.75" header="0.3" footer="0.3"/>
  <pageSetup scale="78" fitToHeight="2" orientation="landscape" r:id="rId1"/>
  <headerFooter alignWithMargins="0">
    <oddFooter>&amp;LForm 6A
Project Budget Detail&amp;CCFA Homeownership Forms&amp;REdition: 2021
Version 1.0</oddFooter>
  </headerFooter>
  <rowBreaks count="1" manualBreakCount="1">
    <brk id="66" min="1" max="15"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5:M55"/>
  <sheetViews>
    <sheetView showGridLines="0" zoomScaleNormal="100" workbookViewId="0">
      <selection activeCell="C8" sqref="C8"/>
    </sheetView>
  </sheetViews>
  <sheetFormatPr defaultColWidth="9.28515625" defaultRowHeight="14.45"/>
  <cols>
    <col min="1" max="2" width="1.7109375" style="59" customWidth="1"/>
    <col min="3" max="3" width="2.7109375" style="59" customWidth="1"/>
    <col min="4" max="4" width="5.7109375" style="59" customWidth="1"/>
    <col min="5" max="5" width="8.5703125" style="59" customWidth="1"/>
    <col min="6" max="6" width="12.7109375" style="59" customWidth="1"/>
    <col min="7" max="7" width="11.42578125" style="59" customWidth="1"/>
    <col min="8" max="8" width="4.28515625" style="59" customWidth="1"/>
    <col min="9" max="9" width="0.7109375" style="59" customWidth="1"/>
    <col min="10" max="10" width="12.5703125" style="59" bestFit="1" customWidth="1"/>
    <col min="11" max="11" width="60" style="59" customWidth="1"/>
    <col min="12" max="12" width="1.7109375" style="59" customWidth="1"/>
    <col min="13" max="16384" width="9.28515625" style="59"/>
  </cols>
  <sheetData>
    <row r="5" spans="2:13" ht="15" thickBot="1"/>
    <row r="6" spans="2:13" ht="9" customHeight="1">
      <c r="B6" s="336"/>
      <c r="C6" s="335"/>
      <c r="D6" s="335"/>
      <c r="E6" s="335"/>
      <c r="F6" s="335"/>
      <c r="G6" s="335"/>
      <c r="H6" s="335"/>
      <c r="I6" s="335"/>
      <c r="J6" s="335"/>
      <c r="K6" s="335"/>
      <c r="L6" s="334"/>
    </row>
    <row r="7" spans="2:13" ht="18">
      <c r="B7" s="333"/>
      <c r="C7" s="791" t="s">
        <v>480</v>
      </c>
      <c r="D7" s="791"/>
      <c r="E7" s="791"/>
      <c r="F7" s="791"/>
      <c r="G7" s="791"/>
      <c r="H7" s="791"/>
      <c r="I7" s="791"/>
      <c r="J7" s="791"/>
      <c r="K7" s="791"/>
      <c r="L7" s="331"/>
    </row>
    <row r="8" spans="2:13" ht="7.5" customHeight="1">
      <c r="B8" s="333"/>
      <c r="C8" s="332"/>
      <c r="D8" s="332"/>
      <c r="E8" s="332"/>
      <c r="F8" s="332"/>
      <c r="G8" s="332"/>
      <c r="H8" s="332"/>
      <c r="I8" s="332"/>
      <c r="J8" s="332"/>
      <c r="K8" s="332"/>
      <c r="L8" s="331"/>
    </row>
    <row r="9" spans="2:13" ht="15" thickBot="1">
      <c r="B9" s="263"/>
      <c r="D9"/>
      <c r="E9"/>
      <c r="F9"/>
      <c r="G9"/>
      <c r="L9" s="264"/>
      <c r="M9"/>
    </row>
    <row r="10" spans="2:13" ht="16.149999999999999" thickBot="1">
      <c r="B10" s="263"/>
      <c r="C10" s="325" t="s">
        <v>481</v>
      </c>
      <c r="E10"/>
      <c r="F10"/>
      <c r="G10"/>
      <c r="H10"/>
      <c r="I10"/>
      <c r="J10" s="324" t="s">
        <v>482</v>
      </c>
      <c r="K10" s="323" t="s">
        <v>483</v>
      </c>
      <c r="L10" s="264"/>
      <c r="M10"/>
    </row>
    <row r="11" spans="2:13">
      <c r="B11" s="263"/>
      <c r="D11" t="s">
        <v>484</v>
      </c>
      <c r="H11"/>
      <c r="I11"/>
      <c r="J11" s="330"/>
      <c r="K11" s="319"/>
      <c r="L11" s="264"/>
      <c r="M11"/>
    </row>
    <row r="12" spans="2:13">
      <c r="B12" s="263"/>
      <c r="D12" t="s">
        <v>485</v>
      </c>
      <c r="H12" s="329" t="str">
        <f>IFERROR(J12/J11," ")</f>
        <v xml:space="preserve"> </v>
      </c>
      <c r="I12" s="328"/>
      <c r="J12" s="327"/>
      <c r="K12" s="316"/>
      <c r="L12" s="264"/>
      <c r="M12"/>
    </row>
    <row r="13" spans="2:13" ht="15" thickBot="1">
      <c r="B13" s="263"/>
      <c r="D13" s="315" t="s">
        <v>486</v>
      </c>
      <c r="H13"/>
      <c r="I13"/>
      <c r="J13" s="314">
        <f>J11-J12</f>
        <v>0</v>
      </c>
      <c r="K13" s="310"/>
      <c r="L13" s="264"/>
      <c r="M13"/>
    </row>
    <row r="14" spans="2:13">
      <c r="B14" s="263"/>
      <c r="D14"/>
      <c r="E14"/>
      <c r="F14"/>
      <c r="G14"/>
      <c r="H14"/>
      <c r="I14"/>
      <c r="J14" s="326"/>
      <c r="K14" s="326"/>
      <c r="L14" s="264"/>
      <c r="M14"/>
    </row>
    <row r="15" spans="2:13" ht="16.149999999999999" thickBot="1">
      <c r="B15" s="263"/>
      <c r="C15" s="325" t="s">
        <v>487</v>
      </c>
      <c r="E15"/>
      <c r="F15"/>
      <c r="G15"/>
      <c r="H15"/>
      <c r="I15"/>
      <c r="J15"/>
      <c r="K15"/>
      <c r="L15" s="264"/>
      <c r="M15"/>
    </row>
    <row r="16" spans="2:13" ht="15" thickBot="1">
      <c r="B16" s="263"/>
      <c r="C16" s="322" t="s">
        <v>90</v>
      </c>
      <c r="D16" s="321"/>
      <c r="E16" s="603"/>
      <c r="F16" s="603"/>
      <c r="G16" s="603"/>
      <c r="H16" s="603"/>
      <c r="I16" s="603"/>
      <c r="J16" s="324" t="s">
        <v>482</v>
      </c>
      <c r="K16" s="323" t="s">
        <v>483</v>
      </c>
      <c r="L16" s="264"/>
      <c r="M16"/>
    </row>
    <row r="17" spans="2:13">
      <c r="B17" s="263"/>
      <c r="D17" t="s">
        <v>488</v>
      </c>
      <c r="H17"/>
      <c r="I17"/>
      <c r="J17" s="320" t="s">
        <v>489</v>
      </c>
      <c r="K17" s="319"/>
      <c r="L17" s="264"/>
      <c r="M17"/>
    </row>
    <row r="18" spans="2:13">
      <c r="B18" s="263"/>
      <c r="D18" t="s">
        <v>490</v>
      </c>
      <c r="H18"/>
      <c r="I18"/>
      <c r="J18" s="317" t="s">
        <v>489</v>
      </c>
      <c r="K18" s="316"/>
      <c r="L18" s="264"/>
      <c r="M18"/>
    </row>
    <row r="19" spans="2:13" ht="15" thickBot="1">
      <c r="B19" s="263"/>
      <c r="F19"/>
      <c r="G19" s="315" t="s">
        <v>476</v>
      </c>
      <c r="H19"/>
      <c r="I19"/>
      <c r="J19" s="314">
        <f>SUM(J17:J18)</f>
        <v>0</v>
      </c>
      <c r="K19" s="310"/>
      <c r="L19" s="264"/>
      <c r="M19"/>
    </row>
    <row r="20" spans="2:13" ht="3.75" customHeight="1">
      <c r="B20" s="263"/>
      <c r="D20"/>
      <c r="E20"/>
      <c r="F20"/>
      <c r="G20"/>
      <c r="H20"/>
      <c r="I20"/>
      <c r="J20"/>
      <c r="K20"/>
      <c r="L20" s="264"/>
      <c r="M20"/>
    </row>
    <row r="21" spans="2:13" ht="15" thickBot="1">
      <c r="B21" s="263"/>
      <c r="C21" s="322" t="s">
        <v>243</v>
      </c>
      <c r="D21" s="321"/>
      <c r="E21" s="603"/>
      <c r="F21" s="603"/>
      <c r="G21" s="603"/>
      <c r="H21" s="603"/>
      <c r="I21"/>
      <c r="J21"/>
      <c r="K21"/>
      <c r="L21" s="264"/>
      <c r="M21"/>
    </row>
    <row r="22" spans="2:13">
      <c r="B22" s="263"/>
      <c r="D22" t="s">
        <v>491</v>
      </c>
      <c r="H22"/>
      <c r="I22"/>
      <c r="J22" s="320" t="s">
        <v>489</v>
      </c>
      <c r="K22" s="319"/>
      <c r="L22" s="264"/>
      <c r="M22"/>
    </row>
    <row r="23" spans="2:13">
      <c r="B23" s="263"/>
      <c r="D23" t="s">
        <v>492</v>
      </c>
      <c r="H23"/>
      <c r="I23"/>
      <c r="J23" s="317" t="s">
        <v>489</v>
      </c>
      <c r="K23" s="316"/>
      <c r="L23" s="264"/>
      <c r="M23"/>
    </row>
    <row r="24" spans="2:13" ht="15" thickBot="1">
      <c r="B24" s="263"/>
      <c r="F24"/>
      <c r="G24" s="315" t="s">
        <v>476</v>
      </c>
      <c r="H24"/>
      <c r="I24"/>
      <c r="J24" s="314">
        <f>SUM(J22:J23)</f>
        <v>0</v>
      </c>
      <c r="K24" s="310"/>
      <c r="L24" s="264"/>
      <c r="M24"/>
    </row>
    <row r="25" spans="2:13" ht="3.75" customHeight="1">
      <c r="B25" s="263"/>
      <c r="D25"/>
      <c r="E25"/>
      <c r="F25"/>
      <c r="G25"/>
      <c r="H25"/>
      <c r="I25"/>
      <c r="J25"/>
      <c r="K25"/>
      <c r="L25" s="264"/>
      <c r="M25"/>
    </row>
    <row r="26" spans="2:13" ht="15" thickBot="1">
      <c r="B26" s="263"/>
      <c r="C26" s="322" t="s">
        <v>493</v>
      </c>
      <c r="D26" s="321"/>
      <c r="E26" s="603"/>
      <c r="F26" s="603"/>
      <c r="G26" s="603"/>
      <c r="H26" s="603"/>
      <c r="I26"/>
      <c r="J26"/>
      <c r="K26"/>
      <c r="L26" s="264"/>
      <c r="M26"/>
    </row>
    <row r="27" spans="2:13">
      <c r="B27" s="263"/>
      <c r="D27" t="s">
        <v>494</v>
      </c>
      <c r="H27"/>
      <c r="I27"/>
      <c r="J27" s="320" t="s">
        <v>489</v>
      </c>
      <c r="K27" s="319"/>
      <c r="L27" s="264"/>
      <c r="M27"/>
    </row>
    <row r="28" spans="2:13">
      <c r="B28" s="263"/>
      <c r="D28" s="318" t="s">
        <v>475</v>
      </c>
      <c r="E28" s="792"/>
      <c r="F28" s="792"/>
      <c r="G28" s="792"/>
      <c r="H28"/>
      <c r="I28"/>
      <c r="J28" s="317" t="s">
        <v>489</v>
      </c>
      <c r="K28" s="316"/>
      <c r="L28" s="264"/>
      <c r="M28"/>
    </row>
    <row r="29" spans="2:13" ht="15" thickBot="1">
      <c r="B29" s="263"/>
      <c r="F29"/>
      <c r="G29" s="315" t="s">
        <v>476</v>
      </c>
      <c r="H29"/>
      <c r="I29"/>
      <c r="J29" s="314">
        <f>SUM(J27:J28)</f>
        <v>0</v>
      </c>
      <c r="K29" s="310"/>
      <c r="L29" s="264"/>
      <c r="M29"/>
    </row>
    <row r="30" spans="2:13" ht="3.75" customHeight="1">
      <c r="B30" s="263"/>
      <c r="D30"/>
      <c r="E30"/>
      <c r="F30"/>
      <c r="G30"/>
      <c r="H30"/>
      <c r="I30"/>
      <c r="J30"/>
      <c r="K30"/>
      <c r="L30" s="264"/>
      <c r="M30"/>
    </row>
    <row r="31" spans="2:13" ht="15" thickBot="1">
      <c r="B31" s="263"/>
      <c r="C31" s="322" t="s">
        <v>495</v>
      </c>
      <c r="D31" s="321"/>
      <c r="E31" s="603"/>
      <c r="F31" s="603"/>
      <c r="G31" s="603"/>
      <c r="H31" s="603"/>
      <c r="I31"/>
      <c r="J31"/>
      <c r="K31"/>
      <c r="L31" s="264"/>
      <c r="M31"/>
    </row>
    <row r="32" spans="2:13">
      <c r="B32" s="263"/>
      <c r="D32" t="s">
        <v>333</v>
      </c>
      <c r="H32"/>
      <c r="I32"/>
      <c r="J32" s="320" t="s">
        <v>489</v>
      </c>
      <c r="K32" s="319"/>
      <c r="L32" s="264"/>
      <c r="M32"/>
    </row>
    <row r="33" spans="2:13">
      <c r="B33" s="263"/>
      <c r="D33" t="s">
        <v>334</v>
      </c>
      <c r="H33"/>
      <c r="I33"/>
      <c r="J33" s="317" t="s">
        <v>489</v>
      </c>
      <c r="K33" s="316"/>
      <c r="L33" s="264"/>
      <c r="M33"/>
    </row>
    <row r="34" spans="2:13">
      <c r="B34" s="263"/>
      <c r="D34" s="318" t="s">
        <v>475</v>
      </c>
      <c r="E34" s="792"/>
      <c r="F34" s="792"/>
      <c r="G34" s="792"/>
      <c r="H34"/>
      <c r="I34"/>
      <c r="J34" s="317" t="s">
        <v>489</v>
      </c>
      <c r="K34" s="316"/>
      <c r="L34" s="264"/>
      <c r="M34"/>
    </row>
    <row r="35" spans="2:13">
      <c r="B35" s="263"/>
      <c r="D35" s="318" t="s">
        <v>475</v>
      </c>
      <c r="E35" s="792"/>
      <c r="F35" s="792"/>
      <c r="G35" s="792"/>
      <c r="H35"/>
      <c r="I35"/>
      <c r="J35" s="317" t="s">
        <v>489</v>
      </c>
      <c r="K35" s="316"/>
      <c r="L35" s="264"/>
      <c r="M35"/>
    </row>
    <row r="36" spans="2:13">
      <c r="B36" s="263"/>
      <c r="D36" s="318" t="s">
        <v>475</v>
      </c>
      <c r="E36" s="792"/>
      <c r="F36" s="792"/>
      <c r="G36" s="792"/>
      <c r="H36"/>
      <c r="I36"/>
      <c r="J36" s="317" t="s">
        <v>489</v>
      </c>
      <c r="K36" s="316"/>
      <c r="L36" s="264"/>
      <c r="M36"/>
    </row>
    <row r="37" spans="2:13" ht="15" thickBot="1">
      <c r="B37" s="263"/>
      <c r="F37"/>
      <c r="G37" s="315" t="s">
        <v>476</v>
      </c>
      <c r="H37"/>
      <c r="I37"/>
      <c r="J37" s="314">
        <f>SUM(J32:J36)</f>
        <v>0</v>
      </c>
      <c r="K37" s="310"/>
      <c r="L37" s="264"/>
      <c r="M37"/>
    </row>
    <row r="38" spans="2:13" ht="3.75" customHeight="1">
      <c r="B38" s="263"/>
      <c r="D38"/>
      <c r="E38"/>
      <c r="F38"/>
      <c r="G38"/>
      <c r="H38"/>
      <c r="I38"/>
      <c r="J38"/>
      <c r="K38"/>
      <c r="L38" s="264"/>
      <c r="M38"/>
    </row>
    <row r="39" spans="2:13" ht="15" thickBot="1">
      <c r="B39" s="263"/>
      <c r="C39" s="322" t="s">
        <v>446</v>
      </c>
      <c r="D39" s="321"/>
      <c r="E39" s="603"/>
      <c r="F39" s="603"/>
      <c r="G39" s="603"/>
      <c r="H39" s="603"/>
      <c r="I39"/>
      <c r="J39"/>
      <c r="K39"/>
      <c r="L39" s="264"/>
      <c r="M39"/>
    </row>
    <row r="40" spans="2:13">
      <c r="B40" s="263"/>
      <c r="D40" s="318" t="s">
        <v>496</v>
      </c>
      <c r="H40"/>
      <c r="I40"/>
      <c r="J40" s="320" t="s">
        <v>489</v>
      </c>
      <c r="K40" s="319"/>
      <c r="L40" s="264"/>
      <c r="M40"/>
    </row>
    <row r="41" spans="2:13">
      <c r="B41" s="263"/>
      <c r="D41" s="318" t="s">
        <v>475</v>
      </c>
      <c r="E41" s="792"/>
      <c r="F41" s="792"/>
      <c r="G41" s="792"/>
      <c r="H41"/>
      <c r="I41"/>
      <c r="J41" s="317" t="s">
        <v>489</v>
      </c>
      <c r="K41" s="316"/>
      <c r="L41" s="264"/>
      <c r="M41"/>
    </row>
    <row r="42" spans="2:13" ht="15" thickBot="1">
      <c r="B42" s="263"/>
      <c r="F42"/>
      <c r="G42" s="315" t="s">
        <v>476</v>
      </c>
      <c r="H42"/>
      <c r="I42"/>
      <c r="J42" s="314">
        <f>SUM(J40:J41)</f>
        <v>0</v>
      </c>
      <c r="K42" s="310"/>
      <c r="L42" s="264"/>
      <c r="M42"/>
    </row>
    <row r="43" spans="2:13" ht="15" thickBot="1">
      <c r="B43" s="263"/>
      <c r="D43"/>
      <c r="E43"/>
      <c r="F43"/>
      <c r="G43"/>
      <c r="H43"/>
      <c r="I43"/>
      <c r="J43"/>
      <c r="K43"/>
      <c r="L43" s="264"/>
      <c r="M43"/>
    </row>
    <row r="44" spans="2:13" ht="15" thickBot="1">
      <c r="B44" s="263"/>
      <c r="E44" s="312"/>
      <c r="F44" s="540" t="s">
        <v>497</v>
      </c>
      <c r="G44" s="313"/>
      <c r="H44" s="600"/>
      <c r="I44" s="600"/>
      <c r="J44" s="311">
        <f>J19+J24+J29+J37+J42</f>
        <v>0</v>
      </c>
      <c r="K44" s="310"/>
      <c r="L44" s="264"/>
      <c r="M44"/>
    </row>
    <row r="45" spans="2:13" ht="15" thickBot="1">
      <c r="B45" s="263"/>
      <c r="D45"/>
      <c r="E45"/>
      <c r="F45"/>
      <c r="G45"/>
      <c r="J45"/>
      <c r="K45"/>
      <c r="L45" s="264"/>
      <c r="M45"/>
    </row>
    <row r="46" spans="2:13" ht="15" thickBot="1">
      <c r="B46" s="263"/>
      <c r="E46" s="312"/>
      <c r="F46" s="540" t="s">
        <v>498</v>
      </c>
      <c r="G46" s="600"/>
      <c r="H46" s="600"/>
      <c r="I46" s="600"/>
      <c r="J46" s="311">
        <f>J13-J44</f>
        <v>0</v>
      </c>
      <c r="K46" s="310"/>
      <c r="L46" s="264"/>
      <c r="M46"/>
    </row>
    <row r="47" spans="2:13">
      <c r="B47" s="263"/>
      <c r="D47"/>
      <c r="E47"/>
      <c r="F47"/>
      <c r="G47"/>
      <c r="J47"/>
      <c r="K47"/>
      <c r="L47" s="264"/>
      <c r="M47"/>
    </row>
    <row r="48" spans="2:13" ht="9" customHeight="1" thickBot="1">
      <c r="B48" s="309"/>
      <c r="C48" s="269"/>
      <c r="D48" s="269"/>
      <c r="E48" s="269"/>
      <c r="F48" s="269"/>
      <c r="G48" s="269"/>
      <c r="H48" s="269"/>
      <c r="I48" s="269"/>
      <c r="J48" s="269"/>
      <c r="K48" s="269"/>
      <c r="L48" s="308"/>
      <c r="M48"/>
    </row>
    <row r="49" spans="2:13">
      <c r="B49"/>
      <c r="C49"/>
      <c r="D49"/>
      <c r="E49"/>
      <c r="F49"/>
      <c r="G49"/>
      <c r="H49"/>
      <c r="I49"/>
      <c r="J49"/>
      <c r="K49"/>
      <c r="L49"/>
      <c r="M49"/>
    </row>
    <row r="50" spans="2:13">
      <c r="B50"/>
      <c r="C50"/>
      <c r="D50"/>
      <c r="E50"/>
      <c r="F50"/>
      <c r="G50"/>
      <c r="H50"/>
      <c r="I50"/>
      <c r="J50"/>
      <c r="K50"/>
      <c r="L50"/>
      <c r="M50"/>
    </row>
    <row r="51" spans="2:13">
      <c r="B51"/>
      <c r="C51"/>
      <c r="D51"/>
      <c r="E51"/>
      <c r="F51"/>
      <c r="G51"/>
      <c r="H51"/>
      <c r="I51"/>
      <c r="J51"/>
      <c r="K51"/>
      <c r="L51"/>
      <c r="M51"/>
    </row>
    <row r="52" spans="2:13">
      <c r="B52"/>
      <c r="C52"/>
      <c r="D52"/>
      <c r="E52"/>
      <c r="F52"/>
      <c r="G52"/>
      <c r="H52"/>
      <c r="I52"/>
      <c r="J52"/>
      <c r="K52"/>
      <c r="L52"/>
      <c r="M52"/>
    </row>
    <row r="53" spans="2:13">
      <c r="B53"/>
      <c r="C53"/>
      <c r="D53"/>
      <c r="E53"/>
      <c r="F53"/>
      <c r="G53"/>
      <c r="H53"/>
      <c r="I53"/>
      <c r="J53"/>
      <c r="K53"/>
      <c r="L53"/>
      <c r="M53"/>
    </row>
    <row r="54" spans="2:13">
      <c r="B54"/>
      <c r="C54"/>
      <c r="D54"/>
      <c r="E54"/>
      <c r="F54"/>
      <c r="G54"/>
      <c r="H54"/>
      <c r="I54"/>
      <c r="J54"/>
      <c r="K54"/>
      <c r="L54"/>
      <c r="M54"/>
    </row>
    <row r="55" spans="2:13">
      <c r="B55"/>
      <c r="C55"/>
      <c r="D55"/>
      <c r="E55"/>
      <c r="F55"/>
      <c r="G55"/>
      <c r="H55"/>
      <c r="I55"/>
      <c r="J55"/>
      <c r="K55"/>
      <c r="L55"/>
      <c r="M55"/>
    </row>
  </sheetData>
  <sheetProtection formatColumns="0"/>
  <mergeCells count="6">
    <mergeCell ref="E41:G41"/>
    <mergeCell ref="C7:K7"/>
    <mergeCell ref="E28:G28"/>
    <mergeCell ref="E34:G34"/>
    <mergeCell ref="E35:G35"/>
    <mergeCell ref="E36:G36"/>
  </mergeCells>
  <printOptions horizontalCentered="1"/>
  <pageMargins left="0.25" right="0.25" top="0.75" bottom="0.75" header="0.3" footer="0.3"/>
  <pageSetup scale="83" fitToHeight="2" orientation="portrait" r:id="rId1"/>
  <headerFooter alignWithMargins="0">
    <oddFooter>&amp;LForm 6D
Supplemental Project Budget-Single House&amp;CCFA Homeownership Forms&amp;REdition: 2021
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4:B23"/>
  <sheetViews>
    <sheetView workbookViewId="0">
      <selection activeCell="B23" sqref="B21:B23"/>
    </sheetView>
  </sheetViews>
  <sheetFormatPr defaultRowHeight="14.45"/>
  <cols>
    <col min="1" max="1" width="17.42578125" bestFit="1" customWidth="1"/>
    <col min="2" max="2" width="33.28515625" bestFit="1" customWidth="1"/>
  </cols>
  <sheetData>
    <row r="4" spans="1:2">
      <c r="A4" s="89" t="s">
        <v>0</v>
      </c>
      <c r="B4" s="265" t="s">
        <v>1</v>
      </c>
    </row>
    <row r="5" spans="1:2">
      <c r="B5" s="266" t="s">
        <v>2</v>
      </c>
    </row>
    <row r="6" spans="1:2">
      <c r="B6" s="266" t="s">
        <v>3</v>
      </c>
    </row>
    <row r="7" spans="1:2">
      <c r="B7" s="266" t="s">
        <v>4</v>
      </c>
    </row>
    <row r="8" spans="1:2">
      <c r="B8" s="266" t="s">
        <v>5</v>
      </c>
    </row>
    <row r="9" spans="1:2">
      <c r="B9" s="266" t="s">
        <v>6</v>
      </c>
    </row>
    <row r="10" spans="1:2">
      <c r="B10" s="266" t="s">
        <v>8</v>
      </c>
    </row>
    <row r="11" spans="1:2">
      <c r="B11" s="266" t="s">
        <v>9</v>
      </c>
    </row>
    <row r="12" spans="1:2">
      <c r="B12" s="266" t="s">
        <v>10</v>
      </c>
    </row>
    <row r="13" spans="1:2">
      <c r="B13" s="266" t="s">
        <v>11</v>
      </c>
    </row>
    <row r="14" spans="1:2">
      <c r="B14" s="266" t="s">
        <v>12</v>
      </c>
    </row>
    <row r="15" spans="1:2">
      <c r="B15" s="266" t="s">
        <v>13</v>
      </c>
    </row>
    <row r="16" spans="1:2">
      <c r="B16" s="266" t="s">
        <v>14</v>
      </c>
    </row>
    <row r="17" spans="2:2">
      <c r="B17" s="266" t="s">
        <v>15</v>
      </c>
    </row>
    <row r="18" spans="2:2">
      <c r="B18" s="266" t="s">
        <v>16</v>
      </c>
    </row>
    <row r="19" spans="2:2">
      <c r="B19" s="266" t="s">
        <v>17</v>
      </c>
    </row>
    <row r="20" spans="2:2">
      <c r="B20" s="266" t="s">
        <v>18</v>
      </c>
    </row>
    <row r="21" spans="2:2">
      <c r="B21" s="266" t="s">
        <v>19</v>
      </c>
    </row>
    <row r="22" spans="2:2">
      <c r="B22" s="266" t="s">
        <v>20</v>
      </c>
    </row>
    <row r="23" spans="2:2">
      <c r="B23" s="267"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3:E24"/>
  <sheetViews>
    <sheetView workbookViewId="0">
      <selection activeCell="E27" sqref="E27"/>
    </sheetView>
  </sheetViews>
  <sheetFormatPr defaultRowHeight="14.45"/>
  <cols>
    <col min="3" max="3" width="10.5703125" bestFit="1" customWidth="1"/>
    <col min="5" max="5" width="110.7109375" customWidth="1"/>
  </cols>
  <sheetData>
    <row r="3" spans="2:5" ht="15" thickBot="1">
      <c r="B3" s="405" t="s">
        <v>131</v>
      </c>
      <c r="C3" s="406" t="s">
        <v>132</v>
      </c>
      <c r="D3" s="406" t="s">
        <v>133</v>
      </c>
      <c r="E3" s="407" t="s">
        <v>134</v>
      </c>
    </row>
    <row r="4" spans="2:5" s="420" customFormat="1">
      <c r="B4" s="417">
        <v>1</v>
      </c>
      <c r="C4" s="418" t="s">
        <v>135</v>
      </c>
      <c r="D4" s="414" t="s">
        <v>136</v>
      </c>
      <c r="E4" s="419" t="s">
        <v>137</v>
      </c>
    </row>
    <row r="5" spans="2:5" s="420" customFormat="1">
      <c r="B5" s="424">
        <v>2</v>
      </c>
      <c r="C5" s="425" t="s">
        <v>135</v>
      </c>
      <c r="D5" s="426" t="s">
        <v>136</v>
      </c>
      <c r="E5" s="427" t="s">
        <v>138</v>
      </c>
    </row>
    <row r="6" spans="2:5" s="420" customFormat="1">
      <c r="B6" s="424">
        <v>3</v>
      </c>
      <c r="C6" s="425" t="s">
        <v>135</v>
      </c>
      <c r="D6" s="426" t="s">
        <v>136</v>
      </c>
      <c r="E6" s="427" t="s">
        <v>139</v>
      </c>
    </row>
    <row r="7" spans="2:5" s="420" customFormat="1">
      <c r="B7" s="424">
        <v>4</v>
      </c>
      <c r="C7" s="425" t="s">
        <v>135</v>
      </c>
      <c r="D7" s="426" t="s">
        <v>136</v>
      </c>
      <c r="E7" s="427" t="s">
        <v>140</v>
      </c>
    </row>
    <row r="8" spans="2:5">
      <c r="B8" s="424">
        <v>5</v>
      </c>
      <c r="C8" s="408" t="s">
        <v>135</v>
      </c>
      <c r="D8" s="415">
        <v>4</v>
      </c>
      <c r="E8" s="409" t="s">
        <v>141</v>
      </c>
    </row>
    <row r="9" spans="2:5">
      <c r="B9" s="424">
        <v>6</v>
      </c>
      <c r="C9" s="408" t="s">
        <v>142</v>
      </c>
      <c r="D9" s="415" t="s">
        <v>143</v>
      </c>
      <c r="E9" s="409" t="s">
        <v>144</v>
      </c>
    </row>
    <row r="10" spans="2:5">
      <c r="B10" s="424">
        <v>7</v>
      </c>
      <c r="C10" s="408" t="s">
        <v>142</v>
      </c>
      <c r="D10" s="415" t="s">
        <v>143</v>
      </c>
      <c r="E10" s="409" t="s">
        <v>145</v>
      </c>
    </row>
    <row r="11" spans="2:5">
      <c r="B11" s="424">
        <v>8</v>
      </c>
      <c r="C11" s="408" t="s">
        <v>142</v>
      </c>
      <c r="D11" s="415" t="s">
        <v>143</v>
      </c>
      <c r="E11" s="409" t="s">
        <v>146</v>
      </c>
    </row>
    <row r="12" spans="2:5">
      <c r="B12" s="424">
        <v>9</v>
      </c>
      <c r="C12" s="410" t="s">
        <v>142</v>
      </c>
      <c r="D12" s="415" t="s">
        <v>143</v>
      </c>
      <c r="E12" s="411" t="s">
        <v>147</v>
      </c>
    </row>
    <row r="13" spans="2:5">
      <c r="B13" s="424">
        <v>10</v>
      </c>
      <c r="C13" s="421" t="s">
        <v>142</v>
      </c>
      <c r="D13" s="422" t="s">
        <v>148</v>
      </c>
      <c r="E13" s="423" t="s">
        <v>149</v>
      </c>
    </row>
    <row r="14" spans="2:5">
      <c r="B14" s="424">
        <v>11</v>
      </c>
      <c r="C14" s="421" t="s">
        <v>142</v>
      </c>
      <c r="D14" s="422" t="s">
        <v>150</v>
      </c>
      <c r="E14" s="423" t="s">
        <v>151</v>
      </c>
    </row>
    <row r="15" spans="2:5">
      <c r="B15" s="424">
        <v>12</v>
      </c>
      <c r="C15" s="421" t="s">
        <v>142</v>
      </c>
      <c r="D15" s="422">
        <v>8</v>
      </c>
      <c r="E15" s="423" t="s">
        <v>152</v>
      </c>
    </row>
    <row r="16" spans="2:5">
      <c r="B16" s="424">
        <v>13</v>
      </c>
      <c r="C16" s="421" t="s">
        <v>142</v>
      </c>
      <c r="D16" s="422">
        <v>2</v>
      </c>
      <c r="E16" s="423" t="s">
        <v>153</v>
      </c>
    </row>
    <row r="17" spans="2:5">
      <c r="B17" s="424">
        <v>14</v>
      </c>
      <c r="C17" s="421" t="s">
        <v>142</v>
      </c>
      <c r="D17" s="422" t="s">
        <v>154</v>
      </c>
      <c r="E17" s="423" t="s">
        <v>155</v>
      </c>
    </row>
    <row r="18" spans="2:5">
      <c r="B18" s="424">
        <v>15</v>
      </c>
      <c r="C18" s="421" t="s">
        <v>156</v>
      </c>
      <c r="D18" s="422">
        <v>7</v>
      </c>
      <c r="E18" s="423" t="s">
        <v>157</v>
      </c>
    </row>
    <row r="19" spans="2:5">
      <c r="B19" s="424">
        <v>16</v>
      </c>
      <c r="C19" s="421" t="s">
        <v>156</v>
      </c>
      <c r="D19" s="422">
        <v>7</v>
      </c>
      <c r="E19" s="423" t="s">
        <v>158</v>
      </c>
    </row>
    <row r="20" spans="2:5">
      <c r="B20" s="424">
        <v>17</v>
      </c>
      <c r="C20" s="421" t="s">
        <v>156</v>
      </c>
      <c r="D20" s="422">
        <v>8</v>
      </c>
      <c r="E20" s="423" t="s">
        <v>159</v>
      </c>
    </row>
    <row r="21" spans="2:5">
      <c r="B21" s="424">
        <v>18</v>
      </c>
      <c r="C21" s="421" t="s">
        <v>156</v>
      </c>
      <c r="D21" s="422">
        <v>8</v>
      </c>
      <c r="E21" s="423" t="s">
        <v>160</v>
      </c>
    </row>
    <row r="22" spans="2:5">
      <c r="B22" s="424">
        <v>19</v>
      </c>
      <c r="C22" s="421"/>
      <c r="D22" s="422"/>
      <c r="E22" s="423"/>
    </row>
    <row r="23" spans="2:5">
      <c r="B23" s="424">
        <v>20</v>
      </c>
      <c r="C23" s="421"/>
      <c r="D23" s="422"/>
      <c r="E23" s="423"/>
    </row>
    <row r="24" spans="2:5">
      <c r="B24" s="424">
        <v>21</v>
      </c>
      <c r="C24" s="412"/>
      <c r="D24" s="416"/>
      <c r="E24" s="4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1"/>
  <sheetViews>
    <sheetView showGridLines="0" tabSelected="1" zoomScaleNormal="100" workbookViewId="0">
      <selection activeCell="G35" sqref="G35"/>
    </sheetView>
  </sheetViews>
  <sheetFormatPr defaultColWidth="9.28515625" defaultRowHeight="14.45"/>
  <cols>
    <col min="1" max="1" width="2.7109375" style="59" customWidth="1"/>
    <col min="2" max="3" width="1.42578125" style="59" customWidth="1"/>
    <col min="4" max="4" width="11" style="59" customWidth="1"/>
    <col min="5" max="5" width="9.28515625" style="59"/>
    <col min="6" max="6" width="4" style="59" customWidth="1"/>
    <col min="7" max="9" width="9.28515625" style="59"/>
    <col min="10" max="10" width="4" style="59" customWidth="1"/>
    <col min="11" max="12" width="9.28515625" style="59"/>
    <col min="13" max="13" width="4" style="59" bestFit="1" customWidth="1"/>
    <col min="14" max="14" width="6" style="59" customWidth="1"/>
    <col min="15" max="15" width="9.28515625" style="59"/>
    <col min="16" max="17" width="1.42578125" style="59" customWidth="1"/>
    <col min="18" max="16384" width="9.28515625" style="59"/>
  </cols>
  <sheetData>
    <row r="1" spans="2:17" ht="15" thickBot="1"/>
    <row r="2" spans="2:17" ht="7.5" customHeight="1">
      <c r="B2" s="250"/>
      <c r="C2" s="249"/>
      <c r="D2" s="249"/>
      <c r="E2" s="249"/>
      <c r="F2" s="249"/>
      <c r="G2" s="249"/>
      <c r="H2" s="249"/>
      <c r="I2" s="249"/>
      <c r="J2" s="249"/>
      <c r="K2" s="249"/>
      <c r="L2" s="249"/>
      <c r="M2" s="249"/>
      <c r="N2" s="249"/>
      <c r="O2" s="249"/>
      <c r="P2" s="249"/>
      <c r="Q2" s="248"/>
    </row>
    <row r="3" spans="2:17" ht="18">
      <c r="B3" s="238"/>
      <c r="C3" s="727" t="s">
        <v>161</v>
      </c>
      <c r="D3" s="727"/>
      <c r="E3" s="727"/>
      <c r="F3" s="727"/>
      <c r="G3" s="727"/>
      <c r="H3" s="727"/>
      <c r="I3" s="727"/>
      <c r="J3" s="727"/>
      <c r="K3" s="727"/>
      <c r="L3" s="727"/>
      <c r="M3" s="727"/>
      <c r="N3" s="727"/>
      <c r="O3" s="727"/>
      <c r="P3" s="727"/>
      <c r="Q3" s="234"/>
    </row>
    <row r="4" spans="2:17">
      <c r="B4" s="238"/>
      <c r="C4" s="597"/>
      <c r="D4" s="597"/>
      <c r="E4" s="597"/>
      <c r="F4" s="597"/>
      <c r="G4" s="597"/>
      <c r="H4" s="597"/>
      <c r="I4" s="597"/>
      <c r="J4" s="597"/>
      <c r="K4" s="597"/>
      <c r="L4" s="597"/>
      <c r="M4" s="597"/>
      <c r="N4" s="597"/>
      <c r="O4" s="597"/>
      <c r="P4" s="597"/>
      <c r="Q4" s="234"/>
    </row>
    <row r="5" spans="2:17" ht="18">
      <c r="B5" s="238"/>
      <c r="C5" s="241" t="s">
        <v>162</v>
      </c>
      <c r="D5" s="115"/>
      <c r="E5" s="597"/>
      <c r="F5" s="597"/>
      <c r="G5" s="617"/>
      <c r="H5" s="617"/>
      <c r="I5" s="617"/>
      <c r="J5" s="617"/>
      <c r="K5" s="617"/>
      <c r="L5" s="617"/>
      <c r="M5" s="617"/>
      <c r="N5" s="617"/>
      <c r="O5" s="617"/>
      <c r="P5" s="597"/>
      <c r="Q5" s="234"/>
    </row>
    <row r="6" spans="2:17" ht="3.75" customHeight="1">
      <c r="B6" s="238"/>
      <c r="C6" s="114"/>
      <c r="D6" s="597"/>
      <c r="E6" s="597"/>
      <c r="F6" s="597"/>
      <c r="G6" s="219"/>
      <c r="H6" s="219"/>
      <c r="I6" s="219"/>
      <c r="J6" s="219"/>
      <c r="K6" s="219"/>
      <c r="L6" s="219"/>
      <c r="M6" s="219"/>
      <c r="N6" s="219"/>
      <c r="O6" s="219"/>
      <c r="P6" s="597"/>
      <c r="Q6" s="234"/>
    </row>
    <row r="7" spans="2:17">
      <c r="B7" s="238"/>
      <c r="C7" s="241" t="s">
        <v>163</v>
      </c>
      <c r="D7" s="597"/>
      <c r="E7" s="597"/>
      <c r="F7" s="597"/>
      <c r="G7" s="219"/>
      <c r="H7" s="219"/>
      <c r="I7" s="219"/>
      <c r="J7" s="219"/>
      <c r="K7" s="219"/>
      <c r="L7" s="219"/>
      <c r="M7" s="219"/>
      <c r="N7" s="219"/>
      <c r="O7" s="219"/>
      <c r="P7" s="597"/>
      <c r="Q7" s="234"/>
    </row>
    <row r="8" spans="2:17">
      <c r="B8" s="238"/>
      <c r="C8" s="246" t="s">
        <v>164</v>
      </c>
      <c r="D8" s="597"/>
      <c r="E8" s="597"/>
      <c r="F8" s="597"/>
      <c r="G8" s="616"/>
      <c r="H8" s="616"/>
      <c r="I8" s="616"/>
      <c r="J8" s="616"/>
      <c r="K8" s="616"/>
      <c r="L8" s="616"/>
      <c r="M8" s="616"/>
      <c r="N8" s="616"/>
      <c r="O8" s="616"/>
      <c r="P8" s="597"/>
      <c r="Q8" s="234"/>
    </row>
    <row r="9" spans="2:17" ht="3.75" customHeight="1">
      <c r="B9" s="238"/>
      <c r="C9" s="246"/>
      <c r="D9" s="597"/>
      <c r="E9" s="597"/>
      <c r="F9" s="597"/>
      <c r="G9" s="219"/>
      <c r="H9" s="219"/>
      <c r="I9" s="219"/>
      <c r="J9" s="219"/>
      <c r="K9" s="219"/>
      <c r="L9" s="219"/>
      <c r="M9" s="219"/>
      <c r="N9" s="219"/>
      <c r="O9" s="219"/>
      <c r="P9" s="597"/>
      <c r="Q9" s="234"/>
    </row>
    <row r="10" spans="2:17">
      <c r="B10" s="238"/>
      <c r="C10" s="246" t="s">
        <v>165</v>
      </c>
      <c r="D10" s="597"/>
      <c r="E10" s="597"/>
      <c r="F10" s="597"/>
      <c r="G10" s="605"/>
      <c r="H10" s="605"/>
      <c r="I10" s="605"/>
      <c r="J10" s="605"/>
      <c r="K10" s="605"/>
      <c r="L10" s="605"/>
      <c r="M10" s="605"/>
      <c r="N10" s="605"/>
      <c r="O10" s="605"/>
      <c r="P10" s="597"/>
      <c r="Q10" s="234"/>
    </row>
    <row r="11" spans="2:17" ht="3.75" customHeight="1">
      <c r="B11" s="238"/>
      <c r="C11" s="597"/>
      <c r="D11" s="597"/>
      <c r="E11" s="597"/>
      <c r="F11" s="597"/>
      <c r="G11" s="219"/>
      <c r="H11" s="219"/>
      <c r="I11" s="219"/>
      <c r="J11" s="219"/>
      <c r="K11" s="219"/>
      <c r="L11" s="219"/>
      <c r="M11" s="219"/>
      <c r="N11" s="219"/>
      <c r="O11" s="219"/>
      <c r="P11" s="597"/>
      <c r="Q11" s="234"/>
    </row>
    <row r="12" spans="2:17">
      <c r="B12" s="238"/>
      <c r="C12" s="246" t="s">
        <v>166</v>
      </c>
      <c r="D12" s="597"/>
      <c r="E12" s="597"/>
      <c r="F12" s="597"/>
      <c r="G12" s="605"/>
      <c r="H12" s="605"/>
      <c r="I12" s="245" t="s">
        <v>167</v>
      </c>
      <c r="J12" s="728"/>
      <c r="K12" s="728"/>
      <c r="L12" s="728"/>
      <c r="M12" s="728"/>
      <c r="N12" s="728"/>
      <c r="O12" s="728"/>
      <c r="P12" s="597"/>
      <c r="Q12" s="234"/>
    </row>
    <row r="13" spans="2:17" ht="3.75" customHeight="1">
      <c r="B13" s="238"/>
      <c r="C13" s="246"/>
      <c r="D13" s="597"/>
      <c r="E13" s="597"/>
      <c r="F13" s="597"/>
      <c r="G13" s="219"/>
      <c r="H13" s="219"/>
      <c r="I13" s="219"/>
      <c r="J13" s="219"/>
      <c r="K13" s="219"/>
      <c r="L13" s="219"/>
      <c r="M13" s="219"/>
      <c r="N13" s="219"/>
      <c r="O13" s="219"/>
      <c r="P13" s="597"/>
      <c r="Q13" s="234"/>
    </row>
    <row r="14" spans="2:17">
      <c r="B14" s="238"/>
      <c r="C14" s="241" t="s">
        <v>168</v>
      </c>
      <c r="D14" s="597"/>
      <c r="E14" s="597"/>
      <c r="F14" s="597"/>
      <c r="G14" s="219"/>
      <c r="H14" s="219"/>
      <c r="I14" s="219"/>
      <c r="J14" s="219"/>
      <c r="K14" s="219"/>
      <c r="L14" s="219"/>
      <c r="M14" s="219"/>
      <c r="N14" s="219"/>
      <c r="O14" s="219"/>
      <c r="P14" s="597"/>
      <c r="Q14" s="234"/>
    </row>
    <row r="15" spans="2:17">
      <c r="B15" s="238"/>
      <c r="C15" s="246" t="s">
        <v>169</v>
      </c>
      <c r="D15" s="597"/>
      <c r="E15" s="597"/>
      <c r="F15" s="597"/>
      <c r="G15" s="616"/>
      <c r="H15" s="616"/>
      <c r="I15" s="616"/>
      <c r="J15" s="616"/>
      <c r="K15" s="616"/>
      <c r="L15" s="616"/>
      <c r="M15" s="616"/>
      <c r="N15" s="616"/>
      <c r="O15" s="616"/>
      <c r="P15" s="597"/>
      <c r="Q15" s="234"/>
    </row>
    <row r="16" spans="2:17" ht="3.75" customHeight="1">
      <c r="B16" s="238"/>
      <c r="C16" s="246"/>
      <c r="D16" s="597"/>
      <c r="E16" s="597"/>
      <c r="F16" s="597"/>
      <c r="G16" s="247"/>
      <c r="H16" s="247"/>
      <c r="I16" s="219"/>
      <c r="J16" s="247"/>
      <c r="K16" s="219"/>
      <c r="L16" s="219"/>
      <c r="M16" s="219"/>
      <c r="N16" s="219"/>
      <c r="O16" s="219"/>
      <c r="P16" s="597"/>
      <c r="Q16" s="234"/>
    </row>
    <row r="17" spans="2:17">
      <c r="B17" s="238"/>
      <c r="C17" s="246" t="s">
        <v>170</v>
      </c>
      <c r="D17" s="597"/>
      <c r="E17" s="597"/>
      <c r="F17" s="597"/>
      <c r="G17" s="605"/>
      <c r="H17" s="605"/>
      <c r="I17" s="605"/>
      <c r="J17" s="605"/>
      <c r="K17" s="605"/>
      <c r="L17" s="605"/>
      <c r="M17" s="605"/>
      <c r="N17" s="605"/>
      <c r="O17" s="605"/>
      <c r="P17" s="597"/>
      <c r="Q17" s="234"/>
    </row>
    <row r="18" spans="2:17" ht="3.75" customHeight="1">
      <c r="B18" s="238"/>
      <c r="C18" s="597"/>
      <c r="D18" s="597"/>
      <c r="E18" s="597"/>
      <c r="F18" s="597"/>
      <c r="G18" s="247"/>
      <c r="H18" s="247"/>
      <c r="I18" s="219"/>
      <c r="J18" s="247"/>
      <c r="K18" s="219"/>
      <c r="L18" s="219"/>
      <c r="M18" s="219"/>
      <c r="N18" s="219"/>
      <c r="O18" s="219"/>
      <c r="P18" s="597"/>
      <c r="Q18" s="234"/>
    </row>
    <row r="19" spans="2:17">
      <c r="B19" s="238"/>
      <c r="C19" s="246" t="s">
        <v>166</v>
      </c>
      <c r="D19" s="597"/>
      <c r="E19" s="597"/>
      <c r="F19" s="597"/>
      <c r="G19" s="605"/>
      <c r="H19" s="605"/>
      <c r="I19" s="245" t="s">
        <v>167</v>
      </c>
      <c r="J19" s="728"/>
      <c r="K19" s="728"/>
      <c r="L19" s="728"/>
      <c r="M19" s="728"/>
      <c r="N19" s="728"/>
      <c r="O19" s="728"/>
      <c r="P19" s="597"/>
      <c r="Q19" s="234"/>
    </row>
    <row r="20" spans="2:17" ht="3.75" customHeight="1">
      <c r="B20" s="238"/>
      <c r="C20" s="246"/>
      <c r="D20" s="597"/>
      <c r="E20" s="597"/>
      <c r="F20" s="597"/>
      <c r="G20" s="219"/>
      <c r="H20" s="219"/>
      <c r="I20" s="219"/>
      <c r="J20" s="219"/>
      <c r="K20" s="219"/>
      <c r="L20" s="219"/>
      <c r="M20" s="219"/>
      <c r="N20" s="219"/>
      <c r="O20" s="219"/>
      <c r="P20" s="597"/>
      <c r="Q20" s="234"/>
    </row>
    <row r="21" spans="2:17">
      <c r="B21" s="238"/>
      <c r="C21" s="597"/>
      <c r="D21" s="597" t="s">
        <v>171</v>
      </c>
      <c r="E21" s="597"/>
      <c r="F21" s="597"/>
      <c r="G21" s="597"/>
      <c r="H21" s="597"/>
      <c r="I21" s="597"/>
      <c r="J21" s="597"/>
      <c r="K21" s="597"/>
      <c r="L21" s="729"/>
      <c r="M21"/>
      <c r="N21" s="597"/>
      <c r="O21" s="597"/>
      <c r="P21" s="597"/>
      <c r="Q21" s="234"/>
    </row>
    <row r="22" spans="2:17" ht="7.5" customHeight="1">
      <c r="B22" s="238"/>
      <c r="C22" s="597"/>
      <c r="D22" s="597"/>
      <c r="E22" s="597"/>
      <c r="F22" s="597"/>
      <c r="G22" s="597"/>
      <c r="H22" s="597"/>
      <c r="I22" s="597"/>
      <c r="J22" s="597"/>
      <c r="K22" s="597"/>
      <c r="L22" s="237"/>
      <c r="M22" s="597"/>
      <c r="N22" s="237"/>
      <c r="O22" s="597"/>
      <c r="P22" s="597"/>
      <c r="Q22" s="234"/>
    </row>
    <row r="23" spans="2:17">
      <c r="B23" s="238"/>
      <c r="C23" s="241" t="s">
        <v>172</v>
      </c>
      <c r="D23" s="597"/>
      <c r="E23" s="597"/>
      <c r="F23" s="597"/>
      <c r="G23" s="605"/>
      <c r="H23" s="605"/>
      <c r="I23" s="605"/>
      <c r="J23" s="605"/>
      <c r="K23" s="605"/>
      <c r="L23" s="605"/>
      <c r="M23" s="605"/>
      <c r="N23" s="605"/>
      <c r="O23" s="605"/>
      <c r="P23" s="597"/>
      <c r="Q23" s="234"/>
    </row>
    <row r="24" spans="2:17">
      <c r="B24" s="238"/>
      <c r="C24" s="597"/>
      <c r="D24" s="597"/>
      <c r="E24" s="597"/>
      <c r="F24" s="597"/>
      <c r="G24" s="247"/>
      <c r="H24" s="247"/>
      <c r="I24" s="247"/>
      <c r="J24" s="247"/>
      <c r="K24" s="247"/>
      <c r="L24" s="247"/>
      <c r="M24" s="247"/>
      <c r="N24" s="247"/>
      <c r="O24" s="247"/>
      <c r="P24" s="597"/>
      <c r="Q24" s="234"/>
    </row>
    <row r="25" spans="2:17" ht="15" thickBot="1">
      <c r="B25" s="238"/>
      <c r="C25" s="243" t="s">
        <v>173</v>
      </c>
      <c r="D25" s="242"/>
      <c r="E25" s="242"/>
      <c r="F25" s="242"/>
      <c r="G25" s="242"/>
      <c r="H25" s="242"/>
      <c r="I25" s="242"/>
      <c r="J25" s="242"/>
      <c r="K25" s="242"/>
      <c r="L25" s="242"/>
      <c r="M25" s="242"/>
      <c r="N25" s="242"/>
      <c r="O25" s="242"/>
      <c r="P25" s="597"/>
      <c r="Q25" s="234"/>
    </row>
    <row r="26" spans="2:17" ht="15" thickBot="1">
      <c r="B26" s="238"/>
      <c r="C26" s="244"/>
      <c r="D26" s="246"/>
      <c r="E26" s="597"/>
      <c r="F26" s="597"/>
      <c r="G26" s="219"/>
      <c r="H26" s="219"/>
      <c r="I26" s="219"/>
      <c r="J26" s="219"/>
      <c r="K26" s="219"/>
      <c r="L26" s="219"/>
      <c r="M26" s="219"/>
      <c r="N26" s="219"/>
      <c r="O26" s="219"/>
      <c r="P26" s="597"/>
      <c r="Q26" s="234"/>
    </row>
    <row r="27" spans="2:17" ht="15" thickBot="1">
      <c r="B27" s="238"/>
      <c r="C27" s="244"/>
      <c r="D27" s="274" t="s">
        <v>174</v>
      </c>
      <c r="E27" s="275"/>
      <c r="F27" s="251"/>
      <c r="G27" s="252"/>
      <c r="H27" s="252"/>
      <c r="I27" s="252"/>
      <c r="J27" s="252"/>
      <c r="K27" s="252"/>
      <c r="L27" s="252"/>
      <c r="M27" s="252"/>
      <c r="N27" s="252"/>
      <c r="O27" s="252"/>
      <c r="P27" s="597"/>
      <c r="Q27" s="234"/>
    </row>
    <row r="28" spans="2:17" ht="3.75" customHeight="1">
      <c r="B28" s="238"/>
      <c r="C28" s="244"/>
      <c r="D28" s="246"/>
      <c r="E28" s="597"/>
      <c r="F28" s="597"/>
      <c r="G28" s="219"/>
      <c r="H28" s="219"/>
      <c r="I28" s="219"/>
      <c r="J28" s="219"/>
      <c r="K28" s="219"/>
      <c r="L28" s="219"/>
      <c r="M28" s="219"/>
      <c r="N28" s="219"/>
      <c r="O28" s="219"/>
      <c r="P28" s="597"/>
      <c r="Q28" s="234"/>
    </row>
    <row r="29" spans="2:17">
      <c r="B29" s="238"/>
      <c r="C29" s="244"/>
      <c r="D29" s="730" t="s">
        <v>175</v>
      </c>
      <c r="E29" s="730"/>
      <c r="F29" s="597"/>
      <c r="G29" s="605" t="s">
        <v>176</v>
      </c>
      <c r="H29" s="605"/>
      <c r="I29" s="605"/>
      <c r="J29" s="605"/>
      <c r="K29" s="605"/>
      <c r="L29" s="605"/>
      <c r="M29" s="605"/>
      <c r="N29" s="605"/>
      <c r="O29" s="605"/>
      <c r="P29" s="597"/>
      <c r="Q29" s="234"/>
    </row>
    <row r="30" spans="2:17" ht="3.75" customHeight="1">
      <c r="B30" s="238"/>
      <c r="C30" s="246"/>
      <c r="D30" s="597"/>
      <c r="E30" s="597"/>
      <c r="F30" s="597"/>
      <c r="G30" s="247"/>
      <c r="H30" s="247"/>
      <c r="I30" s="247"/>
      <c r="J30" s="247"/>
      <c r="K30" s="247"/>
      <c r="L30" s="247"/>
      <c r="M30" s="247"/>
      <c r="N30" s="247"/>
      <c r="O30" s="247"/>
      <c r="P30" s="597"/>
      <c r="Q30" s="234"/>
    </row>
    <row r="31" spans="2:17">
      <c r="B31" s="238"/>
      <c r="C31" s="246"/>
      <c r="D31" s="597" t="s">
        <v>177</v>
      </c>
      <c r="E31" s="597"/>
      <c r="F31" s="597"/>
      <c r="G31" s="728" t="s">
        <v>178</v>
      </c>
      <c r="H31" s="728"/>
      <c r="I31" s="245" t="s">
        <v>179</v>
      </c>
      <c r="J31" s="605" t="s">
        <v>180</v>
      </c>
      <c r="K31" s="605"/>
      <c r="L31" s="245" t="s">
        <v>181</v>
      </c>
      <c r="M31" s="605">
        <v>98106</v>
      </c>
      <c r="N31" s="605"/>
      <c r="O31" s="605"/>
      <c r="P31" s="597"/>
      <c r="Q31" s="234"/>
    </row>
    <row r="32" spans="2:17" ht="3.75" customHeight="1">
      <c r="B32" s="238"/>
      <c r="C32" s="244"/>
      <c r="D32" s="597"/>
      <c r="E32" s="597"/>
      <c r="F32" s="597"/>
      <c r="G32" s="219"/>
      <c r="H32" s="219"/>
      <c r="I32" s="219"/>
      <c r="J32" s="219"/>
      <c r="K32" s="219"/>
      <c r="L32" s="219"/>
      <c r="M32" s="219"/>
      <c r="N32" s="219"/>
      <c r="O32" s="219"/>
      <c r="P32" s="597"/>
      <c r="Q32" s="234"/>
    </row>
    <row r="33" spans="2:17">
      <c r="B33" s="238"/>
      <c r="C33" s="244"/>
      <c r="D33" s="597" t="s">
        <v>182</v>
      </c>
      <c r="E33" s="597"/>
      <c r="F33" s="597"/>
      <c r="G33" s="605" t="s">
        <v>183</v>
      </c>
      <c r="H33" s="605"/>
      <c r="I33" s="597"/>
      <c r="J33" s="597"/>
      <c r="K33" s="245" t="s">
        <v>184</v>
      </c>
      <c r="L33" s="605" t="s">
        <v>185</v>
      </c>
      <c r="M33" s="605"/>
      <c r="N33" s="605"/>
      <c r="O33" s="605"/>
      <c r="P33" s="597"/>
      <c r="Q33" s="234"/>
    </row>
    <row r="34" spans="2:17" ht="3.75" customHeight="1">
      <c r="B34" s="238"/>
      <c r="C34" s="244"/>
      <c r="D34" s="597"/>
      <c r="E34" s="597"/>
      <c r="F34" s="597"/>
      <c r="G34" s="219"/>
      <c r="H34" s="219"/>
      <c r="I34" s="219"/>
      <c r="J34" s="219"/>
      <c r="K34" s="219"/>
      <c r="L34" s="219"/>
      <c r="M34" s="219"/>
      <c r="N34" s="219"/>
      <c r="O34" s="219"/>
      <c r="P34" s="597"/>
      <c r="Q34" s="234"/>
    </row>
    <row r="35" spans="2:17">
      <c r="B35" s="238"/>
      <c r="C35" s="244"/>
      <c r="D35" s="597" t="s">
        <v>186</v>
      </c>
      <c r="E35" s="597"/>
      <c r="F35" s="597"/>
      <c r="G35" s="595"/>
      <c r="H35" s="245" t="s">
        <v>187</v>
      </c>
      <c r="I35" s="596"/>
      <c r="J35" s="597"/>
      <c r="K35" s="245" t="s">
        <v>188</v>
      </c>
      <c r="L35" s="606"/>
      <c r="M35" s="605"/>
      <c r="N35" s="605"/>
      <c r="O35" s="605"/>
      <c r="P35" s="597"/>
      <c r="Q35" s="234"/>
    </row>
    <row r="36" spans="2:17" ht="3.75" customHeight="1">
      <c r="B36" s="238"/>
      <c r="C36" s="114"/>
      <c r="D36" s="597"/>
      <c r="E36" s="597"/>
      <c r="F36" s="597"/>
      <c r="G36" s="219"/>
      <c r="H36" s="219"/>
      <c r="I36" s="219"/>
      <c r="J36" s="219"/>
      <c r="K36" s="219"/>
      <c r="L36" s="219"/>
      <c r="M36" s="219"/>
      <c r="N36" s="219"/>
      <c r="O36" s="219"/>
      <c r="P36" s="597"/>
      <c r="Q36" s="234"/>
    </row>
    <row r="37" spans="2:17">
      <c r="B37" s="238"/>
      <c r="C37" s="244"/>
      <c r="D37" s="597" t="s">
        <v>189</v>
      </c>
      <c r="E37" s="597"/>
      <c r="F37" s="597"/>
      <c r="G37" s="605" t="s">
        <v>190</v>
      </c>
      <c r="H37" s="605"/>
      <c r="I37" s="605"/>
      <c r="J37" s="605"/>
      <c r="K37" s="605"/>
      <c r="L37" s="605"/>
      <c r="M37" s="605"/>
      <c r="N37" s="605"/>
      <c r="O37" s="605"/>
      <c r="P37" s="597"/>
      <c r="Q37" s="234"/>
    </row>
    <row r="38" spans="2:17">
      <c r="B38" s="238"/>
      <c r="C38" s="114"/>
      <c r="D38" s="597"/>
      <c r="E38" s="597"/>
      <c r="F38" s="597"/>
      <c r="G38" s="219"/>
      <c r="H38" s="219"/>
      <c r="I38" s="219"/>
      <c r="J38" s="219"/>
      <c r="K38" s="219"/>
      <c r="L38" s="219"/>
      <c r="M38" s="219"/>
      <c r="N38" s="219"/>
      <c r="O38" s="219"/>
      <c r="P38" s="597"/>
      <c r="Q38" s="234"/>
    </row>
    <row r="39" spans="2:17" ht="15" thickBot="1">
      <c r="B39" s="238"/>
      <c r="C39" s="114"/>
      <c r="D39" s="597"/>
      <c r="E39" s="597"/>
      <c r="F39" s="597"/>
      <c r="G39" s="219"/>
      <c r="H39" s="219"/>
      <c r="I39" s="219"/>
      <c r="J39" s="219"/>
      <c r="K39" s="219"/>
      <c r="L39" s="219"/>
      <c r="M39" s="219"/>
      <c r="N39" s="219"/>
      <c r="O39" s="219"/>
      <c r="P39" s="597"/>
      <c r="Q39" s="234"/>
    </row>
    <row r="40" spans="2:17" ht="15" thickBot="1">
      <c r="B40" s="238"/>
      <c r="C40" s="114"/>
      <c r="D40" s="274" t="s">
        <v>191</v>
      </c>
      <c r="E40" s="275"/>
      <c r="F40" s="251"/>
      <c r="G40" s="252"/>
      <c r="H40" s="252"/>
      <c r="I40" s="252"/>
      <c r="J40" s="252"/>
      <c r="K40" s="252"/>
      <c r="L40" s="252"/>
      <c r="M40" s="252"/>
      <c r="N40" s="252"/>
      <c r="O40" s="252"/>
      <c r="P40" s="597"/>
      <c r="Q40" s="234"/>
    </row>
    <row r="41" spans="2:17" ht="3.75" customHeight="1" thickBot="1">
      <c r="B41" s="238"/>
      <c r="C41" s="114"/>
      <c r="D41" s="597"/>
      <c r="E41" s="597"/>
      <c r="F41" s="597"/>
      <c r="G41" s="219"/>
      <c r="H41" s="219"/>
      <c r="I41" s="219"/>
      <c r="J41" s="219"/>
      <c r="K41" s="219"/>
      <c r="L41" s="219"/>
      <c r="M41" s="219"/>
      <c r="N41" s="219"/>
      <c r="O41" s="219"/>
      <c r="P41" s="597"/>
      <c r="Q41" s="234"/>
    </row>
    <row r="42" spans="2:17" ht="28.15" thickBot="1">
      <c r="B42" s="238"/>
      <c r="C42" s="114"/>
      <c r="D42" s="253" t="s">
        <v>192</v>
      </c>
      <c r="E42" s="254" t="s">
        <v>193</v>
      </c>
      <c r="F42" s="255"/>
      <c r="G42" s="256"/>
      <c r="H42" s="256"/>
      <c r="I42" s="256"/>
      <c r="J42" s="257" t="s">
        <v>112</v>
      </c>
      <c r="K42" s="256"/>
      <c r="L42" s="257" t="s">
        <v>114</v>
      </c>
      <c r="M42" s="256"/>
      <c r="N42" s="258"/>
      <c r="O42" s="259" t="s">
        <v>194</v>
      </c>
      <c r="P42" s="597"/>
      <c r="Q42" s="234"/>
    </row>
    <row r="43" spans="2:17">
      <c r="B43" s="238"/>
      <c r="C43" s="114"/>
      <c r="D43" s="428" t="s">
        <v>58</v>
      </c>
      <c r="E43" s="731"/>
      <c r="F43" s="732"/>
      <c r="G43" s="732"/>
      <c r="H43" s="732"/>
      <c r="I43" s="733"/>
      <c r="J43" s="610"/>
      <c r="K43" s="612"/>
      <c r="L43" s="610"/>
      <c r="M43" s="611"/>
      <c r="N43" s="612"/>
      <c r="O43" s="429"/>
      <c r="P43" s="597"/>
      <c r="Q43" s="234"/>
    </row>
    <row r="44" spans="2:17">
      <c r="B44" s="238"/>
      <c r="C44" s="114"/>
      <c r="D44" s="430"/>
      <c r="E44" s="734"/>
      <c r="F44" s="735"/>
      <c r="G44" s="735"/>
      <c r="H44" s="735"/>
      <c r="I44" s="736"/>
      <c r="J44" s="613"/>
      <c r="K44" s="615"/>
      <c r="L44" s="613"/>
      <c r="M44" s="614"/>
      <c r="N44" s="615"/>
      <c r="O44" s="431"/>
      <c r="P44" s="597"/>
      <c r="Q44" s="234"/>
    </row>
    <row r="45" spans="2:17">
      <c r="B45" s="238"/>
      <c r="C45" s="114"/>
      <c r="D45" s="430"/>
      <c r="E45" s="734"/>
      <c r="F45" s="735"/>
      <c r="G45" s="735"/>
      <c r="H45" s="735"/>
      <c r="I45" s="736"/>
      <c r="J45" s="613"/>
      <c r="K45" s="615"/>
      <c r="L45" s="613"/>
      <c r="M45" s="614"/>
      <c r="N45" s="615"/>
      <c r="O45" s="431"/>
      <c r="P45" s="597"/>
      <c r="Q45" s="234"/>
    </row>
    <row r="46" spans="2:17">
      <c r="B46" s="238"/>
      <c r="C46" s="114"/>
      <c r="D46" s="430"/>
      <c r="E46" s="734"/>
      <c r="F46" s="735"/>
      <c r="G46" s="735"/>
      <c r="H46" s="735"/>
      <c r="I46" s="736"/>
      <c r="J46" s="613"/>
      <c r="K46" s="615"/>
      <c r="L46" s="613"/>
      <c r="M46" s="614"/>
      <c r="N46" s="615"/>
      <c r="O46" s="431"/>
      <c r="P46" s="597"/>
      <c r="Q46" s="234"/>
    </row>
    <row r="47" spans="2:17">
      <c r="B47" s="238"/>
      <c r="C47" s="114"/>
      <c r="D47" s="430"/>
      <c r="E47" s="734"/>
      <c r="F47" s="735"/>
      <c r="G47" s="735"/>
      <c r="H47" s="735"/>
      <c r="I47" s="736"/>
      <c r="J47" s="613"/>
      <c r="K47" s="615"/>
      <c r="L47" s="613"/>
      <c r="M47" s="614"/>
      <c r="N47" s="615"/>
      <c r="O47" s="431"/>
      <c r="P47" s="597"/>
      <c r="Q47" s="234"/>
    </row>
    <row r="48" spans="2:17" ht="15" thickBot="1">
      <c r="B48" s="238"/>
      <c r="C48" s="114"/>
      <c r="D48" s="432"/>
      <c r="E48" s="737"/>
      <c r="F48" s="738"/>
      <c r="G48" s="738"/>
      <c r="H48" s="738"/>
      <c r="I48" s="739"/>
      <c r="J48" s="608"/>
      <c r="K48" s="609"/>
      <c r="L48" s="608"/>
      <c r="M48" s="618"/>
      <c r="N48" s="609"/>
      <c r="O48" s="433"/>
      <c r="P48" s="597"/>
      <c r="Q48" s="234"/>
    </row>
    <row r="49" spans="2:17">
      <c r="B49" s="238"/>
      <c r="C49" s="597"/>
      <c r="D49" s="240"/>
      <c r="E49" s="597"/>
      <c r="F49" s="597"/>
      <c r="G49" s="597"/>
      <c r="H49" s="607"/>
      <c r="I49" s="607"/>
      <c r="J49" s="607"/>
      <c r="K49" s="607"/>
      <c r="L49" s="607"/>
      <c r="M49" s="607"/>
      <c r="N49" s="607"/>
      <c r="O49" s="239"/>
      <c r="P49" s="597"/>
      <c r="Q49" s="234"/>
    </row>
    <row r="50" spans="2:17">
      <c r="B50" s="238"/>
      <c r="C50" s="597"/>
      <c r="D50" s="597"/>
      <c r="E50" s="236"/>
      <c r="F50" s="237"/>
      <c r="G50" s="236"/>
      <c r="H50" s="236"/>
      <c r="I50" s="236"/>
      <c r="J50" s="235"/>
      <c r="K50" s="235"/>
      <c r="L50" s="597"/>
      <c r="M50" s="597"/>
      <c r="N50" s="597"/>
      <c r="O50" s="597"/>
      <c r="P50" s="597"/>
      <c r="Q50" s="234"/>
    </row>
    <row r="51" spans="2:17" ht="3.75" customHeight="1" thickBot="1">
      <c r="B51" s="233"/>
      <c r="C51" s="231"/>
      <c r="D51" s="231"/>
      <c r="E51" s="231"/>
      <c r="F51" s="231"/>
      <c r="G51" s="231"/>
      <c r="H51" s="231"/>
      <c r="I51" s="231"/>
      <c r="J51" s="231"/>
      <c r="K51" s="232"/>
      <c r="L51" s="231"/>
      <c r="M51" s="231"/>
      <c r="N51" s="231"/>
      <c r="O51" s="231"/>
      <c r="P51" s="231"/>
      <c r="Q51" s="230"/>
    </row>
  </sheetData>
  <sheetProtection formatCells="0" formatColumns="0" formatRows="0"/>
  <mergeCells count="39">
    <mergeCell ref="L47:N47"/>
    <mergeCell ref="L48:N48"/>
    <mergeCell ref="J43:K43"/>
    <mergeCell ref="J44:K44"/>
    <mergeCell ref="J45:K45"/>
    <mergeCell ref="J46:K46"/>
    <mergeCell ref="J47:K47"/>
    <mergeCell ref="C3:P3"/>
    <mergeCell ref="G5:O5"/>
    <mergeCell ref="G8:O8"/>
    <mergeCell ref="G10:O10"/>
    <mergeCell ref="G12:H12"/>
    <mergeCell ref="J12:O12"/>
    <mergeCell ref="G15:O15"/>
    <mergeCell ref="G17:O17"/>
    <mergeCell ref="G19:H19"/>
    <mergeCell ref="J19:O19"/>
    <mergeCell ref="G23:O23"/>
    <mergeCell ref="D29:E29"/>
    <mergeCell ref="G29:O29"/>
    <mergeCell ref="G31:H31"/>
    <mergeCell ref="J31:K31"/>
    <mergeCell ref="M31:O31"/>
    <mergeCell ref="G33:H33"/>
    <mergeCell ref="L33:O33"/>
    <mergeCell ref="L35:O35"/>
    <mergeCell ref="H49:N49"/>
    <mergeCell ref="G37:O37"/>
    <mergeCell ref="E43:I43"/>
    <mergeCell ref="E44:I44"/>
    <mergeCell ref="E45:I45"/>
    <mergeCell ref="E46:I46"/>
    <mergeCell ref="E47:I47"/>
    <mergeCell ref="E48:I48"/>
    <mergeCell ref="J48:K48"/>
    <mergeCell ref="L43:N43"/>
    <mergeCell ref="L44:N44"/>
    <mergeCell ref="L45:N45"/>
    <mergeCell ref="L46:N46"/>
  </mergeCells>
  <dataValidations count="1">
    <dataValidation type="list" allowBlank="1" showInputMessage="1" showErrorMessage="1" sqref="L21" xr:uid="{00000000-0002-0000-0300-000000000000}">
      <formula1>Yes_or_No</formula1>
    </dataValidation>
  </dataValidations>
  <printOptions horizontalCentered="1"/>
  <pageMargins left="0.25" right="0.25" top="0.75" bottom="0.75" header="0.3" footer="0.3"/>
  <pageSetup fitToHeight="2" orientation="portrait" r:id="rId1"/>
  <headerFooter alignWithMargins="0">
    <oddFooter>&amp;LForm 1
Project Summary&amp;CCFA Homeownership Forms&amp;REdition: 2021
Version 1.0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H46"/>
  <sheetViews>
    <sheetView showGridLines="0" showRuler="0" zoomScaleNormal="100" zoomScaleSheetLayoutView="75" workbookViewId="0">
      <selection activeCell="V27" sqref="V27"/>
    </sheetView>
  </sheetViews>
  <sheetFormatPr defaultColWidth="9.28515625" defaultRowHeight="13.9"/>
  <cols>
    <col min="1" max="1" width="1.7109375" style="156" customWidth="1"/>
    <col min="2" max="3" width="1.42578125" style="156" customWidth="1"/>
    <col min="4" max="10" width="8.5703125" style="156" customWidth="1"/>
    <col min="11" max="11" width="7.7109375" style="156" customWidth="1"/>
    <col min="12" max="12" width="10.5703125" style="156" customWidth="1"/>
    <col min="13" max="13" width="8.28515625" style="156" bestFit="1" customWidth="1"/>
    <col min="14" max="14" width="5.7109375" style="156" customWidth="1"/>
    <col min="15" max="15" width="7.7109375" style="156" bestFit="1" customWidth="1"/>
    <col min="16" max="16" width="1.7109375" style="156" customWidth="1"/>
    <col min="17" max="17" width="1.42578125" style="156" customWidth="1"/>
    <col min="18" max="26" width="7.7109375" style="155" customWidth="1"/>
    <col min="27" max="27" width="11.5703125" style="155" bestFit="1" customWidth="1"/>
    <col min="28" max="28" width="15" style="155" bestFit="1" customWidth="1"/>
    <col min="29" max="16384" width="9.28515625" style="155"/>
  </cols>
  <sheetData>
    <row r="1" spans="2:17" ht="14.45" thickBot="1"/>
    <row r="2" spans="2:17">
      <c r="B2" s="260"/>
      <c r="C2" s="261"/>
      <c r="D2" s="261"/>
      <c r="E2" s="261"/>
      <c r="F2" s="261"/>
      <c r="G2" s="261"/>
      <c r="H2" s="261"/>
      <c r="I2" s="261"/>
      <c r="J2" s="261"/>
      <c r="K2" s="261"/>
      <c r="L2" s="261"/>
      <c r="M2" s="261"/>
      <c r="N2" s="261"/>
      <c r="O2" s="261"/>
      <c r="P2" s="261"/>
      <c r="Q2" s="262"/>
    </row>
    <row r="3" spans="2:17" ht="18">
      <c r="B3" s="263"/>
      <c r="C3" s="594" t="s">
        <v>195</v>
      </c>
      <c r="D3" s="594"/>
      <c r="E3" s="594"/>
      <c r="F3" s="594"/>
      <c r="G3" s="594"/>
      <c r="H3" s="594"/>
      <c r="I3" s="594"/>
      <c r="J3" s="594"/>
      <c r="K3" s="594"/>
      <c r="L3" s="594"/>
      <c r="M3" s="594"/>
      <c r="N3" s="594"/>
      <c r="O3" s="594"/>
      <c r="P3" s="594"/>
      <c r="Q3" s="264"/>
    </row>
    <row r="4" spans="2:17" ht="7.5" customHeight="1">
      <c r="B4" s="162"/>
      <c r="C4" s="161"/>
      <c r="D4" s="161"/>
      <c r="E4" s="161"/>
      <c r="F4" s="161"/>
      <c r="G4" s="161"/>
      <c r="H4" s="161"/>
      <c r="I4" s="161"/>
      <c r="J4" s="161"/>
      <c r="K4" s="161"/>
      <c r="L4" s="161"/>
      <c r="M4" s="161"/>
      <c r="N4" s="161"/>
      <c r="O4" s="161"/>
      <c r="P4" s="161"/>
      <c r="Q4" s="160"/>
    </row>
    <row r="5" spans="2:17" ht="7.5" customHeight="1" thickBot="1">
      <c r="B5" s="162"/>
      <c r="C5" s="161"/>
      <c r="D5" s="161"/>
      <c r="E5" s="161"/>
      <c r="F5" s="161"/>
      <c r="G5" s="161"/>
      <c r="H5" s="161"/>
      <c r="I5" s="161"/>
      <c r="J5" s="161"/>
      <c r="K5" s="161"/>
      <c r="L5" s="161"/>
      <c r="M5" s="161"/>
      <c r="N5" s="161"/>
      <c r="O5" s="161"/>
      <c r="P5" s="161"/>
      <c r="Q5" s="160"/>
    </row>
    <row r="6" spans="2:17" ht="16.149999999999999" thickBot="1">
      <c r="B6" s="162"/>
      <c r="C6" s="161"/>
      <c r="D6" s="740" t="s">
        <v>196</v>
      </c>
      <c r="E6" s="741"/>
      <c r="F6" s="183"/>
      <c r="G6" s="183"/>
      <c r="H6" s="180"/>
      <c r="I6" s="158"/>
      <c r="J6" s="158"/>
      <c r="K6" s="158"/>
      <c r="L6" s="158"/>
      <c r="M6" s="180"/>
      <c r="N6" s="180"/>
      <c r="O6" s="180"/>
      <c r="P6" s="163"/>
      <c r="Q6" s="160"/>
    </row>
    <row r="7" spans="2:17" ht="3.75" customHeight="1">
      <c r="B7" s="162"/>
      <c r="C7" s="161"/>
      <c r="D7" s="161"/>
      <c r="E7" s="163"/>
      <c r="F7" s="194"/>
      <c r="G7" s="194"/>
      <c r="H7" s="163"/>
      <c r="I7" s="161"/>
      <c r="J7" s="163"/>
      <c r="K7" s="161"/>
      <c r="L7" s="161"/>
      <c r="M7" s="163"/>
      <c r="N7" s="163"/>
      <c r="O7" s="163"/>
      <c r="P7" s="163"/>
      <c r="Q7" s="160"/>
    </row>
    <row r="8" spans="2:17">
      <c r="B8" s="162"/>
      <c r="C8" s="161"/>
      <c r="D8" s="163"/>
      <c r="E8" s="163"/>
      <c r="F8" s="163"/>
      <c r="G8" s="163"/>
      <c r="H8" s="163"/>
      <c r="I8" s="163"/>
      <c r="J8" s="163"/>
      <c r="K8" s="163"/>
      <c r="L8" s="163"/>
      <c r="O8" s="163"/>
      <c r="P8" s="163"/>
      <c r="Q8" s="160"/>
    </row>
    <row r="9" spans="2:17" ht="14.45">
      <c r="B9" s="162"/>
      <c r="C9" s="161"/>
      <c r="D9" s="742" t="s">
        <v>197</v>
      </c>
      <c r="E9" s="742"/>
      <c r="F9" s="742"/>
      <c r="G9" s="155"/>
      <c r="H9" s="155"/>
      <c r="I9" s="155"/>
      <c r="J9" s="155"/>
      <c r="K9" s="155"/>
      <c r="L9" s="155"/>
      <c r="M9" s="627" t="s">
        <v>198</v>
      </c>
      <c r="N9" s="627"/>
      <c r="O9" s="627"/>
      <c r="P9" s="163"/>
      <c r="Q9" s="160"/>
    </row>
    <row r="10" spans="2:17" ht="3.75" customHeight="1" thickBot="1">
      <c r="B10" s="162"/>
      <c r="C10" s="161"/>
      <c r="D10" s="155"/>
      <c r="E10" s="155"/>
      <c r="F10" s="155"/>
      <c r="G10" s="155"/>
      <c r="H10" s="155"/>
      <c r="I10" s="155"/>
      <c r="J10" s="155"/>
      <c r="K10" s="155"/>
      <c r="L10" s="155"/>
      <c r="M10" s="193"/>
      <c r="N10" s="193"/>
      <c r="O10" s="193"/>
      <c r="P10" s="163"/>
      <c r="Q10" s="160"/>
    </row>
    <row r="11" spans="2:17" ht="15" thickBot="1">
      <c r="B11" s="162"/>
      <c r="C11" s="161"/>
      <c r="D11" s="192" t="s">
        <v>199</v>
      </c>
      <c r="E11" s="191" t="s">
        <v>200</v>
      </c>
      <c r="F11" s="191" t="s">
        <v>201</v>
      </c>
      <c r="G11" s="191" t="s">
        <v>202</v>
      </c>
      <c r="H11" s="191" t="s">
        <v>203</v>
      </c>
      <c r="I11" s="191" t="s">
        <v>204</v>
      </c>
      <c r="J11" s="190" t="s">
        <v>205</v>
      </c>
      <c r="K11" s="163"/>
      <c r="L11" s="155"/>
      <c r="M11" s="743" t="s">
        <v>206</v>
      </c>
      <c r="N11" s="434"/>
      <c r="O11" s="155"/>
      <c r="P11" s="163"/>
      <c r="Q11" s="160"/>
    </row>
    <row r="12" spans="2:17" ht="15.6" thickTop="1" thickBot="1">
      <c r="B12" s="162"/>
      <c r="C12" s="161"/>
      <c r="D12" s="189"/>
      <c r="E12" s="188"/>
      <c r="F12" s="188"/>
      <c r="G12" s="188"/>
      <c r="H12" s="188"/>
      <c r="I12" s="188"/>
      <c r="J12" s="187"/>
      <c r="K12" s="186">
        <f>SUM(D12:J12)</f>
        <v>0</v>
      </c>
      <c r="L12" s="155"/>
      <c r="M12" s="185" t="s">
        <v>207</v>
      </c>
      <c r="N12" s="435"/>
      <c r="O12" s="155"/>
      <c r="P12" s="163"/>
      <c r="Q12" s="160"/>
    </row>
    <row r="13" spans="2:17" ht="15.75" customHeight="1" thickBot="1">
      <c r="B13" s="162"/>
      <c r="C13" s="161"/>
      <c r="D13" s="155"/>
      <c r="E13" s="155"/>
      <c r="F13" s="163"/>
      <c r="G13" s="163"/>
      <c r="H13" s="163"/>
      <c r="I13" s="163"/>
      <c r="J13" s="163"/>
      <c r="K13" s="163"/>
      <c r="L13" s="163"/>
      <c r="M13" s="184" t="s">
        <v>208</v>
      </c>
      <c r="N13" s="436"/>
      <c r="O13" s="155"/>
      <c r="P13" s="163"/>
      <c r="Q13" s="160"/>
    </row>
    <row r="14" spans="2:17" ht="3" customHeight="1">
      <c r="B14" s="162"/>
      <c r="C14" s="161"/>
      <c r="D14" s="163"/>
      <c r="E14" s="163"/>
      <c r="F14" s="163"/>
      <c r="G14" s="163"/>
      <c r="H14" s="163"/>
      <c r="I14" s="163"/>
      <c r="J14" s="163"/>
      <c r="K14" s="163"/>
      <c r="L14" s="163"/>
      <c r="M14" s="179"/>
      <c r="N14" s="179"/>
      <c r="O14" s="161"/>
      <c r="P14" s="161"/>
      <c r="Q14" s="160"/>
    </row>
    <row r="15" spans="2:17" ht="14.45" thickBot="1">
      <c r="B15" s="162"/>
      <c r="C15" s="161"/>
      <c r="D15" s="163"/>
      <c r="E15" s="163"/>
      <c r="F15" s="163"/>
      <c r="G15" s="163"/>
      <c r="H15" s="163"/>
      <c r="I15" s="163"/>
      <c r="J15" s="163"/>
      <c r="K15" s="163"/>
      <c r="L15" s="163"/>
      <c r="M15" s="179"/>
      <c r="N15" s="179"/>
      <c r="O15" s="161"/>
      <c r="P15" s="161"/>
      <c r="Q15" s="160"/>
    </row>
    <row r="16" spans="2:17" ht="16.149999999999999" thickBot="1">
      <c r="B16" s="162"/>
      <c r="C16" s="161"/>
      <c r="D16" s="740" t="s">
        <v>209</v>
      </c>
      <c r="E16" s="741"/>
      <c r="F16" s="183"/>
      <c r="G16" s="183"/>
      <c r="H16" s="180"/>
      <c r="I16" s="182"/>
      <c r="J16" s="181"/>
      <c r="K16" s="181"/>
      <c r="L16" s="181"/>
      <c r="M16" s="180"/>
      <c r="N16" s="180"/>
      <c r="O16" s="180"/>
      <c r="P16" s="161"/>
      <c r="Q16" s="160"/>
    </row>
    <row r="17" spans="2:19" ht="3.75" customHeight="1">
      <c r="B17" s="162"/>
      <c r="C17" s="161"/>
      <c r="D17" s="178"/>
      <c r="E17" s="178"/>
      <c r="F17" s="178"/>
      <c r="G17" s="178"/>
      <c r="H17" s="178"/>
      <c r="I17" s="178"/>
      <c r="J17" s="179"/>
      <c r="K17" s="179"/>
      <c r="L17" s="179"/>
      <c r="M17" s="163"/>
      <c r="N17" s="163"/>
      <c r="O17" s="161"/>
      <c r="P17" s="161"/>
      <c r="Q17" s="160"/>
    </row>
    <row r="18" spans="2:19" ht="14.45">
      <c r="B18" s="162"/>
      <c r="C18" s="161"/>
      <c r="D18" s="742" t="s">
        <v>210</v>
      </c>
      <c r="E18" s="742"/>
      <c r="F18" s="742"/>
      <c r="G18"/>
      <c r="H18" s="626" t="s">
        <v>211</v>
      </c>
      <c r="I18" s="626"/>
      <c r="J18" s="155"/>
      <c r="N18" s="155"/>
      <c r="O18" s="155"/>
      <c r="P18" s="161"/>
      <c r="Q18" s="160"/>
    </row>
    <row r="19" spans="2:19" ht="3.75" customHeight="1" thickBot="1">
      <c r="B19" s="162"/>
      <c r="C19" s="161"/>
      <c r="D19" s="177"/>
      <c r="E19" s="155"/>
      <c r="F19" s="161"/>
      <c r="G19"/>
      <c r="H19"/>
      <c r="I19" s="178"/>
      <c r="J19" s="155"/>
      <c r="N19" s="155"/>
      <c r="O19" s="155"/>
      <c r="P19" s="161"/>
      <c r="Q19" s="160"/>
    </row>
    <row r="20" spans="2:19" ht="14.45">
      <c r="B20" s="162"/>
      <c r="C20" s="161"/>
      <c r="D20" s="155"/>
      <c r="E20" s="744" t="s">
        <v>212</v>
      </c>
      <c r="F20" s="620" t="s">
        <v>213</v>
      </c>
      <c r="G20"/>
      <c r="H20"/>
      <c r="J20" s="622" t="s">
        <v>214</v>
      </c>
      <c r="N20" s="155"/>
      <c r="O20" s="155"/>
      <c r="P20" s="175"/>
      <c r="Q20" s="160"/>
    </row>
    <row r="21" spans="2:19" ht="15" thickBot="1">
      <c r="B21" s="162"/>
      <c r="C21" s="161"/>
      <c r="D21" s="176"/>
      <c r="E21" s="619"/>
      <c r="F21" s="621"/>
      <c r="G21"/>
      <c r="H21" s="161"/>
      <c r="J21" s="623"/>
      <c r="N21" s="155"/>
      <c r="O21" s="155"/>
      <c r="P21" s="175"/>
      <c r="Q21" s="160"/>
    </row>
    <row r="22" spans="2:19" ht="14.45">
      <c r="B22" s="162"/>
      <c r="C22" s="161"/>
      <c r="D22" s="174">
        <v>1</v>
      </c>
      <c r="E22" s="173"/>
      <c r="F22" s="172">
        <f>D22*E22</f>
        <v>0</v>
      </c>
      <c r="G22"/>
      <c r="H22" s="624" t="s">
        <v>215</v>
      </c>
      <c r="I22" s="625"/>
      <c r="J22" s="467"/>
      <c r="N22" s="155"/>
      <c r="O22" s="155"/>
      <c r="P22" s="166"/>
      <c r="Q22" s="160"/>
    </row>
    <row r="23" spans="2:19" ht="14.45">
      <c r="B23" s="162"/>
      <c r="C23" s="161"/>
      <c r="D23" s="171">
        <v>2</v>
      </c>
      <c r="E23" s="170"/>
      <c r="F23" s="169">
        <f>D23*E23</f>
        <v>0</v>
      </c>
      <c r="G23"/>
      <c r="H23" s="632" t="s">
        <v>216</v>
      </c>
      <c r="I23" s="633"/>
      <c r="J23" s="468"/>
      <c r="N23" s="155"/>
      <c r="O23" s="155"/>
      <c r="P23" s="166"/>
      <c r="Q23" s="160"/>
    </row>
    <row r="24" spans="2:19" ht="14.45">
      <c r="B24" s="162"/>
      <c r="C24" s="161"/>
      <c r="D24" s="171">
        <v>3</v>
      </c>
      <c r="E24" s="170"/>
      <c r="F24" s="169">
        <f>D24*E24</f>
        <v>0</v>
      </c>
      <c r="G24"/>
      <c r="H24" s="632" t="s">
        <v>217</v>
      </c>
      <c r="I24" s="633"/>
      <c r="J24" s="468"/>
      <c r="N24" s="155"/>
      <c r="O24" s="155"/>
      <c r="P24" s="166"/>
      <c r="Q24" s="160"/>
      <c r="S24" s="163"/>
    </row>
    <row r="25" spans="2:19" ht="14.45">
      <c r="B25" s="162"/>
      <c r="C25" s="161"/>
      <c r="D25" s="171">
        <v>4</v>
      </c>
      <c r="E25" s="170"/>
      <c r="F25" s="169">
        <f>D25*E25</f>
        <v>0</v>
      </c>
      <c r="G25"/>
      <c r="H25" s="632" t="s">
        <v>218</v>
      </c>
      <c r="I25" s="633"/>
      <c r="J25" s="468"/>
      <c r="N25" s="155"/>
      <c r="O25" s="155"/>
      <c r="P25" s="166"/>
      <c r="Q25" s="160"/>
      <c r="S25" s="163"/>
    </row>
    <row r="26" spans="2:19" ht="14.45">
      <c r="B26" s="162"/>
      <c r="C26" s="161"/>
      <c r="D26" s="171">
        <v>5</v>
      </c>
      <c r="E26" s="170"/>
      <c r="F26" s="169">
        <f>D26*E26</f>
        <v>0</v>
      </c>
      <c r="G26"/>
      <c r="H26" s="632" t="s">
        <v>219</v>
      </c>
      <c r="I26" s="633"/>
      <c r="J26" s="468"/>
      <c r="N26" s="155"/>
      <c r="O26" s="155"/>
      <c r="P26" s="166"/>
      <c r="Q26" s="160"/>
      <c r="S26" s="163"/>
    </row>
    <row r="27" spans="2:19" ht="14.45">
      <c r="B27" s="162"/>
      <c r="C27" s="161"/>
      <c r="D27" s="437" t="s">
        <v>67</v>
      </c>
      <c r="E27" s="170"/>
      <c r="F27" s="169">
        <f>(IF(D27&lt;&gt;"Other",(D27*E27),0))</f>
        <v>0</v>
      </c>
      <c r="G27"/>
      <c r="H27" s="634" t="s">
        <v>220</v>
      </c>
      <c r="I27" s="635"/>
      <c r="J27" s="469">
        <f>SUM(J22:J26)</f>
        <v>0</v>
      </c>
      <c r="N27" s="155"/>
      <c r="O27" s="155"/>
      <c r="P27" s="166"/>
      <c r="Q27" s="160"/>
      <c r="S27" s="163"/>
    </row>
    <row r="28" spans="2:19" ht="15" thickBot="1">
      <c r="B28" s="162"/>
      <c r="C28" s="161"/>
      <c r="D28" s="438" t="s">
        <v>67</v>
      </c>
      <c r="E28" s="170"/>
      <c r="F28" s="169">
        <f>(IF(D28&lt;&gt;"Other",(D28*E28),0))</f>
        <v>0</v>
      </c>
      <c r="G28"/>
      <c r="H28" s="628" t="s">
        <v>71</v>
      </c>
      <c r="I28" s="629"/>
      <c r="J28" s="470"/>
      <c r="N28" s="155"/>
      <c r="O28" s="155"/>
      <c r="P28" s="166"/>
      <c r="Q28" s="160"/>
      <c r="S28" s="163"/>
    </row>
    <row r="29" spans="2:19" ht="15" thickBot="1">
      <c r="B29" s="162"/>
      <c r="C29" s="161"/>
      <c r="D29" s="439" t="s">
        <v>67</v>
      </c>
      <c r="E29" s="168"/>
      <c r="F29" s="167">
        <f>(IF(D29&lt;&gt;"Other",(D29*E29),0))</f>
        <v>0</v>
      </c>
      <c r="G29"/>
      <c r="H29" s="630" t="s">
        <v>221</v>
      </c>
      <c r="I29" s="631"/>
      <c r="J29" s="466">
        <f>J27+J28</f>
        <v>0</v>
      </c>
      <c r="K29"/>
      <c r="L29"/>
      <c r="M29"/>
      <c r="N29" s="155"/>
      <c r="O29" s="155"/>
      <c r="P29" s="166"/>
      <c r="Q29" s="160"/>
      <c r="S29" s="163"/>
    </row>
    <row r="30" spans="2:19" ht="15" thickBot="1">
      <c r="B30" s="162"/>
      <c r="C30" s="161"/>
      <c r="D30" s="464" t="s">
        <v>222</v>
      </c>
      <c r="E30" s="465"/>
      <c r="F30" s="165">
        <f>SUM(F22:F29)</f>
        <v>0</v>
      </c>
      <c r="G30"/>
      <c r="J30"/>
      <c r="K30"/>
      <c r="L30"/>
      <c r="M30"/>
      <c r="N30" s="155"/>
      <c r="O30" s="155"/>
      <c r="P30" s="164"/>
      <c r="Q30" s="160"/>
      <c r="S30" s="163"/>
    </row>
    <row r="31" spans="2:19" ht="14.45">
      <c r="B31" s="162"/>
      <c r="C31" s="161"/>
      <c r="D31"/>
      <c r="E31"/>
      <c r="F31"/>
      <c r="G31"/>
      <c r="H31"/>
      <c r="I31" s="163"/>
      <c r="J31"/>
      <c r="K31"/>
      <c r="L31"/>
      <c r="M31"/>
      <c r="N31" s="155"/>
      <c r="O31" s="155"/>
      <c r="P31" s="163"/>
      <c r="Q31" s="160"/>
      <c r="S31" s="163"/>
    </row>
    <row r="32" spans="2:19" ht="15" customHeight="1" thickBot="1">
      <c r="B32" s="159"/>
      <c r="C32" s="158"/>
      <c r="D32" s="158"/>
      <c r="E32" s="158"/>
      <c r="F32" s="158"/>
      <c r="G32" s="158"/>
      <c r="H32" s="158"/>
      <c r="I32" s="158"/>
      <c r="J32" s="158"/>
      <c r="K32" s="158"/>
      <c r="L32" s="158"/>
      <c r="M32" s="158"/>
      <c r="N32" s="158"/>
      <c r="O32" s="158"/>
      <c r="P32" s="158"/>
      <c r="Q32" s="157"/>
    </row>
    <row r="33" spans="2:34" ht="15" customHeight="1">
      <c r="D33" s="155"/>
      <c r="E33" s="155"/>
      <c r="F33" s="155"/>
      <c r="G33" s="155"/>
      <c r="H33" s="155"/>
      <c r="I33" s="155"/>
      <c r="J33" s="155"/>
      <c r="K33" s="155"/>
      <c r="L33" s="155"/>
      <c r="M33" s="155"/>
      <c r="N33" s="155"/>
    </row>
    <row r="34" spans="2:34" ht="15" customHeight="1">
      <c r="D34" s="155"/>
      <c r="E34" s="155"/>
      <c r="F34" s="155"/>
      <c r="G34" s="155"/>
      <c r="H34" s="155"/>
      <c r="I34" s="155"/>
      <c r="J34" s="155"/>
      <c r="K34" s="155"/>
      <c r="L34" s="155"/>
      <c r="M34" s="155"/>
      <c r="N34" s="155"/>
    </row>
    <row r="35" spans="2:34" ht="15" customHeight="1">
      <c r="D35" s="155"/>
      <c r="E35" s="155"/>
      <c r="F35" s="155"/>
      <c r="G35" s="155"/>
      <c r="H35" s="155"/>
      <c r="I35" s="155"/>
      <c r="J35" s="155"/>
      <c r="K35" s="155"/>
      <c r="L35" s="155"/>
      <c r="M35" s="155"/>
      <c r="N35" s="155"/>
    </row>
    <row r="36" spans="2:34" ht="15" customHeight="1">
      <c r="D36" s="155"/>
      <c r="E36" s="155"/>
      <c r="F36" s="155"/>
      <c r="G36" s="155"/>
      <c r="H36" s="155"/>
      <c r="I36" s="155"/>
      <c r="J36" s="155"/>
      <c r="K36" s="155"/>
      <c r="L36" s="155"/>
      <c r="M36" s="155"/>
      <c r="N36" s="155"/>
    </row>
    <row r="37" spans="2:34" ht="15" customHeight="1">
      <c r="D37" s="155"/>
      <c r="E37" s="155"/>
      <c r="F37" s="155"/>
      <c r="G37" s="155"/>
      <c r="H37" s="155"/>
      <c r="I37" s="155"/>
      <c r="J37" s="155"/>
      <c r="K37" s="155"/>
      <c r="L37" s="155"/>
      <c r="M37" s="155"/>
      <c r="N37" s="155"/>
    </row>
    <row r="38" spans="2:34">
      <c r="B38" s="155"/>
      <c r="C38" s="155"/>
      <c r="D38" s="155"/>
      <c r="E38" s="155"/>
      <c r="F38" s="155"/>
      <c r="G38" s="155"/>
      <c r="H38" s="155"/>
      <c r="I38" s="155"/>
      <c r="J38" s="155"/>
      <c r="K38" s="155"/>
      <c r="L38" s="155"/>
      <c r="M38" s="155"/>
      <c r="N38" s="155"/>
      <c r="O38" s="155"/>
      <c r="P38" s="155"/>
      <c r="Q38" s="155"/>
    </row>
    <row r="39" spans="2:34">
      <c r="B39" s="155"/>
      <c r="C39" s="155"/>
      <c r="D39" s="155"/>
      <c r="E39" s="155"/>
      <c r="F39" s="155"/>
      <c r="G39" s="155"/>
      <c r="H39" s="155"/>
      <c r="I39" s="155"/>
      <c r="J39" s="155"/>
      <c r="K39" s="155"/>
      <c r="L39" s="155"/>
      <c r="M39" s="155"/>
      <c r="N39" s="155"/>
      <c r="O39" s="155"/>
      <c r="P39" s="155"/>
      <c r="Q39" s="155"/>
    </row>
    <row r="40" spans="2:34">
      <c r="G40" s="155"/>
      <c r="H40" s="155"/>
      <c r="I40" s="155"/>
      <c r="J40" s="155"/>
      <c r="K40" s="155"/>
      <c r="L40" s="155"/>
      <c r="M40" s="155"/>
      <c r="N40" s="155"/>
    </row>
    <row r="41" spans="2:34">
      <c r="D41" s="155"/>
      <c r="E41" s="155"/>
      <c r="F41" s="155"/>
      <c r="G41" s="155"/>
      <c r="H41" s="155"/>
      <c r="I41" s="155"/>
      <c r="J41" s="155"/>
      <c r="K41" s="155"/>
      <c r="L41" s="155"/>
      <c r="M41" s="155"/>
      <c r="N41" s="155"/>
    </row>
    <row r="42" spans="2:34" s="156" customFormat="1">
      <c r="D42" s="155"/>
      <c r="E42" s="155"/>
      <c r="F42" s="155"/>
      <c r="R42" s="155"/>
      <c r="S42" s="155"/>
      <c r="T42" s="155"/>
      <c r="U42" s="155"/>
      <c r="V42" s="155"/>
      <c r="W42" s="155"/>
      <c r="X42" s="155"/>
      <c r="Y42" s="155"/>
      <c r="Z42" s="155"/>
      <c r="AA42" s="155"/>
      <c r="AB42" s="155"/>
      <c r="AC42" s="155"/>
      <c r="AD42" s="155"/>
      <c r="AE42" s="155"/>
      <c r="AF42" s="155"/>
      <c r="AG42" s="155"/>
      <c r="AH42" s="155"/>
    </row>
    <row r="43" spans="2:34" s="156" customFormat="1">
      <c r="C43" s="155"/>
      <c r="D43" s="155"/>
      <c r="E43" s="155"/>
      <c r="F43" s="155"/>
      <c r="G43" s="155"/>
      <c r="H43" s="155"/>
      <c r="I43" s="155"/>
      <c r="J43" s="155"/>
      <c r="K43" s="155"/>
      <c r="L43" s="155"/>
      <c r="M43" s="155"/>
      <c r="N43" s="155"/>
      <c r="R43" s="155"/>
      <c r="S43" s="155"/>
      <c r="T43" s="155"/>
      <c r="U43" s="155"/>
      <c r="V43" s="155"/>
      <c r="W43" s="155"/>
      <c r="X43" s="155"/>
      <c r="Y43" s="155"/>
      <c r="Z43" s="155"/>
      <c r="AA43" s="155"/>
      <c r="AB43" s="155"/>
      <c r="AC43" s="155"/>
      <c r="AD43" s="155"/>
      <c r="AE43" s="155"/>
      <c r="AF43" s="155"/>
      <c r="AG43" s="155"/>
      <c r="AH43" s="155"/>
    </row>
    <row r="44" spans="2:34" s="156" customFormat="1">
      <c r="C44" s="155"/>
      <c r="D44" s="155"/>
      <c r="E44" s="155"/>
      <c r="F44" s="155"/>
      <c r="G44" s="155"/>
      <c r="H44" s="155"/>
      <c r="I44" s="155"/>
      <c r="J44" s="155"/>
      <c r="K44" s="155"/>
      <c r="L44" s="155"/>
      <c r="M44" s="155"/>
      <c r="N44" s="155"/>
      <c r="R44" s="155"/>
      <c r="S44" s="155"/>
      <c r="T44" s="155"/>
      <c r="U44" s="155"/>
      <c r="V44" s="155"/>
      <c r="W44" s="155"/>
      <c r="X44" s="155"/>
      <c r="Y44" s="155"/>
      <c r="Z44" s="155"/>
      <c r="AA44" s="155"/>
      <c r="AB44" s="155"/>
      <c r="AC44" s="155"/>
      <c r="AD44" s="155"/>
      <c r="AE44" s="155"/>
      <c r="AF44" s="155"/>
      <c r="AG44" s="155"/>
      <c r="AH44" s="155"/>
    </row>
    <row r="45" spans="2:34" s="156" customFormat="1">
      <c r="C45" s="155"/>
      <c r="D45" s="155"/>
      <c r="E45" s="155"/>
      <c r="F45" s="155"/>
      <c r="G45" s="155"/>
      <c r="H45" s="155"/>
      <c r="I45" s="155"/>
      <c r="J45" s="155"/>
      <c r="K45" s="155"/>
      <c r="L45" s="155"/>
      <c r="M45" s="155"/>
      <c r="N45" s="155"/>
      <c r="R45" s="155"/>
      <c r="S45" s="155"/>
      <c r="T45" s="155"/>
      <c r="U45" s="155"/>
      <c r="V45" s="155"/>
      <c r="W45" s="155"/>
      <c r="X45" s="155"/>
      <c r="Y45" s="155"/>
      <c r="Z45" s="155"/>
      <c r="AA45" s="155"/>
      <c r="AB45" s="155"/>
      <c r="AC45" s="155"/>
      <c r="AD45" s="155"/>
      <c r="AE45" s="155"/>
      <c r="AF45" s="155"/>
      <c r="AG45" s="155"/>
      <c r="AH45" s="155"/>
    </row>
    <row r="46" spans="2:34" s="156" customFormat="1">
      <c r="C46" s="155"/>
      <c r="D46" s="155"/>
      <c r="E46" s="155"/>
      <c r="F46" s="155"/>
      <c r="G46" s="155"/>
      <c r="H46" s="155"/>
      <c r="I46" s="155"/>
      <c r="J46" s="155"/>
      <c r="K46" s="155"/>
      <c r="L46" s="155"/>
      <c r="M46" s="155"/>
      <c r="N46" s="155"/>
      <c r="R46" s="155"/>
      <c r="S46" s="155"/>
      <c r="T46" s="155"/>
      <c r="U46" s="155"/>
      <c r="V46" s="155"/>
      <c r="W46" s="155"/>
      <c r="X46" s="155"/>
      <c r="Y46" s="155"/>
      <c r="Z46" s="155"/>
      <c r="AA46" s="155"/>
      <c r="AB46" s="155"/>
      <c r="AC46" s="155"/>
      <c r="AD46" s="155"/>
      <c r="AE46" s="155"/>
      <c r="AF46" s="155"/>
      <c r="AG46" s="155"/>
      <c r="AH46" s="155"/>
    </row>
  </sheetData>
  <sheetProtection formatCells="0" formatColumns="0" formatRows="0" insertRows="0"/>
  <mergeCells count="17">
    <mergeCell ref="H28:I28"/>
    <mergeCell ref="H29:I29"/>
    <mergeCell ref="H23:I23"/>
    <mergeCell ref="H24:I24"/>
    <mergeCell ref="H25:I25"/>
    <mergeCell ref="H26:I26"/>
    <mergeCell ref="H27:I27"/>
    <mergeCell ref="D6:E6"/>
    <mergeCell ref="D9:F9"/>
    <mergeCell ref="M9:O9"/>
    <mergeCell ref="D16:E16"/>
    <mergeCell ref="D18:F18"/>
    <mergeCell ref="E20:E21"/>
    <mergeCell ref="F20:F21"/>
    <mergeCell ref="J20:J21"/>
    <mergeCell ref="H22:I22"/>
    <mergeCell ref="H18:I18"/>
  </mergeCells>
  <dataValidations disablePrompts="1" count="3">
    <dataValidation type="whole" operator="greaterThanOrEqual" allowBlank="1" showInputMessage="1" showErrorMessage="1" error="Enter whole numbers only" sqref="D12:J12" xr:uid="{00000000-0002-0000-0400-000000000000}">
      <formula1>0</formula1>
    </dataValidation>
    <dataValidation type="decimal" operator="greaterThanOrEqual" allowBlank="1" showInputMessage="1" showErrorMessage="1" error="Numeric data only" sqref="N11:N13" xr:uid="{00000000-0002-0000-0400-000001000000}">
      <formula1>0</formula1>
    </dataValidation>
    <dataValidation type="whole" operator="greaterThanOrEqual" allowBlank="1" showInputMessage="1" showErrorMessage="1" error="Whole numbers only" sqref="E22:E29" xr:uid="{00000000-0002-0000-0400-000002000000}">
      <formula1>0</formula1>
    </dataValidation>
  </dataValidations>
  <printOptions horizontalCentered="1"/>
  <pageMargins left="0.25" right="0.25" top="0.75" bottom="0.75" header="0.3" footer="0.3"/>
  <pageSetup fitToHeight="2" orientation="landscape" r:id="rId1"/>
  <headerFooter alignWithMargins="0">
    <oddFooter>&amp;LForm 3
Units and Target Populations&amp;CCFA Homeownership Forms&amp;REdition: 2021
Version 1.0</oddFooter>
  </headerFooter>
  <rowBreaks count="3" manualBreakCount="3">
    <brk id="41" max="16383" man="1"/>
    <brk id="75" max="14" man="1"/>
    <brk id="108" max="1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6:R44"/>
  <sheetViews>
    <sheetView showGridLines="0" showRuler="0" topLeftCell="A5" zoomScaleNormal="100" workbookViewId="0">
      <selection activeCell="D10" sqref="D10"/>
    </sheetView>
  </sheetViews>
  <sheetFormatPr defaultRowHeight="13.9"/>
  <cols>
    <col min="1" max="1" width="2.28515625" style="1" customWidth="1"/>
    <col min="2" max="2" width="2.7109375" style="1" customWidth="1"/>
    <col min="3" max="3" width="30.7109375" style="1" bestFit="1" customWidth="1"/>
    <col min="4" max="13" width="6.5703125" style="1" bestFit="1" customWidth="1"/>
    <col min="14" max="15" width="6.5703125" style="1" customWidth="1"/>
    <col min="16" max="16" width="11.28515625" style="1" customWidth="1"/>
    <col min="17" max="17" width="8.28515625" style="1" customWidth="1"/>
    <col min="18" max="18" width="3.5703125" style="1" customWidth="1"/>
    <col min="19" max="259" width="9.28515625" style="1"/>
    <col min="260" max="260" width="4.28515625" style="1" customWidth="1"/>
    <col min="261" max="261" width="30.7109375" style="1" bestFit="1" customWidth="1"/>
    <col min="262" max="272" width="11.28515625" style="1" customWidth="1"/>
    <col min="273" max="273" width="8.28515625" style="1" customWidth="1"/>
    <col min="274" max="274" width="3.5703125" style="1" customWidth="1"/>
    <col min="275" max="515" width="9.28515625" style="1"/>
    <col min="516" max="516" width="4.28515625" style="1" customWidth="1"/>
    <col min="517" max="517" width="30.7109375" style="1" bestFit="1" customWidth="1"/>
    <col min="518" max="528" width="11.28515625" style="1" customWidth="1"/>
    <col min="529" max="529" width="8.28515625" style="1" customWidth="1"/>
    <col min="530" max="530" width="3.5703125" style="1" customWidth="1"/>
    <col min="531" max="771" width="9.28515625" style="1"/>
    <col min="772" max="772" width="4.28515625" style="1" customWidth="1"/>
    <col min="773" max="773" width="30.7109375" style="1" bestFit="1" customWidth="1"/>
    <col min="774" max="784" width="11.28515625" style="1" customWidth="1"/>
    <col min="785" max="785" width="8.28515625" style="1" customWidth="1"/>
    <col min="786" max="786" width="3.5703125" style="1" customWidth="1"/>
    <col min="787" max="1027" width="9.28515625" style="1"/>
    <col min="1028" max="1028" width="4.28515625" style="1" customWidth="1"/>
    <col min="1029" max="1029" width="30.7109375" style="1" bestFit="1" customWidth="1"/>
    <col min="1030" max="1040" width="11.28515625" style="1" customWidth="1"/>
    <col min="1041" max="1041" width="8.28515625" style="1" customWidth="1"/>
    <col min="1042" max="1042" width="3.5703125" style="1" customWidth="1"/>
    <col min="1043" max="1283" width="9.28515625" style="1"/>
    <col min="1284" max="1284" width="4.28515625" style="1" customWidth="1"/>
    <col min="1285" max="1285" width="30.7109375" style="1" bestFit="1" customWidth="1"/>
    <col min="1286" max="1296" width="11.28515625" style="1" customWidth="1"/>
    <col min="1297" max="1297" width="8.28515625" style="1" customWidth="1"/>
    <col min="1298" max="1298" width="3.5703125" style="1" customWidth="1"/>
    <col min="1299" max="1539" width="9.28515625" style="1"/>
    <col min="1540" max="1540" width="4.28515625" style="1" customWidth="1"/>
    <col min="1541" max="1541" width="30.7109375" style="1" bestFit="1" customWidth="1"/>
    <col min="1542" max="1552" width="11.28515625" style="1" customWidth="1"/>
    <col min="1553" max="1553" width="8.28515625" style="1" customWidth="1"/>
    <col min="1554" max="1554" width="3.5703125" style="1" customWidth="1"/>
    <col min="1555" max="1795" width="9.28515625" style="1"/>
    <col min="1796" max="1796" width="4.28515625" style="1" customWidth="1"/>
    <col min="1797" max="1797" width="30.7109375" style="1" bestFit="1" customWidth="1"/>
    <col min="1798" max="1808" width="11.28515625" style="1" customWidth="1"/>
    <col min="1809" max="1809" width="8.28515625" style="1" customWidth="1"/>
    <col min="1810" max="1810" width="3.5703125" style="1" customWidth="1"/>
    <col min="1811" max="2051" width="9.28515625" style="1"/>
    <col min="2052" max="2052" width="4.28515625" style="1" customWidth="1"/>
    <col min="2053" max="2053" width="30.7109375" style="1" bestFit="1" customWidth="1"/>
    <col min="2054" max="2064" width="11.28515625" style="1" customWidth="1"/>
    <col min="2065" max="2065" width="8.28515625" style="1" customWidth="1"/>
    <col min="2066" max="2066" width="3.5703125" style="1" customWidth="1"/>
    <col min="2067" max="2307" width="9.28515625" style="1"/>
    <col min="2308" max="2308" width="4.28515625" style="1" customWidth="1"/>
    <col min="2309" max="2309" width="30.7109375" style="1" bestFit="1" customWidth="1"/>
    <col min="2310" max="2320" width="11.28515625" style="1" customWidth="1"/>
    <col min="2321" max="2321" width="8.28515625" style="1" customWidth="1"/>
    <col min="2322" max="2322" width="3.5703125" style="1" customWidth="1"/>
    <col min="2323" max="2563" width="9.28515625" style="1"/>
    <col min="2564" max="2564" width="4.28515625" style="1" customWidth="1"/>
    <col min="2565" max="2565" width="30.7109375" style="1" bestFit="1" customWidth="1"/>
    <col min="2566" max="2576" width="11.28515625" style="1" customWidth="1"/>
    <col min="2577" max="2577" width="8.28515625" style="1" customWidth="1"/>
    <col min="2578" max="2578" width="3.5703125" style="1" customWidth="1"/>
    <col min="2579" max="2819" width="9.28515625" style="1"/>
    <col min="2820" max="2820" width="4.28515625" style="1" customWidth="1"/>
    <col min="2821" max="2821" width="30.7109375" style="1" bestFit="1" customWidth="1"/>
    <col min="2822" max="2832" width="11.28515625" style="1" customWidth="1"/>
    <col min="2833" max="2833" width="8.28515625" style="1" customWidth="1"/>
    <col min="2834" max="2834" width="3.5703125" style="1" customWidth="1"/>
    <col min="2835" max="3075" width="9.28515625" style="1"/>
    <col min="3076" max="3076" width="4.28515625" style="1" customWidth="1"/>
    <col min="3077" max="3077" width="30.7109375" style="1" bestFit="1" customWidth="1"/>
    <col min="3078" max="3088" width="11.28515625" style="1" customWidth="1"/>
    <col min="3089" max="3089" width="8.28515625" style="1" customWidth="1"/>
    <col min="3090" max="3090" width="3.5703125" style="1" customWidth="1"/>
    <col min="3091" max="3331" width="9.28515625" style="1"/>
    <col min="3332" max="3332" width="4.28515625" style="1" customWidth="1"/>
    <col min="3333" max="3333" width="30.7109375" style="1" bestFit="1" customWidth="1"/>
    <col min="3334" max="3344" width="11.28515625" style="1" customWidth="1"/>
    <col min="3345" max="3345" width="8.28515625" style="1" customWidth="1"/>
    <col min="3346" max="3346" width="3.5703125" style="1" customWidth="1"/>
    <col min="3347" max="3587" width="9.28515625" style="1"/>
    <col min="3588" max="3588" width="4.28515625" style="1" customWidth="1"/>
    <col min="3589" max="3589" width="30.7109375" style="1" bestFit="1" customWidth="1"/>
    <col min="3590" max="3600" width="11.28515625" style="1" customWidth="1"/>
    <col min="3601" max="3601" width="8.28515625" style="1" customWidth="1"/>
    <col min="3602" max="3602" width="3.5703125" style="1" customWidth="1"/>
    <col min="3603" max="3843" width="9.28515625" style="1"/>
    <col min="3844" max="3844" width="4.28515625" style="1" customWidth="1"/>
    <col min="3845" max="3845" width="30.7109375" style="1" bestFit="1" customWidth="1"/>
    <col min="3846" max="3856" width="11.28515625" style="1" customWidth="1"/>
    <col min="3857" max="3857" width="8.28515625" style="1" customWidth="1"/>
    <col min="3858" max="3858" width="3.5703125" style="1" customWidth="1"/>
    <col min="3859" max="4099" width="9.28515625" style="1"/>
    <col min="4100" max="4100" width="4.28515625" style="1" customWidth="1"/>
    <col min="4101" max="4101" width="30.7109375" style="1" bestFit="1" customWidth="1"/>
    <col min="4102" max="4112" width="11.28515625" style="1" customWidth="1"/>
    <col min="4113" max="4113" width="8.28515625" style="1" customWidth="1"/>
    <col min="4114" max="4114" width="3.5703125" style="1" customWidth="1"/>
    <col min="4115" max="4355" width="9.28515625" style="1"/>
    <col min="4356" max="4356" width="4.28515625" style="1" customWidth="1"/>
    <col min="4357" max="4357" width="30.7109375" style="1" bestFit="1" customWidth="1"/>
    <col min="4358" max="4368" width="11.28515625" style="1" customWidth="1"/>
    <col min="4369" max="4369" width="8.28515625" style="1" customWidth="1"/>
    <col min="4370" max="4370" width="3.5703125" style="1" customWidth="1"/>
    <col min="4371" max="4611" width="9.28515625" style="1"/>
    <col min="4612" max="4612" width="4.28515625" style="1" customWidth="1"/>
    <col min="4613" max="4613" width="30.7109375" style="1" bestFit="1" customWidth="1"/>
    <col min="4614" max="4624" width="11.28515625" style="1" customWidth="1"/>
    <col min="4625" max="4625" width="8.28515625" style="1" customWidth="1"/>
    <col min="4626" max="4626" width="3.5703125" style="1" customWidth="1"/>
    <col min="4627" max="4867" width="9.28515625" style="1"/>
    <col min="4868" max="4868" width="4.28515625" style="1" customWidth="1"/>
    <col min="4869" max="4869" width="30.7109375" style="1" bestFit="1" customWidth="1"/>
    <col min="4870" max="4880" width="11.28515625" style="1" customWidth="1"/>
    <col min="4881" max="4881" width="8.28515625" style="1" customWidth="1"/>
    <col min="4882" max="4882" width="3.5703125" style="1" customWidth="1"/>
    <col min="4883" max="5123" width="9.28515625" style="1"/>
    <col min="5124" max="5124" width="4.28515625" style="1" customWidth="1"/>
    <col min="5125" max="5125" width="30.7109375" style="1" bestFit="1" customWidth="1"/>
    <col min="5126" max="5136" width="11.28515625" style="1" customWidth="1"/>
    <col min="5137" max="5137" width="8.28515625" style="1" customWidth="1"/>
    <col min="5138" max="5138" width="3.5703125" style="1" customWidth="1"/>
    <col min="5139" max="5379" width="9.28515625" style="1"/>
    <col min="5380" max="5380" width="4.28515625" style="1" customWidth="1"/>
    <col min="5381" max="5381" width="30.7109375" style="1" bestFit="1" customWidth="1"/>
    <col min="5382" max="5392" width="11.28515625" style="1" customWidth="1"/>
    <col min="5393" max="5393" width="8.28515625" style="1" customWidth="1"/>
    <col min="5394" max="5394" width="3.5703125" style="1" customWidth="1"/>
    <col min="5395" max="5635" width="9.28515625" style="1"/>
    <col min="5636" max="5636" width="4.28515625" style="1" customWidth="1"/>
    <col min="5637" max="5637" width="30.7109375" style="1" bestFit="1" customWidth="1"/>
    <col min="5638" max="5648" width="11.28515625" style="1" customWidth="1"/>
    <col min="5649" max="5649" width="8.28515625" style="1" customWidth="1"/>
    <col min="5650" max="5650" width="3.5703125" style="1" customWidth="1"/>
    <col min="5651" max="5891" width="9.28515625" style="1"/>
    <col min="5892" max="5892" width="4.28515625" style="1" customWidth="1"/>
    <col min="5893" max="5893" width="30.7109375" style="1" bestFit="1" customWidth="1"/>
    <col min="5894" max="5904" width="11.28515625" style="1" customWidth="1"/>
    <col min="5905" max="5905" width="8.28515625" style="1" customWidth="1"/>
    <col min="5906" max="5906" width="3.5703125" style="1" customWidth="1"/>
    <col min="5907" max="6147" width="9.28515625" style="1"/>
    <col min="6148" max="6148" width="4.28515625" style="1" customWidth="1"/>
    <col min="6149" max="6149" width="30.7109375" style="1" bestFit="1" customWidth="1"/>
    <col min="6150" max="6160" width="11.28515625" style="1" customWidth="1"/>
    <col min="6161" max="6161" width="8.28515625" style="1" customWidth="1"/>
    <col min="6162" max="6162" width="3.5703125" style="1" customWidth="1"/>
    <col min="6163" max="6403" width="9.28515625" style="1"/>
    <col min="6404" max="6404" width="4.28515625" style="1" customWidth="1"/>
    <col min="6405" max="6405" width="30.7109375" style="1" bestFit="1" customWidth="1"/>
    <col min="6406" max="6416" width="11.28515625" style="1" customWidth="1"/>
    <col min="6417" max="6417" width="8.28515625" style="1" customWidth="1"/>
    <col min="6418" max="6418" width="3.5703125" style="1" customWidth="1"/>
    <col min="6419" max="6659" width="9.28515625" style="1"/>
    <col min="6660" max="6660" width="4.28515625" style="1" customWidth="1"/>
    <col min="6661" max="6661" width="30.7109375" style="1" bestFit="1" customWidth="1"/>
    <col min="6662" max="6672" width="11.28515625" style="1" customWidth="1"/>
    <col min="6673" max="6673" width="8.28515625" style="1" customWidth="1"/>
    <col min="6674" max="6674" width="3.5703125" style="1" customWidth="1"/>
    <col min="6675" max="6915" width="9.28515625" style="1"/>
    <col min="6916" max="6916" width="4.28515625" style="1" customWidth="1"/>
    <col min="6917" max="6917" width="30.7109375" style="1" bestFit="1" customWidth="1"/>
    <col min="6918" max="6928" width="11.28515625" style="1" customWidth="1"/>
    <col min="6929" max="6929" width="8.28515625" style="1" customWidth="1"/>
    <col min="6930" max="6930" width="3.5703125" style="1" customWidth="1"/>
    <col min="6931" max="7171" width="9.28515625" style="1"/>
    <col min="7172" max="7172" width="4.28515625" style="1" customWidth="1"/>
    <col min="7173" max="7173" width="30.7109375" style="1" bestFit="1" customWidth="1"/>
    <col min="7174" max="7184" width="11.28515625" style="1" customWidth="1"/>
    <col min="7185" max="7185" width="8.28515625" style="1" customWidth="1"/>
    <col min="7186" max="7186" width="3.5703125" style="1" customWidth="1"/>
    <col min="7187" max="7427" width="9.28515625" style="1"/>
    <col min="7428" max="7428" width="4.28515625" style="1" customWidth="1"/>
    <col min="7429" max="7429" width="30.7109375" style="1" bestFit="1" customWidth="1"/>
    <col min="7430" max="7440" width="11.28515625" style="1" customWidth="1"/>
    <col min="7441" max="7441" width="8.28515625" style="1" customWidth="1"/>
    <col min="7442" max="7442" width="3.5703125" style="1" customWidth="1"/>
    <col min="7443" max="7683" width="9.28515625" style="1"/>
    <col min="7684" max="7684" width="4.28515625" style="1" customWidth="1"/>
    <col min="7685" max="7685" width="30.7109375" style="1" bestFit="1" customWidth="1"/>
    <col min="7686" max="7696" width="11.28515625" style="1" customWidth="1"/>
    <col min="7697" max="7697" width="8.28515625" style="1" customWidth="1"/>
    <col min="7698" max="7698" width="3.5703125" style="1" customWidth="1"/>
    <col min="7699" max="7939" width="9.28515625" style="1"/>
    <col min="7940" max="7940" width="4.28515625" style="1" customWidth="1"/>
    <col min="7941" max="7941" width="30.7109375" style="1" bestFit="1" customWidth="1"/>
    <col min="7942" max="7952" width="11.28515625" style="1" customWidth="1"/>
    <col min="7953" max="7953" width="8.28515625" style="1" customWidth="1"/>
    <col min="7954" max="7954" width="3.5703125" style="1" customWidth="1"/>
    <col min="7955" max="8195" width="9.28515625" style="1"/>
    <col min="8196" max="8196" width="4.28515625" style="1" customWidth="1"/>
    <col min="8197" max="8197" width="30.7109375" style="1" bestFit="1" customWidth="1"/>
    <col min="8198" max="8208" width="11.28515625" style="1" customWidth="1"/>
    <col min="8209" max="8209" width="8.28515625" style="1" customWidth="1"/>
    <col min="8210" max="8210" width="3.5703125" style="1" customWidth="1"/>
    <col min="8211" max="8451" width="9.28515625" style="1"/>
    <col min="8452" max="8452" width="4.28515625" style="1" customWidth="1"/>
    <col min="8453" max="8453" width="30.7109375" style="1" bestFit="1" customWidth="1"/>
    <col min="8454" max="8464" width="11.28515625" style="1" customWidth="1"/>
    <col min="8465" max="8465" width="8.28515625" style="1" customWidth="1"/>
    <col min="8466" max="8466" width="3.5703125" style="1" customWidth="1"/>
    <col min="8467" max="8707" width="9.28515625" style="1"/>
    <col min="8708" max="8708" width="4.28515625" style="1" customWidth="1"/>
    <col min="8709" max="8709" width="30.7109375" style="1" bestFit="1" customWidth="1"/>
    <col min="8710" max="8720" width="11.28515625" style="1" customWidth="1"/>
    <col min="8721" max="8721" width="8.28515625" style="1" customWidth="1"/>
    <col min="8722" max="8722" width="3.5703125" style="1" customWidth="1"/>
    <col min="8723" max="8963" width="9.28515625" style="1"/>
    <col min="8964" max="8964" width="4.28515625" style="1" customWidth="1"/>
    <col min="8965" max="8965" width="30.7109375" style="1" bestFit="1" customWidth="1"/>
    <col min="8966" max="8976" width="11.28515625" style="1" customWidth="1"/>
    <col min="8977" max="8977" width="8.28515625" style="1" customWidth="1"/>
    <col min="8978" max="8978" width="3.5703125" style="1" customWidth="1"/>
    <col min="8979" max="9219" width="9.28515625" style="1"/>
    <col min="9220" max="9220" width="4.28515625" style="1" customWidth="1"/>
    <col min="9221" max="9221" width="30.7109375" style="1" bestFit="1" customWidth="1"/>
    <col min="9222" max="9232" width="11.28515625" style="1" customWidth="1"/>
    <col min="9233" max="9233" width="8.28515625" style="1" customWidth="1"/>
    <col min="9234" max="9234" width="3.5703125" style="1" customWidth="1"/>
    <col min="9235" max="9475" width="9.28515625" style="1"/>
    <col min="9476" max="9476" width="4.28515625" style="1" customWidth="1"/>
    <col min="9477" max="9477" width="30.7109375" style="1" bestFit="1" customWidth="1"/>
    <col min="9478" max="9488" width="11.28515625" style="1" customWidth="1"/>
    <col min="9489" max="9489" width="8.28515625" style="1" customWidth="1"/>
    <col min="9490" max="9490" width="3.5703125" style="1" customWidth="1"/>
    <col min="9491" max="9731" width="9.28515625" style="1"/>
    <col min="9732" max="9732" width="4.28515625" style="1" customWidth="1"/>
    <col min="9733" max="9733" width="30.7109375" style="1" bestFit="1" customWidth="1"/>
    <col min="9734" max="9744" width="11.28515625" style="1" customWidth="1"/>
    <col min="9745" max="9745" width="8.28515625" style="1" customWidth="1"/>
    <col min="9746" max="9746" width="3.5703125" style="1" customWidth="1"/>
    <col min="9747" max="9987" width="9.28515625" style="1"/>
    <col min="9988" max="9988" width="4.28515625" style="1" customWidth="1"/>
    <col min="9989" max="9989" width="30.7109375" style="1" bestFit="1" customWidth="1"/>
    <col min="9990" max="10000" width="11.28515625" style="1" customWidth="1"/>
    <col min="10001" max="10001" width="8.28515625" style="1" customWidth="1"/>
    <col min="10002" max="10002" width="3.5703125" style="1" customWidth="1"/>
    <col min="10003" max="10243" width="9.28515625" style="1"/>
    <col min="10244" max="10244" width="4.28515625" style="1" customWidth="1"/>
    <col min="10245" max="10245" width="30.7109375" style="1" bestFit="1" customWidth="1"/>
    <col min="10246" max="10256" width="11.28515625" style="1" customWidth="1"/>
    <col min="10257" max="10257" width="8.28515625" style="1" customWidth="1"/>
    <col min="10258" max="10258" width="3.5703125" style="1" customWidth="1"/>
    <col min="10259" max="10499" width="9.28515625" style="1"/>
    <col min="10500" max="10500" width="4.28515625" style="1" customWidth="1"/>
    <col min="10501" max="10501" width="30.7109375" style="1" bestFit="1" customWidth="1"/>
    <col min="10502" max="10512" width="11.28515625" style="1" customWidth="1"/>
    <col min="10513" max="10513" width="8.28515625" style="1" customWidth="1"/>
    <col min="10514" max="10514" width="3.5703125" style="1" customWidth="1"/>
    <col min="10515" max="10755" width="9.28515625" style="1"/>
    <col min="10756" max="10756" width="4.28515625" style="1" customWidth="1"/>
    <col min="10757" max="10757" width="30.7109375" style="1" bestFit="1" customWidth="1"/>
    <col min="10758" max="10768" width="11.28515625" style="1" customWidth="1"/>
    <col min="10769" max="10769" width="8.28515625" style="1" customWidth="1"/>
    <col min="10770" max="10770" width="3.5703125" style="1" customWidth="1"/>
    <col min="10771" max="11011" width="9.28515625" style="1"/>
    <col min="11012" max="11012" width="4.28515625" style="1" customWidth="1"/>
    <col min="11013" max="11013" width="30.7109375" style="1" bestFit="1" customWidth="1"/>
    <col min="11014" max="11024" width="11.28515625" style="1" customWidth="1"/>
    <col min="11025" max="11025" width="8.28515625" style="1" customWidth="1"/>
    <col min="11026" max="11026" width="3.5703125" style="1" customWidth="1"/>
    <col min="11027" max="11267" width="9.28515625" style="1"/>
    <col min="11268" max="11268" width="4.28515625" style="1" customWidth="1"/>
    <col min="11269" max="11269" width="30.7109375" style="1" bestFit="1" customWidth="1"/>
    <col min="11270" max="11280" width="11.28515625" style="1" customWidth="1"/>
    <col min="11281" max="11281" width="8.28515625" style="1" customWidth="1"/>
    <col min="11282" max="11282" width="3.5703125" style="1" customWidth="1"/>
    <col min="11283" max="11523" width="9.28515625" style="1"/>
    <col min="11524" max="11524" width="4.28515625" style="1" customWidth="1"/>
    <col min="11525" max="11525" width="30.7109375" style="1" bestFit="1" customWidth="1"/>
    <col min="11526" max="11536" width="11.28515625" style="1" customWidth="1"/>
    <col min="11537" max="11537" width="8.28515625" style="1" customWidth="1"/>
    <col min="11538" max="11538" width="3.5703125" style="1" customWidth="1"/>
    <col min="11539" max="11779" width="9.28515625" style="1"/>
    <col min="11780" max="11780" width="4.28515625" style="1" customWidth="1"/>
    <col min="11781" max="11781" width="30.7109375" style="1" bestFit="1" customWidth="1"/>
    <col min="11782" max="11792" width="11.28515625" style="1" customWidth="1"/>
    <col min="11793" max="11793" width="8.28515625" style="1" customWidth="1"/>
    <col min="11794" max="11794" width="3.5703125" style="1" customWidth="1"/>
    <col min="11795" max="12035" width="9.28515625" style="1"/>
    <col min="12036" max="12036" width="4.28515625" style="1" customWidth="1"/>
    <col min="12037" max="12037" width="30.7109375" style="1" bestFit="1" customWidth="1"/>
    <col min="12038" max="12048" width="11.28515625" style="1" customWidth="1"/>
    <col min="12049" max="12049" width="8.28515625" style="1" customWidth="1"/>
    <col min="12050" max="12050" width="3.5703125" style="1" customWidth="1"/>
    <col min="12051" max="12291" width="9.28515625" style="1"/>
    <col min="12292" max="12292" width="4.28515625" style="1" customWidth="1"/>
    <col min="12293" max="12293" width="30.7109375" style="1" bestFit="1" customWidth="1"/>
    <col min="12294" max="12304" width="11.28515625" style="1" customWidth="1"/>
    <col min="12305" max="12305" width="8.28515625" style="1" customWidth="1"/>
    <col min="12306" max="12306" width="3.5703125" style="1" customWidth="1"/>
    <col min="12307" max="12547" width="9.28515625" style="1"/>
    <col min="12548" max="12548" width="4.28515625" style="1" customWidth="1"/>
    <col min="12549" max="12549" width="30.7109375" style="1" bestFit="1" customWidth="1"/>
    <col min="12550" max="12560" width="11.28515625" style="1" customWidth="1"/>
    <col min="12561" max="12561" width="8.28515625" style="1" customWidth="1"/>
    <col min="12562" max="12562" width="3.5703125" style="1" customWidth="1"/>
    <col min="12563" max="12803" width="9.28515625" style="1"/>
    <col min="12804" max="12804" width="4.28515625" style="1" customWidth="1"/>
    <col min="12805" max="12805" width="30.7109375" style="1" bestFit="1" customWidth="1"/>
    <col min="12806" max="12816" width="11.28515625" style="1" customWidth="1"/>
    <col min="12817" max="12817" width="8.28515625" style="1" customWidth="1"/>
    <col min="12818" max="12818" width="3.5703125" style="1" customWidth="1"/>
    <col min="12819" max="13059" width="9.28515625" style="1"/>
    <col min="13060" max="13060" width="4.28515625" style="1" customWidth="1"/>
    <col min="13061" max="13061" width="30.7109375" style="1" bestFit="1" customWidth="1"/>
    <col min="13062" max="13072" width="11.28515625" style="1" customWidth="1"/>
    <col min="13073" max="13073" width="8.28515625" style="1" customWidth="1"/>
    <col min="13074" max="13074" width="3.5703125" style="1" customWidth="1"/>
    <col min="13075" max="13315" width="9.28515625" style="1"/>
    <col min="13316" max="13316" width="4.28515625" style="1" customWidth="1"/>
    <col min="13317" max="13317" width="30.7109375" style="1" bestFit="1" customWidth="1"/>
    <col min="13318" max="13328" width="11.28515625" style="1" customWidth="1"/>
    <col min="13329" max="13329" width="8.28515625" style="1" customWidth="1"/>
    <col min="13330" max="13330" width="3.5703125" style="1" customWidth="1"/>
    <col min="13331" max="13571" width="9.28515625" style="1"/>
    <col min="13572" max="13572" width="4.28515625" style="1" customWidth="1"/>
    <col min="13573" max="13573" width="30.7109375" style="1" bestFit="1" customWidth="1"/>
    <col min="13574" max="13584" width="11.28515625" style="1" customWidth="1"/>
    <col min="13585" max="13585" width="8.28515625" style="1" customWidth="1"/>
    <col min="13586" max="13586" width="3.5703125" style="1" customWidth="1"/>
    <col min="13587" max="13827" width="9.28515625" style="1"/>
    <col min="13828" max="13828" width="4.28515625" style="1" customWidth="1"/>
    <col min="13829" max="13829" width="30.7109375" style="1" bestFit="1" customWidth="1"/>
    <col min="13830" max="13840" width="11.28515625" style="1" customWidth="1"/>
    <col min="13841" max="13841" width="8.28515625" style="1" customWidth="1"/>
    <col min="13842" max="13842" width="3.5703125" style="1" customWidth="1"/>
    <col min="13843" max="14083" width="9.28515625" style="1"/>
    <col min="14084" max="14084" width="4.28515625" style="1" customWidth="1"/>
    <col min="14085" max="14085" width="30.7109375" style="1" bestFit="1" customWidth="1"/>
    <col min="14086" max="14096" width="11.28515625" style="1" customWidth="1"/>
    <col min="14097" max="14097" width="8.28515625" style="1" customWidth="1"/>
    <col min="14098" max="14098" width="3.5703125" style="1" customWidth="1"/>
    <col min="14099" max="14339" width="9.28515625" style="1"/>
    <col min="14340" max="14340" width="4.28515625" style="1" customWidth="1"/>
    <col min="14341" max="14341" width="30.7109375" style="1" bestFit="1" customWidth="1"/>
    <col min="14342" max="14352" width="11.28515625" style="1" customWidth="1"/>
    <col min="14353" max="14353" width="8.28515625" style="1" customWidth="1"/>
    <col min="14354" max="14354" width="3.5703125" style="1" customWidth="1"/>
    <col min="14355" max="14595" width="9.28515625" style="1"/>
    <col min="14596" max="14596" width="4.28515625" style="1" customWidth="1"/>
    <col min="14597" max="14597" width="30.7109375" style="1" bestFit="1" customWidth="1"/>
    <col min="14598" max="14608" width="11.28515625" style="1" customWidth="1"/>
    <col min="14609" max="14609" width="8.28515625" style="1" customWidth="1"/>
    <col min="14610" max="14610" width="3.5703125" style="1" customWidth="1"/>
    <col min="14611" max="14851" width="9.28515625" style="1"/>
    <col min="14852" max="14852" width="4.28515625" style="1" customWidth="1"/>
    <col min="14853" max="14853" width="30.7109375" style="1" bestFit="1" customWidth="1"/>
    <col min="14854" max="14864" width="11.28515625" style="1" customWidth="1"/>
    <col min="14865" max="14865" width="8.28515625" style="1" customWidth="1"/>
    <col min="14866" max="14866" width="3.5703125" style="1" customWidth="1"/>
    <col min="14867" max="15107" width="9.28515625" style="1"/>
    <col min="15108" max="15108" width="4.28515625" style="1" customWidth="1"/>
    <col min="15109" max="15109" width="30.7109375" style="1" bestFit="1" customWidth="1"/>
    <col min="15110" max="15120" width="11.28515625" style="1" customWidth="1"/>
    <col min="15121" max="15121" width="8.28515625" style="1" customWidth="1"/>
    <col min="15122" max="15122" width="3.5703125" style="1" customWidth="1"/>
    <col min="15123" max="15363" width="9.28515625" style="1"/>
    <col min="15364" max="15364" width="4.28515625" style="1" customWidth="1"/>
    <col min="15365" max="15365" width="30.7109375" style="1" bestFit="1" customWidth="1"/>
    <col min="15366" max="15376" width="11.28515625" style="1" customWidth="1"/>
    <col min="15377" max="15377" width="8.28515625" style="1" customWidth="1"/>
    <col min="15378" max="15378" width="3.5703125" style="1" customWidth="1"/>
    <col min="15379" max="15619" width="9.28515625" style="1"/>
    <col min="15620" max="15620" width="4.28515625" style="1" customWidth="1"/>
    <col min="15621" max="15621" width="30.7109375" style="1" bestFit="1" customWidth="1"/>
    <col min="15622" max="15632" width="11.28515625" style="1" customWidth="1"/>
    <col min="15633" max="15633" width="8.28515625" style="1" customWidth="1"/>
    <col min="15634" max="15634" width="3.5703125" style="1" customWidth="1"/>
    <col min="15635" max="15875" width="9.28515625" style="1"/>
    <col min="15876" max="15876" width="4.28515625" style="1" customWidth="1"/>
    <col min="15877" max="15877" width="30.7109375" style="1" bestFit="1" customWidth="1"/>
    <col min="15878" max="15888" width="11.28515625" style="1" customWidth="1"/>
    <col min="15889" max="15889" width="8.28515625" style="1" customWidth="1"/>
    <col min="15890" max="15890" width="3.5703125" style="1" customWidth="1"/>
    <col min="15891" max="16131" width="9.28515625" style="1"/>
    <col min="16132" max="16132" width="4.28515625" style="1" customWidth="1"/>
    <col min="16133" max="16133" width="30.7109375" style="1" bestFit="1" customWidth="1"/>
    <col min="16134" max="16144" width="11.28515625" style="1" customWidth="1"/>
    <col min="16145" max="16145" width="8.28515625" style="1" customWidth="1"/>
    <col min="16146" max="16146" width="3.5703125" style="1" customWidth="1"/>
    <col min="16147" max="16384" width="9.28515625" style="1"/>
  </cols>
  <sheetData>
    <row r="6" spans="1:17" ht="14.45" thickBot="1"/>
    <row r="7" spans="1:17" s="155" customFormat="1">
      <c r="A7" s="156"/>
      <c r="B7" s="260"/>
      <c r="C7" s="261"/>
      <c r="D7" s="261"/>
      <c r="E7" s="261"/>
      <c r="F7" s="261"/>
      <c r="G7" s="261"/>
      <c r="H7" s="261"/>
      <c r="I7" s="261"/>
      <c r="J7" s="261"/>
      <c r="K7" s="261"/>
      <c r="L7" s="261"/>
      <c r="M7" s="261"/>
      <c r="N7" s="261"/>
      <c r="O7" s="261"/>
      <c r="P7" s="261"/>
      <c r="Q7" s="262"/>
    </row>
    <row r="8" spans="1:17" s="155" customFormat="1" ht="18">
      <c r="A8" s="156"/>
      <c r="B8" s="263"/>
      <c r="C8" s="594" t="s">
        <v>223</v>
      </c>
      <c r="D8" s="594"/>
      <c r="E8" s="594"/>
      <c r="F8" s="594"/>
      <c r="G8" s="594"/>
      <c r="H8" s="594"/>
      <c r="I8" s="594"/>
      <c r="J8" s="594"/>
      <c r="K8" s="594"/>
      <c r="L8" s="594"/>
      <c r="M8" s="594"/>
      <c r="N8" s="594"/>
      <c r="O8" s="594"/>
      <c r="P8" s="594"/>
      <c r="Q8" s="264"/>
    </row>
    <row r="9" spans="1:17" ht="3.75" customHeight="1">
      <c r="B9" s="3"/>
      <c r="C9" s="4"/>
      <c r="D9" s="5"/>
      <c r="E9" s="6"/>
      <c r="F9" s="7"/>
      <c r="G9" s="8"/>
      <c r="H9" s="8"/>
      <c r="I9" s="8"/>
      <c r="J9" s="8"/>
      <c r="K9" s="2"/>
      <c r="L9" s="2"/>
      <c r="M9" s="2"/>
      <c r="N9" s="2"/>
      <c r="O9" s="2"/>
      <c r="P9" s="2"/>
      <c r="Q9" s="9"/>
    </row>
    <row r="10" spans="1:17" ht="14.45">
      <c r="B10" s="3"/>
      <c r="C10" s="10" t="s">
        <v>224</v>
      </c>
      <c r="D10" s="745">
        <v>2024</v>
      </c>
      <c r="E10" s="7"/>
      <c r="F10" s="7"/>
      <c r="G10" s="8"/>
      <c r="H10" s="8"/>
      <c r="I10" s="8"/>
      <c r="J10" s="8"/>
      <c r="K10" s="2"/>
      <c r="L10" s="2"/>
      <c r="M10" s="2"/>
      <c r="N10" s="2"/>
      <c r="O10" s="2"/>
      <c r="P10" s="2"/>
      <c r="Q10" s="9"/>
    </row>
    <row r="11" spans="1:17" ht="14.45" thickBot="1">
      <c r="B11" s="11"/>
      <c r="C11" s="2"/>
      <c r="D11" s="2"/>
      <c r="E11" s="2"/>
      <c r="F11" s="2"/>
      <c r="G11" s="2"/>
      <c r="H11" s="2"/>
      <c r="I11" s="2"/>
      <c r="J11" s="2"/>
      <c r="K11" s="2"/>
      <c r="L11" s="746"/>
      <c r="M11" s="746"/>
      <c r="N11" s="2"/>
      <c r="O11" s="2"/>
      <c r="P11" s="2"/>
      <c r="Q11" s="9"/>
    </row>
    <row r="12" spans="1:17" ht="14.45" thickBot="1">
      <c r="B12" s="11"/>
      <c r="C12" s="2"/>
      <c r="D12" s="12" t="s">
        <v>225</v>
      </c>
      <c r="E12" s="13" t="s">
        <v>225</v>
      </c>
      <c r="F12" s="13" t="s">
        <v>225</v>
      </c>
      <c r="G12" s="13" t="s">
        <v>225</v>
      </c>
      <c r="H12" s="13" t="s">
        <v>225</v>
      </c>
      <c r="I12" s="13" t="s">
        <v>225</v>
      </c>
      <c r="J12" s="13" t="s">
        <v>225</v>
      </c>
      <c r="K12" s="13" t="s">
        <v>225</v>
      </c>
      <c r="L12" s="13" t="s">
        <v>225</v>
      </c>
      <c r="M12" s="14" t="s">
        <v>225</v>
      </c>
      <c r="N12" s="15" t="s">
        <v>225</v>
      </c>
      <c r="O12" s="16" t="s">
        <v>225</v>
      </c>
      <c r="P12" s="636" t="s">
        <v>226</v>
      </c>
      <c r="Q12" s="9"/>
    </row>
    <row r="13" spans="1:17" ht="14.45" thickBot="1">
      <c r="B13" s="17"/>
      <c r="C13" s="18" t="s">
        <v>227</v>
      </c>
      <c r="D13" s="19" t="s">
        <v>228</v>
      </c>
      <c r="E13" s="20" t="s">
        <v>229</v>
      </c>
      <c r="F13" s="20" t="s">
        <v>230</v>
      </c>
      <c r="G13" s="20" t="s">
        <v>231</v>
      </c>
      <c r="H13" s="20" t="s">
        <v>232</v>
      </c>
      <c r="I13" s="20" t="s">
        <v>233</v>
      </c>
      <c r="J13" s="20" t="s">
        <v>234</v>
      </c>
      <c r="K13" s="20" t="s">
        <v>235</v>
      </c>
      <c r="L13" s="20" t="s">
        <v>236</v>
      </c>
      <c r="M13" s="21" t="s">
        <v>237</v>
      </c>
      <c r="N13" s="22" t="s">
        <v>238</v>
      </c>
      <c r="O13" s="22" t="s">
        <v>239</v>
      </c>
      <c r="P13" s="637"/>
      <c r="Q13" s="9"/>
    </row>
    <row r="14" spans="1:17">
      <c r="B14" s="11"/>
      <c r="C14" s="23" t="s">
        <v>240</v>
      </c>
      <c r="D14" s="24">
        <v>0</v>
      </c>
      <c r="E14" s="25">
        <v>0</v>
      </c>
      <c r="F14" s="25">
        <v>0</v>
      </c>
      <c r="G14" s="25">
        <v>0</v>
      </c>
      <c r="H14" s="25">
        <v>0</v>
      </c>
      <c r="I14" s="25">
        <v>0</v>
      </c>
      <c r="J14" s="25">
        <v>0</v>
      </c>
      <c r="K14" s="25">
        <v>0</v>
      </c>
      <c r="L14" s="25">
        <v>0</v>
      </c>
      <c r="M14" s="25">
        <v>0</v>
      </c>
      <c r="N14" s="25">
        <v>0</v>
      </c>
      <c r="O14" s="26">
        <v>0</v>
      </c>
      <c r="P14" s="27">
        <f>SUM(D14:O14)</f>
        <v>0</v>
      </c>
      <c r="Q14" s="9"/>
    </row>
    <row r="15" spans="1:17">
      <c r="B15" s="11"/>
      <c r="C15" s="28" t="s">
        <v>241</v>
      </c>
      <c r="D15" s="29">
        <v>0</v>
      </c>
      <c r="E15" s="30">
        <v>0</v>
      </c>
      <c r="F15" s="30">
        <v>0</v>
      </c>
      <c r="G15" s="30">
        <v>0</v>
      </c>
      <c r="H15" s="30">
        <v>0</v>
      </c>
      <c r="I15" s="30">
        <v>0</v>
      </c>
      <c r="J15" s="30">
        <v>0</v>
      </c>
      <c r="K15" s="30">
        <v>0</v>
      </c>
      <c r="L15" s="30">
        <v>0</v>
      </c>
      <c r="M15" s="30">
        <v>0</v>
      </c>
      <c r="N15" s="30">
        <v>0</v>
      </c>
      <c r="O15" s="31">
        <v>0</v>
      </c>
      <c r="P15" s="32">
        <f>SUM(D15:O15)</f>
        <v>0</v>
      </c>
      <c r="Q15" s="9"/>
    </row>
    <row r="16" spans="1:17">
      <c r="B16" s="11"/>
      <c r="C16" s="28" t="s">
        <v>242</v>
      </c>
      <c r="D16" s="29">
        <v>0</v>
      </c>
      <c r="E16" s="30">
        <v>0</v>
      </c>
      <c r="F16" s="30">
        <v>0</v>
      </c>
      <c r="G16" s="30">
        <v>0</v>
      </c>
      <c r="H16" s="30">
        <v>0</v>
      </c>
      <c r="I16" s="30">
        <v>0</v>
      </c>
      <c r="J16" s="30">
        <v>0</v>
      </c>
      <c r="K16" s="30">
        <v>0</v>
      </c>
      <c r="L16" s="30">
        <v>0</v>
      </c>
      <c r="M16" s="30">
        <v>0</v>
      </c>
      <c r="N16" s="30">
        <v>0</v>
      </c>
      <c r="O16" s="31">
        <v>0</v>
      </c>
      <c r="P16" s="32">
        <f>SUM(D16:O16)</f>
        <v>0</v>
      </c>
      <c r="Q16" s="9"/>
    </row>
    <row r="17" spans="1:18">
      <c r="B17" s="11"/>
      <c r="C17" s="33" t="s">
        <v>243</v>
      </c>
      <c r="D17" s="29">
        <v>0</v>
      </c>
      <c r="E17" s="30">
        <v>0</v>
      </c>
      <c r="F17" s="30">
        <v>0</v>
      </c>
      <c r="G17" s="30">
        <v>0</v>
      </c>
      <c r="H17" s="30">
        <v>0</v>
      </c>
      <c r="I17" s="30">
        <v>0</v>
      </c>
      <c r="J17" s="30">
        <v>0</v>
      </c>
      <c r="K17" s="30">
        <v>0</v>
      </c>
      <c r="L17" s="30">
        <v>0</v>
      </c>
      <c r="M17" s="30">
        <v>0</v>
      </c>
      <c r="N17" s="30">
        <v>0</v>
      </c>
      <c r="O17" s="31">
        <v>0</v>
      </c>
      <c r="P17" s="32">
        <f>SUM(D17:O17)</f>
        <v>0</v>
      </c>
      <c r="Q17" s="9"/>
    </row>
    <row r="18" spans="1:18" ht="14.45" thickBot="1">
      <c r="B18" s="11"/>
      <c r="C18" s="34" t="s">
        <v>244</v>
      </c>
      <c r="D18" s="35">
        <v>0</v>
      </c>
      <c r="E18" s="36">
        <v>0</v>
      </c>
      <c r="F18" s="36">
        <v>0</v>
      </c>
      <c r="G18" s="36">
        <v>0</v>
      </c>
      <c r="H18" s="36">
        <v>0</v>
      </c>
      <c r="I18" s="36">
        <v>0</v>
      </c>
      <c r="J18" s="36">
        <v>0</v>
      </c>
      <c r="K18" s="36">
        <v>0</v>
      </c>
      <c r="L18" s="36">
        <v>0</v>
      </c>
      <c r="M18" s="36">
        <v>0</v>
      </c>
      <c r="N18" s="36">
        <v>0</v>
      </c>
      <c r="O18" s="37">
        <v>0</v>
      </c>
      <c r="P18" s="38">
        <f>SUM(D18:O18)</f>
        <v>0</v>
      </c>
      <c r="Q18" s="9"/>
    </row>
    <row r="19" spans="1:18" ht="14.45" thickBot="1">
      <c r="B19" s="11"/>
      <c r="C19" s="747"/>
      <c r="D19" s="39"/>
      <c r="E19" s="40"/>
      <c r="F19" s="2"/>
      <c r="G19" s="2"/>
      <c r="H19" s="2"/>
      <c r="I19" s="41"/>
      <c r="J19" s="41"/>
      <c r="K19" s="2"/>
      <c r="L19" s="2"/>
      <c r="M19" s="2"/>
      <c r="N19" s="2"/>
      <c r="O19" s="2"/>
      <c r="P19" s="2"/>
      <c r="Q19" s="9"/>
    </row>
    <row r="20" spans="1:18" ht="14.45" thickBot="1">
      <c r="B20" s="11"/>
      <c r="C20" s="42" t="s">
        <v>245</v>
      </c>
      <c r="D20" s="43">
        <v>0</v>
      </c>
      <c r="E20" s="44">
        <v>0</v>
      </c>
      <c r="F20" s="44">
        <v>0</v>
      </c>
      <c r="G20" s="44">
        <v>0</v>
      </c>
      <c r="H20" s="44">
        <v>0</v>
      </c>
      <c r="I20" s="44">
        <v>0</v>
      </c>
      <c r="J20" s="44">
        <v>0</v>
      </c>
      <c r="K20" s="44">
        <v>0</v>
      </c>
      <c r="L20" s="44">
        <v>0</v>
      </c>
      <c r="M20" s="45">
        <v>0</v>
      </c>
      <c r="N20" s="45">
        <v>0</v>
      </c>
      <c r="O20" s="45">
        <v>0</v>
      </c>
      <c r="P20" s="46">
        <f>SUM(D20:O20)</f>
        <v>0</v>
      </c>
      <c r="Q20" s="9"/>
    </row>
    <row r="21" spans="1:18">
      <c r="B21" s="11"/>
      <c r="C21" s="47"/>
      <c r="D21" s="48"/>
      <c r="E21" s="49"/>
      <c r="F21" s="50"/>
      <c r="G21" s="2"/>
      <c r="H21" s="2"/>
      <c r="I21" s="2"/>
      <c r="J21" s="2"/>
      <c r="K21" s="2"/>
      <c r="L21" s="51"/>
      <c r="M21" s="51"/>
      <c r="N21" s="2"/>
      <c r="O21" s="2"/>
      <c r="P21" s="2"/>
      <c r="Q21" s="9"/>
    </row>
    <row r="22" spans="1:18">
      <c r="B22" s="11"/>
      <c r="C22" s="52" t="s">
        <v>246</v>
      </c>
      <c r="D22" s="638"/>
      <c r="E22" s="639"/>
      <c r="F22" s="639"/>
      <c r="G22" s="639"/>
      <c r="H22" s="639"/>
      <c r="I22" s="639"/>
      <c r="J22" s="639"/>
      <c r="K22" s="639"/>
      <c r="L22" s="639"/>
      <c r="M22" s="639"/>
      <c r="N22" s="639"/>
      <c r="O22" s="639"/>
      <c r="P22" s="640"/>
      <c r="Q22" s="9"/>
    </row>
    <row r="23" spans="1:18">
      <c r="B23" s="11"/>
      <c r="C23" s="2"/>
      <c r="D23" s="641"/>
      <c r="E23" s="642"/>
      <c r="F23" s="642"/>
      <c r="G23" s="642"/>
      <c r="H23" s="642"/>
      <c r="I23" s="642"/>
      <c r="J23" s="642"/>
      <c r="K23" s="642"/>
      <c r="L23" s="642"/>
      <c r="M23" s="642"/>
      <c r="N23" s="642"/>
      <c r="O23" s="642"/>
      <c r="P23" s="643"/>
      <c r="Q23" s="9"/>
    </row>
    <row r="24" spans="1:18" ht="14.45">
      <c r="B24" s="3"/>
      <c r="C24" s="8"/>
      <c r="D24" s="641"/>
      <c r="E24" s="642"/>
      <c r="F24" s="642"/>
      <c r="G24" s="642"/>
      <c r="H24" s="642"/>
      <c r="I24" s="642"/>
      <c r="J24" s="642"/>
      <c r="K24" s="642"/>
      <c r="L24" s="642"/>
      <c r="M24" s="642"/>
      <c r="N24" s="642"/>
      <c r="O24" s="642"/>
      <c r="P24" s="643"/>
      <c r="Q24" s="9"/>
    </row>
    <row r="25" spans="1:18">
      <c r="A25" s="53"/>
      <c r="B25" s="11"/>
      <c r="C25" s="2"/>
      <c r="D25" s="644"/>
      <c r="E25" s="645"/>
      <c r="F25" s="645"/>
      <c r="G25" s="645"/>
      <c r="H25" s="645"/>
      <c r="I25" s="645"/>
      <c r="J25" s="645"/>
      <c r="K25" s="645"/>
      <c r="L25" s="645"/>
      <c r="M25" s="645"/>
      <c r="N25" s="645"/>
      <c r="O25" s="645"/>
      <c r="P25" s="646"/>
      <c r="Q25" s="9"/>
    </row>
    <row r="26" spans="1:18" ht="7.5" customHeight="1">
      <c r="A26" s="53"/>
      <c r="B26" s="11"/>
      <c r="C26" s="2"/>
      <c r="D26" s="2"/>
      <c r="E26" s="2"/>
      <c r="F26" s="2"/>
      <c r="G26" s="2"/>
      <c r="H26" s="2"/>
      <c r="I26" s="2"/>
      <c r="J26" s="2"/>
      <c r="K26" s="2"/>
      <c r="L26" s="2"/>
      <c r="M26" s="2"/>
      <c r="N26" s="2"/>
      <c r="O26" s="2"/>
      <c r="P26" s="2"/>
      <c r="Q26" s="9"/>
      <c r="R26" s="54"/>
    </row>
    <row r="27" spans="1:18" ht="7.5" customHeight="1">
      <c r="A27" s="53"/>
      <c r="B27" s="11"/>
      <c r="C27" s="2"/>
      <c r="D27" s="2"/>
      <c r="E27" s="2"/>
      <c r="F27" s="2"/>
      <c r="G27" s="2"/>
      <c r="H27" s="2"/>
      <c r="I27" s="2"/>
      <c r="J27" s="2"/>
      <c r="K27" s="2"/>
      <c r="L27" s="2"/>
      <c r="M27" s="2"/>
      <c r="N27" s="2"/>
      <c r="O27" s="2"/>
      <c r="P27" s="2"/>
      <c r="Q27" s="9"/>
      <c r="R27" s="54"/>
    </row>
    <row r="28" spans="1:18" ht="3.75" customHeight="1">
      <c r="B28" s="3"/>
      <c r="C28" s="4"/>
      <c r="D28" s="5"/>
      <c r="E28" s="6"/>
      <c r="F28" s="7"/>
      <c r="G28" s="8"/>
      <c r="H28" s="8"/>
      <c r="I28" s="8"/>
      <c r="J28" s="8"/>
      <c r="K28" s="2"/>
      <c r="L28" s="2"/>
      <c r="M28" s="2"/>
      <c r="N28" s="2"/>
      <c r="O28" s="2"/>
      <c r="P28" s="2"/>
      <c r="Q28" s="9"/>
    </row>
    <row r="29" spans="1:18" ht="14.45">
      <c r="B29" s="3"/>
      <c r="C29" s="10" t="s">
        <v>224</v>
      </c>
      <c r="D29" s="745">
        <v>2025</v>
      </c>
      <c r="E29" s="7"/>
      <c r="F29" s="7"/>
      <c r="G29" s="8"/>
      <c r="H29" s="8"/>
      <c r="I29" s="8"/>
      <c r="J29" s="8"/>
      <c r="K29" s="2"/>
      <c r="L29" s="2"/>
      <c r="M29" s="2"/>
      <c r="N29" s="2"/>
      <c r="O29" s="2"/>
      <c r="P29" s="2"/>
      <c r="Q29" s="9"/>
    </row>
    <row r="30" spans="1:18" ht="14.45" thickBot="1">
      <c r="B30" s="11"/>
      <c r="C30" s="2"/>
      <c r="D30" s="2"/>
      <c r="E30" s="2"/>
      <c r="F30" s="2"/>
      <c r="G30" s="2"/>
      <c r="H30" s="2"/>
      <c r="I30" s="2"/>
      <c r="J30" s="2"/>
      <c r="K30" s="2"/>
      <c r="L30" s="2"/>
      <c r="M30" s="2"/>
      <c r="N30" s="2"/>
      <c r="O30" s="2"/>
      <c r="P30" s="2"/>
      <c r="Q30" s="9"/>
    </row>
    <row r="31" spans="1:18" ht="13.5" customHeight="1" thickBot="1">
      <c r="B31" s="11"/>
      <c r="C31" s="2"/>
      <c r="D31" s="12" t="s">
        <v>225</v>
      </c>
      <c r="E31" s="13" t="s">
        <v>225</v>
      </c>
      <c r="F31" s="13" t="s">
        <v>225</v>
      </c>
      <c r="G31" s="13" t="s">
        <v>225</v>
      </c>
      <c r="H31" s="13" t="s">
        <v>225</v>
      </c>
      <c r="I31" s="13" t="s">
        <v>225</v>
      </c>
      <c r="J31" s="13" t="s">
        <v>225</v>
      </c>
      <c r="K31" s="13" t="s">
        <v>225</v>
      </c>
      <c r="L31" s="13" t="s">
        <v>225</v>
      </c>
      <c r="M31" s="14" t="s">
        <v>225</v>
      </c>
      <c r="N31" s="15" t="s">
        <v>225</v>
      </c>
      <c r="O31" s="16" t="s">
        <v>225</v>
      </c>
      <c r="P31" s="636" t="s">
        <v>226</v>
      </c>
      <c r="Q31" s="9"/>
    </row>
    <row r="32" spans="1:18" ht="14.45" thickBot="1">
      <c r="B32" s="17"/>
      <c r="C32" s="18" t="s">
        <v>227</v>
      </c>
      <c r="D32" s="19" t="s">
        <v>228</v>
      </c>
      <c r="E32" s="20" t="s">
        <v>229</v>
      </c>
      <c r="F32" s="20" t="s">
        <v>230</v>
      </c>
      <c r="G32" s="20" t="s">
        <v>231</v>
      </c>
      <c r="H32" s="20" t="s">
        <v>232</v>
      </c>
      <c r="I32" s="20" t="s">
        <v>233</v>
      </c>
      <c r="J32" s="20" t="s">
        <v>234</v>
      </c>
      <c r="K32" s="20" t="s">
        <v>235</v>
      </c>
      <c r="L32" s="20" t="s">
        <v>247</v>
      </c>
      <c r="M32" s="21" t="s">
        <v>237</v>
      </c>
      <c r="N32" s="22" t="s">
        <v>238</v>
      </c>
      <c r="O32" s="22" t="s">
        <v>239</v>
      </c>
      <c r="P32" s="637"/>
      <c r="Q32" s="9"/>
    </row>
    <row r="33" spans="2:17">
      <c r="B33" s="11"/>
      <c r="C33" s="23" t="s">
        <v>240</v>
      </c>
      <c r="D33" s="24">
        <v>0</v>
      </c>
      <c r="E33" s="25">
        <v>0</v>
      </c>
      <c r="F33" s="25">
        <v>0</v>
      </c>
      <c r="G33" s="25">
        <v>0</v>
      </c>
      <c r="H33" s="25">
        <v>0</v>
      </c>
      <c r="I33" s="25">
        <v>0</v>
      </c>
      <c r="J33" s="25">
        <v>0</v>
      </c>
      <c r="K33" s="25">
        <v>0</v>
      </c>
      <c r="L33" s="25">
        <v>0</v>
      </c>
      <c r="M33" s="25">
        <v>0</v>
      </c>
      <c r="N33" s="25">
        <v>0</v>
      </c>
      <c r="O33" s="26">
        <v>0</v>
      </c>
      <c r="P33" s="27">
        <f>SUM(D33:O33)</f>
        <v>0</v>
      </c>
      <c r="Q33" s="9"/>
    </row>
    <row r="34" spans="2:17">
      <c r="B34" s="11"/>
      <c r="C34" s="28" t="s">
        <v>241</v>
      </c>
      <c r="D34" s="29">
        <v>0</v>
      </c>
      <c r="E34" s="30">
        <v>0</v>
      </c>
      <c r="F34" s="30">
        <v>0</v>
      </c>
      <c r="G34" s="30">
        <v>0</v>
      </c>
      <c r="H34" s="30">
        <v>0</v>
      </c>
      <c r="I34" s="30">
        <v>0</v>
      </c>
      <c r="J34" s="30">
        <v>0</v>
      </c>
      <c r="K34" s="30">
        <v>0</v>
      </c>
      <c r="L34" s="30">
        <v>0</v>
      </c>
      <c r="M34" s="30">
        <v>0</v>
      </c>
      <c r="N34" s="30">
        <v>0</v>
      </c>
      <c r="O34" s="31">
        <v>0</v>
      </c>
      <c r="P34" s="32">
        <f>SUM(D34:O34)</f>
        <v>0</v>
      </c>
      <c r="Q34" s="9"/>
    </row>
    <row r="35" spans="2:17">
      <c r="B35" s="11"/>
      <c r="C35" s="28" t="s">
        <v>242</v>
      </c>
      <c r="D35" s="29">
        <v>0</v>
      </c>
      <c r="E35" s="30">
        <v>0</v>
      </c>
      <c r="F35" s="30">
        <v>0</v>
      </c>
      <c r="G35" s="30">
        <v>0</v>
      </c>
      <c r="H35" s="30">
        <v>0</v>
      </c>
      <c r="I35" s="30">
        <v>0</v>
      </c>
      <c r="J35" s="30">
        <v>0</v>
      </c>
      <c r="K35" s="30">
        <v>0</v>
      </c>
      <c r="L35" s="30">
        <v>0</v>
      </c>
      <c r="M35" s="30">
        <v>0</v>
      </c>
      <c r="N35" s="30">
        <v>0</v>
      </c>
      <c r="O35" s="31">
        <v>0</v>
      </c>
      <c r="P35" s="32">
        <f>SUM(D35:O35)</f>
        <v>0</v>
      </c>
      <c r="Q35" s="9"/>
    </row>
    <row r="36" spans="2:17">
      <c r="B36" s="11"/>
      <c r="C36" s="33" t="s">
        <v>243</v>
      </c>
      <c r="D36" s="29">
        <v>0</v>
      </c>
      <c r="E36" s="30">
        <v>0</v>
      </c>
      <c r="F36" s="30">
        <v>0</v>
      </c>
      <c r="G36" s="30">
        <v>0</v>
      </c>
      <c r="H36" s="30">
        <v>0</v>
      </c>
      <c r="I36" s="30">
        <v>0</v>
      </c>
      <c r="J36" s="30">
        <v>0</v>
      </c>
      <c r="K36" s="30">
        <v>0</v>
      </c>
      <c r="L36" s="30">
        <v>0</v>
      </c>
      <c r="M36" s="30">
        <v>0</v>
      </c>
      <c r="N36" s="30">
        <v>0</v>
      </c>
      <c r="O36" s="31">
        <v>0</v>
      </c>
      <c r="P36" s="32">
        <f>SUM(D36:O36)</f>
        <v>0</v>
      </c>
      <c r="Q36" s="9"/>
    </row>
    <row r="37" spans="2:17" ht="14.45" thickBot="1">
      <c r="B37" s="11"/>
      <c r="C37" s="34" t="s">
        <v>244</v>
      </c>
      <c r="D37" s="35">
        <v>0</v>
      </c>
      <c r="E37" s="36">
        <v>0</v>
      </c>
      <c r="F37" s="36">
        <v>0</v>
      </c>
      <c r="G37" s="36">
        <v>0</v>
      </c>
      <c r="H37" s="36">
        <v>0</v>
      </c>
      <c r="I37" s="36">
        <v>0</v>
      </c>
      <c r="J37" s="36">
        <v>0</v>
      </c>
      <c r="K37" s="36">
        <v>0</v>
      </c>
      <c r="L37" s="36">
        <v>0</v>
      </c>
      <c r="M37" s="36">
        <v>0</v>
      </c>
      <c r="N37" s="36">
        <v>0</v>
      </c>
      <c r="O37" s="37">
        <v>0</v>
      </c>
      <c r="P37" s="38">
        <f>SUM(D37:O37)</f>
        <v>0</v>
      </c>
      <c r="Q37" s="9"/>
    </row>
    <row r="38" spans="2:17" ht="14.45" thickBot="1">
      <c r="B38" s="11"/>
      <c r="C38" s="747"/>
      <c r="D38" s="39"/>
      <c r="E38" s="40"/>
      <c r="F38" s="2"/>
      <c r="G38" s="2"/>
      <c r="H38" s="2"/>
      <c r="I38" s="41"/>
      <c r="J38" s="41"/>
      <c r="K38" s="2"/>
      <c r="L38" s="2"/>
      <c r="M38" s="2"/>
      <c r="N38" s="2"/>
      <c r="O38" s="2"/>
      <c r="P38" s="2"/>
      <c r="Q38" s="9"/>
    </row>
    <row r="39" spans="2:17" ht="14.45" thickBot="1">
      <c r="B39" s="11"/>
      <c r="C39" s="42" t="s">
        <v>245</v>
      </c>
      <c r="D39" s="55">
        <v>0</v>
      </c>
      <c r="E39" s="44">
        <v>0</v>
      </c>
      <c r="F39" s="44">
        <v>0</v>
      </c>
      <c r="G39" s="44">
        <v>0</v>
      </c>
      <c r="H39" s="44">
        <v>0</v>
      </c>
      <c r="I39" s="44">
        <v>0</v>
      </c>
      <c r="J39" s="44">
        <v>0</v>
      </c>
      <c r="K39" s="44">
        <v>0</v>
      </c>
      <c r="L39" s="44">
        <v>0</v>
      </c>
      <c r="M39" s="45">
        <v>0</v>
      </c>
      <c r="N39" s="45">
        <v>0</v>
      </c>
      <c r="O39" s="45">
        <v>0</v>
      </c>
      <c r="P39" s="46">
        <f>SUM(D39:O39)</f>
        <v>0</v>
      </c>
      <c r="Q39" s="9"/>
    </row>
    <row r="40" spans="2:17">
      <c r="B40" s="11"/>
      <c r="C40" s="47"/>
      <c r="D40" s="48"/>
      <c r="E40" s="49"/>
      <c r="F40" s="50"/>
      <c r="G40" s="2"/>
      <c r="H40" s="2"/>
      <c r="I40" s="2"/>
      <c r="J40" s="2"/>
      <c r="K40" s="2"/>
      <c r="L40" s="51"/>
      <c r="M40" s="51"/>
      <c r="N40" s="2"/>
      <c r="O40" s="2"/>
      <c r="P40" s="2"/>
      <c r="Q40" s="9"/>
    </row>
    <row r="41" spans="2:17">
      <c r="B41" s="11"/>
      <c r="C41" s="52" t="s">
        <v>246</v>
      </c>
      <c r="D41" s="638"/>
      <c r="E41" s="639"/>
      <c r="F41" s="639"/>
      <c r="G41" s="639"/>
      <c r="H41" s="639"/>
      <c r="I41" s="639"/>
      <c r="J41" s="639"/>
      <c r="K41" s="639"/>
      <c r="L41" s="639"/>
      <c r="M41" s="639"/>
      <c r="N41" s="639"/>
      <c r="O41" s="639"/>
      <c r="P41" s="640"/>
      <c r="Q41" s="9"/>
    </row>
    <row r="42" spans="2:17">
      <c r="B42" s="11"/>
      <c r="C42" s="2"/>
      <c r="D42" s="641"/>
      <c r="E42" s="642"/>
      <c r="F42" s="642"/>
      <c r="G42" s="642"/>
      <c r="H42" s="642"/>
      <c r="I42" s="642"/>
      <c r="J42" s="642"/>
      <c r="K42" s="642"/>
      <c r="L42" s="642"/>
      <c r="M42" s="642"/>
      <c r="N42" s="642"/>
      <c r="O42" s="642"/>
      <c r="P42" s="643"/>
      <c r="Q42" s="9"/>
    </row>
    <row r="43" spans="2:17" ht="14.45">
      <c r="B43" s="3"/>
      <c r="C43" s="8"/>
      <c r="D43" s="644"/>
      <c r="E43" s="645"/>
      <c r="F43" s="645"/>
      <c r="G43" s="645"/>
      <c r="H43" s="645"/>
      <c r="I43" s="645"/>
      <c r="J43" s="645"/>
      <c r="K43" s="645"/>
      <c r="L43" s="645"/>
      <c r="M43" s="645"/>
      <c r="N43" s="645"/>
      <c r="O43" s="645"/>
      <c r="P43" s="646"/>
      <c r="Q43" s="9"/>
    </row>
    <row r="44" spans="2:17" ht="14.45" thickBot="1">
      <c r="B44" s="56"/>
      <c r="C44" s="57"/>
      <c r="D44" s="57"/>
      <c r="E44" s="57"/>
      <c r="F44" s="57"/>
      <c r="G44" s="57"/>
      <c r="H44" s="57"/>
      <c r="I44" s="57"/>
      <c r="J44" s="57"/>
      <c r="K44" s="57"/>
      <c r="L44" s="57"/>
      <c r="M44" s="57"/>
      <c r="N44" s="57"/>
      <c r="O44" s="57"/>
      <c r="P44" s="57"/>
      <c r="Q44" s="58"/>
    </row>
  </sheetData>
  <sheetProtection formatCells="0" formatColumns="0" formatRows="0"/>
  <mergeCells count="4">
    <mergeCell ref="P12:P13"/>
    <mergeCell ref="D22:P25"/>
    <mergeCell ref="P31:P32"/>
    <mergeCell ref="D41:P43"/>
  </mergeCells>
  <printOptions horizontalCentered="1"/>
  <pageMargins left="0.25" right="0.25" top="0.75" bottom="0.75" header="0.3" footer="0.3"/>
  <pageSetup fitToHeight="2" orientation="landscape" r:id="rId1"/>
  <headerFooter alignWithMargins="0">
    <oddFooter>&amp;LForm 5B
Production Pipeline&amp;CCFA Homeownership Forms&amp;REdition: 2021
Version 1.0</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6:Q49"/>
  <sheetViews>
    <sheetView showGridLines="0" topLeftCell="A11" zoomScaleNormal="100" workbookViewId="0">
      <selection activeCell="R28" sqref="R28"/>
    </sheetView>
  </sheetViews>
  <sheetFormatPr defaultColWidth="9.28515625" defaultRowHeight="14.45"/>
  <cols>
    <col min="1" max="2" width="1.7109375" style="59" customWidth="1"/>
    <col min="3" max="3" width="24.5703125" style="59" bestFit="1" customWidth="1"/>
    <col min="4" max="4" width="21.7109375" style="59" bestFit="1" customWidth="1"/>
    <col min="5" max="5" width="15.42578125" style="59" bestFit="1" customWidth="1"/>
    <col min="6" max="6" width="17" style="59" bestFit="1" customWidth="1"/>
    <col min="7" max="7" width="9.28515625" style="59"/>
    <col min="8" max="8" width="12.7109375" style="59" bestFit="1" customWidth="1"/>
    <col min="9" max="9" width="10.42578125" style="59" bestFit="1" customWidth="1"/>
    <col min="10" max="10" width="6.7109375" style="59" bestFit="1" customWidth="1"/>
    <col min="11" max="12" width="11.28515625" style="59" bestFit="1" customWidth="1"/>
    <col min="13" max="13" width="9.7109375" style="59" bestFit="1" customWidth="1"/>
    <col min="14" max="14" width="10.28515625" style="59" bestFit="1" customWidth="1"/>
    <col min="15" max="15" width="10" style="59" bestFit="1" customWidth="1"/>
    <col min="16" max="16" width="1.7109375" style="59" customWidth="1"/>
    <col min="17" max="16384" width="9.28515625" style="59"/>
  </cols>
  <sheetData>
    <row r="16" ht="9" customHeight="1" thickBot="1"/>
    <row r="17" spans="2:17" ht="9" customHeight="1">
      <c r="B17" s="454"/>
      <c r="C17" s="455"/>
      <c r="D17" s="455"/>
      <c r="E17" s="456"/>
      <c r="F17" s="456"/>
      <c r="G17" s="456"/>
      <c r="H17" s="455"/>
      <c r="I17" s="455"/>
      <c r="J17" s="455"/>
      <c r="K17" s="455"/>
      <c r="L17" s="455"/>
      <c r="M17" s="455"/>
      <c r="N17" s="455"/>
      <c r="O17" s="455"/>
      <c r="P17" s="457"/>
    </row>
    <row r="18" spans="2:17" ht="18">
      <c r="B18" s="458"/>
      <c r="C18" s="727" t="s">
        <v>248</v>
      </c>
      <c r="D18" s="727"/>
      <c r="E18" s="727"/>
      <c r="F18" s="727"/>
      <c r="G18" s="727"/>
      <c r="H18" s="727"/>
      <c r="I18" s="727"/>
      <c r="J18" s="727"/>
      <c r="K18" s="727"/>
      <c r="L18" s="727"/>
      <c r="M18" s="727"/>
      <c r="N18" s="727"/>
      <c r="O18" s="727"/>
      <c r="P18" s="459"/>
    </row>
    <row r="19" spans="2:17" ht="7.5" customHeight="1">
      <c r="B19" s="458"/>
      <c r="C19" s="597"/>
      <c r="D19" s="597"/>
      <c r="E19" s="219"/>
      <c r="F19" s="219"/>
      <c r="G19" s="219"/>
      <c r="H19" s="597"/>
      <c r="I19" s="597"/>
      <c r="J19" s="597"/>
      <c r="K19" s="597"/>
      <c r="L19" s="597"/>
      <c r="M19" s="597"/>
      <c r="N19" s="597"/>
      <c r="O19" s="597"/>
      <c r="P19" s="459"/>
    </row>
    <row r="20" spans="2:17" ht="15" thickBot="1">
      <c r="B20" s="458"/>
      <c r="C20" s="748" t="s">
        <v>249</v>
      </c>
      <c r="D20" s="748"/>
      <c r="E20" s="748"/>
      <c r="F20" s="748"/>
      <c r="G20" s="748"/>
      <c r="H20" s="748"/>
      <c r="I20" s="748"/>
      <c r="J20" s="748"/>
      <c r="K20" s="748"/>
      <c r="L20" s="748"/>
      <c r="M20" s="748"/>
      <c r="N20" s="748"/>
      <c r="O20" s="748"/>
      <c r="P20" s="460"/>
    </row>
    <row r="21" spans="2:17" ht="28.15" thickBot="1">
      <c r="B21" s="461"/>
      <c r="C21" s="363" t="s">
        <v>250</v>
      </c>
      <c r="D21" s="440" t="s">
        <v>251</v>
      </c>
      <c r="E21" s="440" t="s">
        <v>252</v>
      </c>
      <c r="F21" s="440" t="s">
        <v>253</v>
      </c>
      <c r="G21" s="440" t="s">
        <v>254</v>
      </c>
      <c r="H21" s="217" t="s">
        <v>255</v>
      </c>
      <c r="I21" s="217" t="s">
        <v>256</v>
      </c>
      <c r="J21" s="440" t="s">
        <v>257</v>
      </c>
      <c r="K21" s="440" t="s">
        <v>258</v>
      </c>
      <c r="L21" s="218" t="s">
        <v>259</v>
      </c>
      <c r="M21" s="218" t="s">
        <v>260</v>
      </c>
      <c r="N21" s="217" t="s">
        <v>261</v>
      </c>
      <c r="O21" s="441" t="s">
        <v>262</v>
      </c>
      <c r="P21" s="462"/>
    </row>
    <row r="22" spans="2:17">
      <c r="B22" s="458"/>
      <c r="C22" s="216"/>
      <c r="D22" s="593" t="s">
        <v>263</v>
      </c>
      <c r="E22" s="215">
        <v>0</v>
      </c>
      <c r="F22" s="364">
        <v>0</v>
      </c>
      <c r="G22" s="544"/>
      <c r="H22" s="546"/>
      <c r="I22" s="547"/>
      <c r="J22" s="545"/>
      <c r="K22" s="368"/>
      <c r="L22" s="369"/>
      <c r="M22" s="548"/>
      <c r="N22" s="442"/>
      <c r="O22" s="228"/>
      <c r="P22" s="459"/>
      <c r="Q22" s="227"/>
    </row>
    <row r="23" spans="2:17">
      <c r="B23" s="458"/>
      <c r="C23" s="214"/>
      <c r="D23" s="370"/>
      <c r="E23" s="213">
        <v>0</v>
      </c>
      <c r="F23" s="365">
        <v>0</v>
      </c>
      <c r="G23" s="371"/>
      <c r="H23" s="443"/>
      <c r="I23" s="212"/>
      <c r="J23" s="211"/>
      <c r="K23" s="372"/>
      <c r="L23" s="373"/>
      <c r="M23" s="443"/>
      <c r="N23" s="443"/>
      <c r="O23" s="226"/>
      <c r="P23" s="459"/>
    </row>
    <row r="24" spans="2:17">
      <c r="B24" s="458"/>
      <c r="C24" s="214"/>
      <c r="D24" s="370"/>
      <c r="E24" s="213">
        <v>0</v>
      </c>
      <c r="F24" s="365">
        <v>0</v>
      </c>
      <c r="G24" s="371"/>
      <c r="H24" s="443"/>
      <c r="I24" s="212"/>
      <c r="J24" s="211"/>
      <c r="K24" s="372"/>
      <c r="L24" s="373"/>
      <c r="M24" s="443"/>
      <c r="N24" s="443"/>
      <c r="O24" s="226"/>
      <c r="P24" s="459"/>
    </row>
    <row r="25" spans="2:17">
      <c r="B25" s="458"/>
      <c r="C25" s="214"/>
      <c r="D25" s="370"/>
      <c r="E25" s="213">
        <v>0</v>
      </c>
      <c r="F25" s="365">
        <v>0</v>
      </c>
      <c r="G25" s="371"/>
      <c r="H25" s="443"/>
      <c r="I25" s="212"/>
      <c r="J25" s="211"/>
      <c r="K25" s="372"/>
      <c r="L25" s="373"/>
      <c r="M25" s="443"/>
      <c r="N25" s="443"/>
      <c r="O25" s="226"/>
      <c r="P25" s="459"/>
    </row>
    <row r="26" spans="2:17">
      <c r="B26" s="458"/>
      <c r="C26" s="214"/>
      <c r="D26" s="370"/>
      <c r="E26" s="213">
        <v>0</v>
      </c>
      <c r="F26" s="365">
        <v>0</v>
      </c>
      <c r="G26" s="371"/>
      <c r="H26" s="443"/>
      <c r="I26" s="212"/>
      <c r="J26" s="211"/>
      <c r="K26" s="372"/>
      <c r="L26" s="373"/>
      <c r="M26" s="443"/>
      <c r="N26" s="443"/>
      <c r="O26" s="226"/>
      <c r="P26" s="459"/>
    </row>
    <row r="27" spans="2:17">
      <c r="B27" s="458"/>
      <c r="C27" s="214"/>
      <c r="D27" s="370"/>
      <c r="E27" s="213">
        <v>0</v>
      </c>
      <c r="F27" s="365">
        <v>0</v>
      </c>
      <c r="G27" s="371"/>
      <c r="H27" s="374"/>
      <c r="I27" s="375"/>
      <c r="J27" s="211"/>
      <c r="K27" s="372"/>
      <c r="L27" s="373"/>
      <c r="M27" s="443"/>
      <c r="N27" s="443"/>
      <c r="O27" s="226"/>
      <c r="P27" s="459"/>
    </row>
    <row r="28" spans="2:17" ht="7.5" customHeight="1" thickBot="1">
      <c r="B28" s="458"/>
      <c r="C28" s="452"/>
      <c r="D28" s="445"/>
      <c r="E28" s="209"/>
      <c r="F28" s="366"/>
      <c r="G28" s="377"/>
      <c r="H28" s="444"/>
      <c r="I28" s="208"/>
      <c r="J28" s="378"/>
      <c r="K28" s="378"/>
      <c r="L28" s="379"/>
      <c r="M28" s="444"/>
      <c r="N28" s="444"/>
      <c r="O28" s="225"/>
      <c r="P28" s="459"/>
    </row>
    <row r="29" spans="2:17" ht="15" thickBot="1">
      <c r="B29" s="458"/>
      <c r="C29"/>
      <c r="D29" s="447" t="s">
        <v>264</v>
      </c>
      <c r="E29" s="446">
        <f>SUM(E22:E27)</f>
        <v>0</v>
      </c>
      <c r="F29" s="448">
        <f>SUM(F22:F27)</f>
        <v>0</v>
      </c>
      <c r="G29" s="449"/>
      <c r="H29" s="220"/>
      <c r="I29" s="203"/>
      <c r="J29" s="597"/>
      <c r="K29" s="597"/>
      <c r="L29" s="597"/>
      <c r="M29" s="597"/>
      <c r="N29" s="203"/>
      <c r="O29" s="203"/>
      <c r="P29" s="463"/>
    </row>
    <row r="30" spans="2:17" ht="3.75" customHeight="1" thickBot="1">
      <c r="B30" s="458"/>
      <c r="C30" s="222"/>
      <c r="D30" s="222"/>
      <c r="E30" s="206"/>
      <c r="F30" s="206"/>
      <c r="G30" s="367"/>
      <c r="H30" s="220"/>
      <c r="I30" s="203"/>
      <c r="J30" s="597"/>
      <c r="K30" s="597"/>
      <c r="L30" s="597"/>
      <c r="M30" s="597"/>
      <c r="N30" s="203"/>
      <c r="O30" s="203"/>
      <c r="P30" s="463"/>
    </row>
    <row r="31" spans="2:17" ht="15" customHeight="1" thickBot="1">
      <c r="B31" s="458"/>
      <c r="C31"/>
      <c r="D31" s="203"/>
      <c r="E31" s="229" t="s">
        <v>265</v>
      </c>
      <c r="F31" s="204">
        <f>E29+F29</f>
        <v>0</v>
      </c>
      <c r="H31" s="647" t="str">
        <f>IF(F31&lt;&gt;0,(IF((ABS('8A Project Budget'!J99-F31)&lt;=10)=TRUE,"","WARNING: Discrepancy between Production Sources and Project Budget (Form 6A) greater than $10")),"")</f>
        <v/>
      </c>
      <c r="I31" s="647"/>
      <c r="J31" s="647"/>
      <c r="K31" s="647"/>
      <c r="L31" s="647"/>
      <c r="M31" s="647"/>
      <c r="N31" s="203"/>
      <c r="O31" s="597"/>
      <c r="P31" s="459"/>
    </row>
    <row r="32" spans="2:17">
      <c r="B32" s="458"/>
      <c r="C32"/>
      <c r="D32"/>
      <c r="E32"/>
      <c r="H32" s="647"/>
      <c r="I32" s="647"/>
      <c r="J32" s="647"/>
      <c r="K32" s="647"/>
      <c r="L32" s="647"/>
      <c r="M32" s="647"/>
      <c r="N32"/>
      <c r="O32"/>
      <c r="P32" s="459"/>
    </row>
    <row r="33" spans="2:16" ht="15" thickBot="1">
      <c r="B33" s="458"/>
      <c r="C33" s="315" t="s">
        <v>266</v>
      </c>
      <c r="D33"/>
      <c r="E33"/>
      <c r="F33"/>
      <c r="G33"/>
      <c r="H33"/>
      <c r="I33"/>
      <c r="J33"/>
      <c r="K33"/>
      <c r="L33"/>
      <c r="M33"/>
      <c r="N33"/>
      <c r="O33"/>
      <c r="P33" s="459"/>
    </row>
    <row r="34" spans="2:16" ht="28.15" thickBot="1">
      <c r="B34" s="461"/>
      <c r="C34" s="363" t="s">
        <v>267</v>
      </c>
      <c r="D34" s="440" t="s">
        <v>251</v>
      </c>
      <c r="E34" s="440" t="s">
        <v>252</v>
      </c>
      <c r="F34" s="440" t="s">
        <v>253</v>
      </c>
      <c r="G34" s="440" t="s">
        <v>254</v>
      </c>
      <c r="H34" s="217" t="s">
        <v>255</v>
      </c>
      <c r="I34" s="217" t="s">
        <v>256</v>
      </c>
      <c r="J34" s="440" t="s">
        <v>257</v>
      </c>
      <c r="K34" s="440" t="s">
        <v>258</v>
      </c>
      <c r="L34" s="218" t="s">
        <v>259</v>
      </c>
      <c r="M34" s="218" t="s">
        <v>260</v>
      </c>
      <c r="N34" s="217" t="s">
        <v>261</v>
      </c>
      <c r="O34" s="441" t="s">
        <v>262</v>
      </c>
      <c r="P34" s="462"/>
    </row>
    <row r="35" spans="2:16">
      <c r="B35" s="458"/>
      <c r="C35" s="214"/>
      <c r="D35" s="370" t="s">
        <v>1</v>
      </c>
      <c r="E35" s="213">
        <v>0</v>
      </c>
      <c r="F35" s="365">
        <v>0</v>
      </c>
      <c r="G35" s="371"/>
      <c r="H35" s="443"/>
      <c r="I35" s="212"/>
      <c r="J35" s="211"/>
      <c r="K35" s="372"/>
      <c r="L35" s="373"/>
      <c r="M35" s="443"/>
      <c r="N35" s="443"/>
      <c r="O35" s="226"/>
      <c r="P35" s="459"/>
    </row>
    <row r="36" spans="2:16">
      <c r="B36" s="458"/>
      <c r="C36" s="214"/>
      <c r="D36" s="370"/>
      <c r="E36" s="213">
        <v>0</v>
      </c>
      <c r="F36" s="365">
        <v>0</v>
      </c>
      <c r="G36" s="371"/>
      <c r="H36" s="443"/>
      <c r="I36" s="212"/>
      <c r="J36" s="211"/>
      <c r="K36" s="372"/>
      <c r="L36" s="373"/>
      <c r="M36" s="443"/>
      <c r="N36" s="443"/>
      <c r="O36" s="226"/>
      <c r="P36" s="459"/>
    </row>
    <row r="37" spans="2:16">
      <c r="B37" s="458"/>
      <c r="C37" s="214"/>
      <c r="D37" s="370"/>
      <c r="E37" s="213">
        <v>0</v>
      </c>
      <c r="F37" s="365">
        <v>0</v>
      </c>
      <c r="G37" s="371"/>
      <c r="H37" s="374"/>
      <c r="I37" s="375"/>
      <c r="J37" s="211"/>
      <c r="K37" s="372"/>
      <c r="L37" s="373"/>
      <c r="M37" s="443"/>
      <c r="N37" s="443"/>
      <c r="O37" s="226"/>
      <c r="P37" s="459"/>
    </row>
    <row r="38" spans="2:16" ht="7.5" customHeight="1" thickBot="1">
      <c r="B38" s="458"/>
      <c r="C38" s="210"/>
      <c r="D38" s="376"/>
      <c r="E38" s="209"/>
      <c r="F38" s="366"/>
      <c r="G38" s="377"/>
      <c r="H38" s="444"/>
      <c r="I38" s="208"/>
      <c r="J38" s="378"/>
      <c r="K38" s="378"/>
      <c r="L38" s="379"/>
      <c r="M38" s="444"/>
      <c r="N38" s="444"/>
      <c r="O38" s="225"/>
      <c r="P38" s="459"/>
    </row>
    <row r="39" spans="2:16" ht="15" thickBot="1">
      <c r="B39" s="205"/>
      <c r="C39"/>
      <c r="D39" s="207" t="s">
        <v>264</v>
      </c>
      <c r="E39" s="224">
        <f>SUM(E35:E38)</f>
        <v>0</v>
      </c>
      <c r="F39" s="380">
        <f>SUM(F35:F38)</f>
        <v>0</v>
      </c>
      <c r="G39" s="381"/>
      <c r="H39" s="223"/>
      <c r="I39" s="203"/>
      <c r="J39" s="597"/>
      <c r="K39" s="597"/>
      <c r="L39" s="597"/>
      <c r="M39" s="597"/>
      <c r="N39" s="203"/>
      <c r="O39" s="203"/>
      <c r="P39" s="221"/>
    </row>
    <row r="40" spans="2:16" ht="3.75" customHeight="1" thickBot="1">
      <c r="B40" s="205"/>
      <c r="C40" s="222"/>
      <c r="D40" s="222"/>
      <c r="E40" s="206"/>
      <c r="F40" s="206"/>
      <c r="G40" s="367"/>
      <c r="N40" s="203"/>
      <c r="O40" s="203"/>
      <c r="P40" s="221"/>
    </row>
    <row r="41" spans="2:16" ht="15.75" customHeight="1" thickBot="1">
      <c r="B41" s="205"/>
      <c r="C41"/>
      <c r="D41" s="203"/>
      <c r="E41" s="229" t="s">
        <v>268</v>
      </c>
      <c r="F41" s="204">
        <f>E39+F39</f>
        <v>0</v>
      </c>
      <c r="G41"/>
      <c r="H41" s="647" t="str">
        <f>IF((ABS(F31-F41)&lt;=10)=TRUE,"","Warning: Discrepancy between Long Term Financing and Production Sources greater than $10. Provide an explanation below.")</f>
        <v/>
      </c>
      <c r="I41" s="647"/>
      <c r="J41" s="647"/>
      <c r="K41" s="647"/>
      <c r="L41" s="647"/>
      <c r="M41" s="647"/>
      <c r="N41" s="453"/>
      <c r="O41" s="453"/>
      <c r="P41" s="202"/>
    </row>
    <row r="42" spans="2:16">
      <c r="B42" s="205"/>
      <c r="C42" s="597"/>
      <c r="D42" s="597"/>
      <c r="E42" s="219"/>
      <c r="F42" s="382"/>
      <c r="G42" s="219"/>
      <c r="H42" s="647"/>
      <c r="I42" s="647"/>
      <c r="J42" s="647"/>
      <c r="K42" s="647"/>
      <c r="L42" s="647"/>
      <c r="M42" s="647"/>
      <c r="N42" s="597"/>
      <c r="O42" s="597"/>
      <c r="P42" s="202"/>
    </row>
    <row r="43" spans="2:16" ht="3.75" customHeight="1">
      <c r="B43" s="205"/>
      <c r="C43"/>
      <c r="D43"/>
      <c r="E43"/>
      <c r="F43"/>
      <c r="G43"/>
      <c r="H43"/>
      <c r="I43"/>
      <c r="J43"/>
      <c r="K43"/>
      <c r="L43"/>
      <c r="M43"/>
      <c r="N43"/>
      <c r="O43"/>
      <c r="P43" s="202"/>
    </row>
    <row r="44" spans="2:16">
      <c r="B44" s="205"/>
      <c r="C44" s="383" t="s">
        <v>269</v>
      </c>
      <c r="D44" s="648"/>
      <c r="E44" s="649"/>
      <c r="F44" s="649"/>
      <c r="G44" s="649"/>
      <c r="H44" s="649"/>
      <c r="I44" s="649"/>
      <c r="J44" s="649"/>
      <c r="K44" s="649"/>
      <c r="L44" s="649"/>
      <c r="M44" s="649"/>
      <c r="N44" s="650"/>
      <c r="O44"/>
      <c r="P44" s="202"/>
    </row>
    <row r="45" spans="2:16">
      <c r="B45" s="205"/>
      <c r="C45" s="383" t="s">
        <v>270</v>
      </c>
      <c r="D45" s="651"/>
      <c r="E45" s="652"/>
      <c r="F45" s="652"/>
      <c r="G45" s="652"/>
      <c r="H45" s="652"/>
      <c r="I45" s="652"/>
      <c r="J45" s="652"/>
      <c r="K45" s="652"/>
      <c r="L45" s="652"/>
      <c r="M45" s="652"/>
      <c r="N45" s="653"/>
      <c r="O45"/>
      <c r="P45" s="202"/>
    </row>
    <row r="46" spans="2:16">
      <c r="B46" s="205"/>
      <c r="C46"/>
      <c r="D46" s="651"/>
      <c r="E46" s="652"/>
      <c r="F46" s="652"/>
      <c r="G46" s="652"/>
      <c r="H46" s="652"/>
      <c r="I46" s="652"/>
      <c r="J46" s="652"/>
      <c r="K46" s="652"/>
      <c r="L46" s="652"/>
      <c r="M46" s="652"/>
      <c r="N46" s="653"/>
      <c r="O46"/>
      <c r="P46" s="202"/>
    </row>
    <row r="47" spans="2:16">
      <c r="B47" s="205"/>
      <c r="C47"/>
      <c r="D47" s="651"/>
      <c r="E47" s="652"/>
      <c r="F47" s="652"/>
      <c r="G47" s="652"/>
      <c r="H47" s="652"/>
      <c r="I47" s="652"/>
      <c r="J47" s="652"/>
      <c r="K47" s="652"/>
      <c r="L47" s="652"/>
      <c r="M47" s="652"/>
      <c r="N47" s="653"/>
      <c r="O47"/>
      <c r="P47" s="202"/>
    </row>
    <row r="48" spans="2:16">
      <c r="B48" s="205"/>
      <c r="C48"/>
      <c r="D48" s="654"/>
      <c r="E48" s="655"/>
      <c r="F48" s="655"/>
      <c r="G48" s="655"/>
      <c r="H48" s="655"/>
      <c r="I48" s="655"/>
      <c r="J48" s="655"/>
      <c r="K48" s="655"/>
      <c r="L48" s="655"/>
      <c r="M48" s="655"/>
      <c r="N48" s="656"/>
      <c r="O48"/>
      <c r="P48" s="202"/>
    </row>
    <row r="49" spans="2:16" ht="15" thickBot="1">
      <c r="B49" s="201"/>
      <c r="C49" s="200"/>
      <c r="D49" s="200"/>
      <c r="E49" s="199"/>
      <c r="F49" s="198"/>
      <c r="G49" s="198"/>
      <c r="H49" s="196"/>
      <c r="I49" s="196"/>
      <c r="J49" s="197"/>
      <c r="K49" s="197"/>
      <c r="L49" s="197"/>
      <c r="M49" s="197"/>
      <c r="N49" s="196"/>
      <c r="O49" s="196"/>
      <c r="P49" s="195"/>
    </row>
  </sheetData>
  <sheetProtection formatCells="0" formatColumns="0" formatRows="0" insertRows="0"/>
  <mergeCells count="5">
    <mergeCell ref="H41:M42"/>
    <mergeCell ref="H31:M32"/>
    <mergeCell ref="D44:N48"/>
    <mergeCell ref="C20:O20"/>
    <mergeCell ref="C18:O18"/>
  </mergeCells>
  <conditionalFormatting sqref="H31:M32">
    <cfRule type="containsText" dxfId="7" priority="2" operator="containsText" text="WARNING">
      <formula>NOT(ISERROR(SEARCH("WARNING",H31)))</formula>
    </cfRule>
  </conditionalFormatting>
  <conditionalFormatting sqref="H41:M42">
    <cfRule type="containsText" dxfId="6" priority="1" operator="containsText" text="WARNING">
      <formula>NOT(ISERROR(SEARCH("WARNING",H41)))</formula>
    </cfRule>
  </conditionalFormatting>
  <conditionalFormatting sqref="L22:O27">
    <cfRule type="expression" dxfId="5" priority="7">
      <formula>$K22="Non-Recoverable"</formula>
    </cfRule>
  </conditionalFormatting>
  <conditionalFormatting sqref="L35:O37">
    <cfRule type="expression" dxfId="4" priority="10">
      <formula>$K35="Non-Recoverable"</formula>
    </cfRule>
  </conditionalFormatting>
  <dataValidations count="8">
    <dataValidation type="list" allowBlank="1" showInputMessage="1" showErrorMessage="1" sqref="K38" xr:uid="{00000000-0002-0000-0600-000000000000}">
      <formula1>INDIRECT(J22)</formula1>
    </dataValidation>
    <dataValidation type="list" allowBlank="1" showInputMessage="1" showErrorMessage="1" sqref="K35:K37 K23:K27" xr:uid="{00000000-0002-0000-0600-000001000000}">
      <formula1>INDIRECT(J23)</formula1>
    </dataValidation>
    <dataValidation type="list" allowBlank="1" showInputMessage="1" showErrorMessage="1" sqref="J35:J38 J23:J28" xr:uid="{00000000-0002-0000-0600-000002000000}">
      <formula1>G_or_L</formula1>
    </dataValidation>
    <dataValidation type="list" allowBlank="1" showInputMessage="1" showErrorMessage="1" sqref="G38 G28" xr:uid="{00000000-0002-0000-0600-000003000000}">
      <formula1>"Public,Private"</formula1>
    </dataValidation>
    <dataValidation type="list" allowBlank="1" showInputMessage="1" showErrorMessage="1" sqref="G35:G37 G23:G27" xr:uid="{00000000-0002-0000-0600-000004000000}">
      <formula1>"Select...,Public,Private"</formula1>
    </dataValidation>
    <dataValidation type="list" allowBlank="1" showInputMessage="1" showErrorMessage="1" sqref="D32 D23:D27" xr:uid="{00000000-0002-0000-0600-000005000000}">
      <formula1>Fund_Source</formula1>
    </dataValidation>
    <dataValidation type="list" allowBlank="1" showInputMessage="1" showErrorMessage="1" sqref="D35:D37" xr:uid="{00000000-0002-0000-0600-000006000000}">
      <formula1>Homebuyer_Financing</formula1>
    </dataValidation>
    <dataValidation type="list" allowBlank="1" showInputMessage="1" showErrorMessage="1" sqref="K28" xr:uid="{00000000-0002-0000-0600-000007000000}">
      <formula1>INDIRECT(J15)</formula1>
    </dataValidation>
  </dataValidations>
  <printOptions horizontalCentered="1"/>
  <pageMargins left="0.25" right="0.25" top="0.75" bottom="0.75" header="0.3" footer="0.3"/>
  <pageSetup scale="79" fitToHeight="2" orientation="landscape" r:id="rId1"/>
  <headerFooter alignWithMargins="0">
    <oddFooter>&amp;LForm 7
Financing Sources&amp;CCFA Homeownership Forms&amp;REdition: 2021
Version 1.0</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5:M88"/>
  <sheetViews>
    <sheetView showGridLines="0" zoomScaleNormal="100" zoomScaleSheetLayoutView="80" workbookViewId="0">
      <selection activeCell="D27" sqref="D27:H27"/>
    </sheetView>
  </sheetViews>
  <sheetFormatPr defaultColWidth="9.28515625" defaultRowHeight="14.45"/>
  <cols>
    <col min="1" max="2" width="1.7109375" style="59" customWidth="1"/>
    <col min="3" max="3" width="2.7109375" style="59" customWidth="1"/>
    <col min="4" max="4" width="5.7109375" style="59" customWidth="1"/>
    <col min="5" max="5" width="8.5703125" style="59" customWidth="1"/>
    <col min="6" max="6" width="12.7109375" style="59" customWidth="1"/>
    <col min="7" max="7" width="10.7109375" style="59" customWidth="1"/>
    <col min="8" max="8" width="3" style="59" customWidth="1"/>
    <col min="9" max="9" width="11.42578125" style="59" customWidth="1"/>
    <col min="10" max="10" width="32.28515625" style="59" customWidth="1"/>
    <col min="11" max="11" width="11.28515625" style="59" bestFit="1" customWidth="1"/>
    <col min="12" max="12" width="27.42578125" style="59" customWidth="1"/>
    <col min="13" max="13" width="1.7109375" style="59" customWidth="1"/>
    <col min="14" max="16384" width="9.28515625" style="59"/>
  </cols>
  <sheetData>
    <row r="5" spans="2:13" ht="15" thickBot="1"/>
    <row r="6" spans="2:13" ht="9" customHeight="1">
      <c r="B6" s="145"/>
      <c r="C6" s="144"/>
      <c r="D6" s="144"/>
      <c r="E6" s="144"/>
      <c r="F6" s="144"/>
      <c r="G6" s="144"/>
      <c r="H6" s="144"/>
      <c r="I6" s="144"/>
      <c r="J6" s="144"/>
      <c r="K6" s="144"/>
      <c r="L6" s="144"/>
      <c r="M6" s="143"/>
    </row>
    <row r="7" spans="2:13" ht="18">
      <c r="B7" s="133"/>
      <c r="C7" s="727" t="s">
        <v>271</v>
      </c>
      <c r="D7" s="727"/>
      <c r="E7" s="727"/>
      <c r="F7" s="727"/>
      <c r="G7" s="727"/>
      <c r="H7" s="727"/>
      <c r="I7" s="727"/>
      <c r="J7" s="727"/>
      <c r="K7" s="727"/>
      <c r="L7" s="727"/>
      <c r="M7" s="130"/>
    </row>
    <row r="8" spans="2:13">
      <c r="B8" s="133"/>
      <c r="C8" s="135"/>
      <c r="D8" s="135"/>
      <c r="E8" s="135"/>
      <c r="F8" s="135"/>
      <c r="G8" s="135"/>
      <c r="H8" s="135"/>
      <c r="I8" s="135"/>
      <c r="J8" s="135"/>
      <c r="K8" s="135"/>
      <c r="L8" s="135"/>
      <c r="M8" s="130"/>
    </row>
    <row r="9" spans="2:13" ht="7.5" customHeight="1" thickBot="1">
      <c r="B9" s="133"/>
      <c r="C9" s="135"/>
      <c r="D9" s="135"/>
      <c r="E9" s="135"/>
      <c r="F9" s="135"/>
      <c r="G9" s="135"/>
      <c r="H9" s="135"/>
      <c r="I9" s="135"/>
      <c r="J9" s="135"/>
      <c r="K9" s="135"/>
      <c r="L9" s="89"/>
      <c r="M9" s="130"/>
    </row>
    <row r="10" spans="2:13">
      <c r="B10" s="133"/>
      <c r="C10" s="73"/>
      <c r="D10" s="73"/>
      <c r="E10" s="73"/>
      <c r="F10" s="73"/>
      <c r="G10" s="73"/>
      <c r="H10" s="73"/>
      <c r="I10" s="657" t="s">
        <v>272</v>
      </c>
      <c r="J10" s="658"/>
      <c r="K10" s="658"/>
      <c r="L10" s="749"/>
      <c r="M10" s="130"/>
    </row>
    <row r="11" spans="2:13">
      <c r="B11" s="133"/>
      <c r="C11" s="73"/>
      <c r="D11" s="73"/>
      <c r="E11" s="73"/>
      <c r="F11" s="73"/>
      <c r="G11" s="73"/>
      <c r="H11" s="73"/>
      <c r="I11" s="665" t="s">
        <v>273</v>
      </c>
      <c r="J11" s="659" t="s">
        <v>274</v>
      </c>
      <c r="K11" s="660"/>
      <c r="L11" s="661"/>
      <c r="M11" s="130"/>
    </row>
    <row r="12" spans="2:13" ht="21.6" customHeight="1" thickBot="1">
      <c r="B12" s="133"/>
      <c r="C12" s="142"/>
      <c r="D12" s="73"/>
      <c r="E12" s="73"/>
      <c r="F12" s="141"/>
      <c r="G12" s="141"/>
      <c r="H12" s="141"/>
      <c r="I12" s="666"/>
      <c r="J12" s="662"/>
      <c r="K12" s="663"/>
      <c r="L12" s="664"/>
      <c r="M12" s="130"/>
    </row>
    <row r="13" spans="2:13" ht="15" thickBot="1">
      <c r="B13" s="133"/>
      <c r="C13" s="398" t="s">
        <v>275</v>
      </c>
      <c r="D13" s="399"/>
      <c r="E13" s="399"/>
      <c r="F13" s="400"/>
      <c r="G13" s="400"/>
      <c r="H13" s="400"/>
      <c r="I13" s="140"/>
      <c r="J13" s="140" t="s">
        <v>276</v>
      </c>
      <c r="K13" s="140" t="s">
        <v>277</v>
      </c>
      <c r="L13" s="146" t="s">
        <v>278</v>
      </c>
      <c r="M13" s="130"/>
    </row>
    <row r="14" spans="2:13">
      <c r="B14" s="133"/>
      <c r="C14" s="89"/>
      <c r="D14" s="98" t="s">
        <v>279</v>
      </c>
      <c r="E14" s="98"/>
      <c r="F14" s="98"/>
      <c r="G14" s="98"/>
      <c r="H14" s="750"/>
      <c r="I14" s="751">
        <f>'8A Project Budget'!J18</f>
        <v>0</v>
      </c>
      <c r="J14" s="147"/>
      <c r="K14" s="148"/>
      <c r="L14" s="752"/>
      <c r="M14" s="130"/>
    </row>
    <row r="15" spans="2:13">
      <c r="B15" s="133"/>
      <c r="C15" s="89"/>
      <c r="D15" s="73" t="s">
        <v>280</v>
      </c>
      <c r="E15" s="73"/>
      <c r="F15" s="73"/>
      <c r="G15" s="73"/>
      <c r="H15" s="132"/>
      <c r="I15" s="134">
        <f>'8A Project Budget'!J19</f>
        <v>0</v>
      </c>
      <c r="J15" s="149"/>
      <c r="K15" s="150"/>
      <c r="L15" s="151"/>
      <c r="M15" s="130"/>
    </row>
    <row r="16" spans="2:13">
      <c r="B16" s="133"/>
      <c r="C16" s="89"/>
      <c r="D16" s="73" t="s">
        <v>281</v>
      </c>
      <c r="E16" s="73"/>
      <c r="F16" s="73"/>
      <c r="G16" s="73"/>
      <c r="H16" s="132"/>
      <c r="I16" s="134">
        <f>'8A Project Budget'!J20</f>
        <v>0</v>
      </c>
      <c r="J16" s="149"/>
      <c r="K16" s="150"/>
      <c r="L16" s="151"/>
      <c r="M16" s="130"/>
    </row>
    <row r="17" spans="2:13">
      <c r="B17" s="133"/>
      <c r="C17" s="89"/>
      <c r="D17" s="73" t="s">
        <v>282</v>
      </c>
      <c r="E17" s="73"/>
      <c r="F17" s="73"/>
      <c r="G17" s="73"/>
      <c r="H17" s="132"/>
      <c r="I17" s="134">
        <f>'8A Project Budget'!J21</f>
        <v>0</v>
      </c>
      <c r="J17" s="149"/>
      <c r="K17" s="150"/>
      <c r="L17" s="151"/>
      <c r="M17" s="130"/>
    </row>
    <row r="18" spans="2:13">
      <c r="B18" s="133"/>
      <c r="C18" s="89"/>
      <c r="D18" s="73" t="s">
        <v>283</v>
      </c>
      <c r="E18" s="73"/>
      <c r="F18" s="73"/>
      <c r="G18" s="73"/>
      <c r="H18" s="132"/>
      <c r="I18" s="134">
        <f>'8A Project Budget'!J22</f>
        <v>0</v>
      </c>
      <c r="J18" s="149"/>
      <c r="K18" s="150"/>
      <c r="L18" s="151"/>
      <c r="M18" s="130"/>
    </row>
    <row r="19" spans="2:13" ht="15" thickBot="1">
      <c r="B19" s="133"/>
      <c r="C19" s="89"/>
      <c r="D19" s="73" t="s">
        <v>67</v>
      </c>
      <c r="E19" s="73"/>
      <c r="F19" s="73"/>
      <c r="G19" s="73"/>
      <c r="H19" s="132"/>
      <c r="I19" s="131">
        <f>'8A Project Budget'!J23</f>
        <v>0</v>
      </c>
      <c r="J19" s="152"/>
      <c r="K19" s="153"/>
      <c r="L19" s="154"/>
      <c r="M19" s="130"/>
    </row>
    <row r="20" spans="2:13" ht="3.75" customHeight="1">
      <c r="B20" s="133"/>
      <c r="C20" s="88"/>
      <c r="D20" s="78"/>
      <c r="E20" s="78"/>
      <c r="F20" s="74"/>
      <c r="G20" s="74"/>
      <c r="H20" s="74"/>
      <c r="I20" s="136"/>
      <c r="J20" s="136"/>
      <c r="K20" s="136"/>
      <c r="L20" s="135"/>
      <c r="M20" s="130"/>
    </row>
    <row r="21" spans="2:13" ht="15" thickBot="1">
      <c r="B21" s="133"/>
      <c r="C21" s="398" t="s">
        <v>284</v>
      </c>
      <c r="D21" s="399"/>
      <c r="E21" s="399"/>
      <c r="F21" s="400"/>
      <c r="G21" s="400"/>
      <c r="H21" s="400"/>
      <c r="I21" s="139"/>
      <c r="J21" s="139"/>
      <c r="K21" s="139"/>
      <c r="L21" s="89"/>
      <c r="M21" s="130"/>
    </row>
    <row r="22" spans="2:13">
      <c r="B22" s="133"/>
      <c r="C22" s="89"/>
      <c r="D22" s="98" t="s">
        <v>285</v>
      </c>
      <c r="E22" s="98"/>
      <c r="F22" s="98"/>
      <c r="G22" s="98"/>
      <c r="H22" s="750"/>
      <c r="I22" s="751">
        <f>'8A Project Budget'!J28</f>
        <v>0</v>
      </c>
      <c r="J22" s="147"/>
      <c r="K22" s="148"/>
      <c r="L22" s="752"/>
      <c r="M22" s="130"/>
    </row>
    <row r="23" spans="2:13">
      <c r="B23" s="133"/>
      <c r="C23" s="89"/>
      <c r="D23" s="73" t="s">
        <v>286</v>
      </c>
      <c r="E23" s="73"/>
      <c r="F23" s="73"/>
      <c r="G23" s="73"/>
      <c r="H23" s="132"/>
      <c r="I23" s="134">
        <f>'8A Project Budget'!J29</f>
        <v>0</v>
      </c>
      <c r="J23" s="149"/>
      <c r="K23" s="150"/>
      <c r="L23" s="151"/>
      <c r="M23" s="130"/>
    </row>
    <row r="24" spans="2:13">
      <c r="B24" s="133"/>
      <c r="C24" s="89"/>
      <c r="D24" s="73" t="s">
        <v>287</v>
      </c>
      <c r="E24" s="73"/>
      <c r="F24" s="73"/>
      <c r="G24" s="73"/>
      <c r="H24" s="132"/>
      <c r="I24" s="134">
        <f>'8A Project Budget'!J30</f>
        <v>0</v>
      </c>
      <c r="J24" s="149"/>
      <c r="K24" s="150"/>
      <c r="L24" s="151"/>
      <c r="M24" s="130"/>
    </row>
    <row r="25" spans="2:13">
      <c r="B25" s="133"/>
      <c r="C25" s="89"/>
      <c r="D25" s="73" t="s">
        <v>288</v>
      </c>
      <c r="E25" s="73"/>
      <c r="F25" s="73"/>
      <c r="G25" s="73"/>
      <c r="H25" s="132"/>
      <c r="I25" s="134">
        <f>'8A Project Budget'!J31</f>
        <v>0</v>
      </c>
      <c r="J25" s="149"/>
      <c r="K25" s="150"/>
      <c r="L25" s="151"/>
      <c r="M25" s="130"/>
    </row>
    <row r="26" spans="2:13">
      <c r="B26" s="133"/>
      <c r="C26" s="89"/>
      <c r="D26" s="73" t="s">
        <v>289</v>
      </c>
      <c r="E26" s="73"/>
      <c r="F26" s="73"/>
      <c r="G26" s="73"/>
      <c r="H26" s="132"/>
      <c r="I26" s="134">
        <f>'8A Project Budget'!J32</f>
        <v>0</v>
      </c>
      <c r="J26" s="149"/>
      <c r="K26" s="150"/>
      <c r="L26" s="151"/>
      <c r="M26" s="130"/>
    </row>
    <row r="27" spans="2:13">
      <c r="B27" s="133"/>
      <c r="C27" s="89"/>
      <c r="D27" s="73" t="s">
        <v>290</v>
      </c>
      <c r="E27" s="73"/>
      <c r="F27" s="73"/>
      <c r="G27" s="73"/>
      <c r="H27" s="132"/>
      <c r="I27" s="134">
        <f>'8A Project Budget'!J33</f>
        <v>0</v>
      </c>
      <c r="J27" s="149"/>
      <c r="K27" s="150"/>
      <c r="L27" s="151"/>
      <c r="M27" s="130"/>
    </row>
    <row r="28" spans="2:13">
      <c r="B28" s="133"/>
      <c r="C28" s="89"/>
      <c r="D28" s="73" t="s">
        <v>291</v>
      </c>
      <c r="E28" s="73"/>
      <c r="F28" s="73"/>
      <c r="G28" s="73"/>
      <c r="H28" s="132"/>
      <c r="I28" s="134">
        <f>'8A Project Budget'!J34</f>
        <v>0</v>
      </c>
      <c r="J28" s="149"/>
      <c r="K28" s="150"/>
      <c r="L28" s="151"/>
      <c r="M28" s="130"/>
    </row>
    <row r="29" spans="2:13">
      <c r="B29" s="133"/>
      <c r="C29" s="89"/>
      <c r="D29" s="73" t="s">
        <v>292</v>
      </c>
      <c r="E29" s="73"/>
      <c r="F29" s="73"/>
      <c r="G29" s="73"/>
      <c r="H29" s="132"/>
      <c r="I29" s="134">
        <f>'8A Project Budget'!J35</f>
        <v>0</v>
      </c>
      <c r="J29" s="149"/>
      <c r="K29" s="150"/>
      <c r="L29" s="151"/>
      <c r="M29" s="130"/>
    </row>
    <row r="30" spans="2:13">
      <c r="B30" s="133"/>
      <c r="C30" s="89"/>
      <c r="D30" s="73" t="s">
        <v>293</v>
      </c>
      <c r="E30" s="73"/>
      <c r="F30" s="73"/>
      <c r="G30" s="73"/>
      <c r="H30" s="132"/>
      <c r="I30" s="134">
        <f>'8A Project Budget'!J36</f>
        <v>0</v>
      </c>
      <c r="J30" s="149"/>
      <c r="K30" s="150"/>
      <c r="L30" s="151"/>
      <c r="M30" s="130"/>
    </row>
    <row r="31" spans="2:13">
      <c r="B31" s="133"/>
      <c r="C31" s="89"/>
      <c r="D31" s="73" t="s">
        <v>294</v>
      </c>
      <c r="E31" s="73"/>
      <c r="F31" s="73"/>
      <c r="G31" s="73"/>
      <c r="H31" s="132"/>
      <c r="I31" s="134">
        <f>'8A Project Budget'!J37</f>
        <v>0</v>
      </c>
      <c r="J31" s="149"/>
      <c r="K31" s="150"/>
      <c r="L31" s="151"/>
      <c r="M31" s="130"/>
    </row>
    <row r="32" spans="2:13">
      <c r="B32" s="133"/>
      <c r="C32" s="89"/>
      <c r="D32" s="73" t="s">
        <v>295</v>
      </c>
      <c r="E32" s="73"/>
      <c r="F32" s="73"/>
      <c r="G32" s="73"/>
      <c r="H32" s="132"/>
      <c r="I32" s="134">
        <f>'8A Project Budget'!J38</f>
        <v>0</v>
      </c>
      <c r="J32" s="149"/>
      <c r="K32" s="150"/>
      <c r="L32" s="151"/>
      <c r="M32" s="130"/>
    </row>
    <row r="33" spans="2:13">
      <c r="B33" s="133"/>
      <c r="C33" s="89"/>
      <c r="D33" s="73" t="s">
        <v>296</v>
      </c>
      <c r="E33" s="73"/>
      <c r="F33" s="73"/>
      <c r="G33" s="73"/>
      <c r="H33" s="132"/>
      <c r="I33" s="134">
        <f>'8A Project Budget'!J39</f>
        <v>0</v>
      </c>
      <c r="J33" s="149"/>
      <c r="K33" s="150"/>
      <c r="L33" s="151"/>
      <c r="M33" s="130"/>
    </row>
    <row r="34" spans="2:13">
      <c r="B34" s="133"/>
      <c r="C34" s="89"/>
      <c r="D34" s="73" t="s">
        <v>297</v>
      </c>
      <c r="E34" s="73"/>
      <c r="F34" s="73"/>
      <c r="G34" s="73"/>
      <c r="H34" s="132"/>
      <c r="I34" s="134">
        <f>'8A Project Budget'!J40</f>
        <v>0</v>
      </c>
      <c r="J34" s="149"/>
      <c r="K34" s="150"/>
      <c r="L34" s="151"/>
      <c r="M34" s="130"/>
    </row>
    <row r="35" spans="2:13">
      <c r="B35" s="133"/>
      <c r="C35" s="89"/>
      <c r="D35" s="73" t="s">
        <v>298</v>
      </c>
      <c r="E35" s="73"/>
      <c r="F35" s="73"/>
      <c r="G35" s="73"/>
      <c r="H35" s="132"/>
      <c r="I35" s="134">
        <f>'8A Project Budget'!J41</f>
        <v>0</v>
      </c>
      <c r="J35" s="149"/>
      <c r="K35" s="150"/>
      <c r="L35" s="151"/>
      <c r="M35" s="130"/>
    </row>
    <row r="36" spans="2:13">
      <c r="B36" s="133"/>
      <c r="C36" s="89"/>
      <c r="D36" s="73" t="s">
        <v>299</v>
      </c>
      <c r="E36" s="73"/>
      <c r="F36" s="73"/>
      <c r="G36" s="73"/>
      <c r="H36" s="132"/>
      <c r="I36" s="134">
        <f>'8A Project Budget'!J42</f>
        <v>0</v>
      </c>
      <c r="J36" s="149"/>
      <c r="K36" s="150"/>
      <c r="L36" s="151"/>
      <c r="M36" s="130"/>
    </row>
    <row r="37" spans="2:13" ht="15" thickBot="1">
      <c r="B37" s="133"/>
      <c r="C37" s="89"/>
      <c r="D37" s="73" t="s">
        <v>300</v>
      </c>
      <c r="E37" s="73"/>
      <c r="F37" s="73"/>
      <c r="G37" s="73"/>
      <c r="H37" s="132"/>
      <c r="I37" s="131">
        <f>'8A Project Budget'!J43</f>
        <v>0</v>
      </c>
      <c r="J37" s="152"/>
      <c r="K37" s="153"/>
      <c r="L37" s="154"/>
      <c r="M37" s="130"/>
    </row>
    <row r="38" spans="2:13" ht="3.75" customHeight="1">
      <c r="B38" s="133"/>
      <c r="C38" s="88"/>
      <c r="D38" s="78"/>
      <c r="E38" s="78"/>
      <c r="F38" s="74"/>
      <c r="G38" s="74"/>
      <c r="H38" s="74"/>
      <c r="I38" s="136"/>
      <c r="J38" s="136"/>
      <c r="K38" s="136"/>
      <c r="L38" s="135"/>
      <c r="M38" s="130"/>
    </row>
    <row r="39" spans="2:13" ht="15" thickBot="1">
      <c r="B39" s="133"/>
      <c r="C39" s="398" t="s">
        <v>301</v>
      </c>
      <c r="D39" s="399"/>
      <c r="E39" s="399"/>
      <c r="F39" s="400"/>
      <c r="G39" s="400"/>
      <c r="H39" s="400"/>
      <c r="I39" s="136"/>
      <c r="J39" s="136"/>
      <c r="K39" s="136"/>
      <c r="L39" s="89"/>
      <c r="M39" s="130"/>
    </row>
    <row r="40" spans="2:13">
      <c r="B40" s="133"/>
      <c r="C40" s="89"/>
      <c r="D40" s="98" t="s">
        <v>302</v>
      </c>
      <c r="E40" s="98"/>
      <c r="F40" s="98"/>
      <c r="G40" s="98"/>
      <c r="H40" s="750"/>
      <c r="I40" s="751">
        <f>'8A Project Budget'!J47</f>
        <v>0</v>
      </c>
      <c r="J40" s="147"/>
      <c r="K40" s="148"/>
      <c r="L40" s="752"/>
      <c r="M40" s="130"/>
    </row>
    <row r="41" spans="2:13">
      <c r="B41" s="133"/>
      <c r="C41" s="89"/>
      <c r="D41" s="73" t="s">
        <v>303</v>
      </c>
      <c r="E41" s="73"/>
      <c r="F41" s="73"/>
      <c r="G41" s="73"/>
      <c r="H41" s="132"/>
      <c r="I41" s="134">
        <f>'8A Project Budget'!J48</f>
        <v>0</v>
      </c>
      <c r="J41" s="149"/>
      <c r="K41" s="150"/>
      <c r="L41" s="151"/>
      <c r="M41" s="130"/>
    </row>
    <row r="42" spans="2:13">
      <c r="B42" s="133"/>
      <c r="C42" s="89"/>
      <c r="D42" s="73" t="s">
        <v>304</v>
      </c>
      <c r="E42" s="73"/>
      <c r="F42" s="73"/>
      <c r="G42" s="73"/>
      <c r="H42" s="132"/>
      <c r="I42" s="134">
        <f>'8A Project Budget'!J49</f>
        <v>0</v>
      </c>
      <c r="J42" s="149"/>
      <c r="K42" s="150"/>
      <c r="L42" s="151"/>
      <c r="M42" s="130"/>
    </row>
    <row r="43" spans="2:13">
      <c r="B43" s="133"/>
      <c r="C43" s="89"/>
      <c r="D43" s="73" t="s">
        <v>305</v>
      </c>
      <c r="E43" s="73"/>
      <c r="F43" s="73"/>
      <c r="G43" s="73"/>
      <c r="H43" s="132"/>
      <c r="I43" s="134">
        <f>'8A Project Budget'!J50</f>
        <v>0</v>
      </c>
      <c r="J43" s="149"/>
      <c r="K43" s="150"/>
      <c r="L43" s="151"/>
      <c r="M43" s="130"/>
    </row>
    <row r="44" spans="2:13">
      <c r="B44" s="133"/>
      <c r="C44" s="89"/>
      <c r="D44" s="73" t="s">
        <v>306</v>
      </c>
      <c r="E44" s="73"/>
      <c r="F44" s="73"/>
      <c r="G44" s="73"/>
      <c r="H44" s="132"/>
      <c r="I44" s="134">
        <f>'8A Project Budget'!J51</f>
        <v>0</v>
      </c>
      <c r="J44" s="149"/>
      <c r="K44" s="150"/>
      <c r="L44" s="151"/>
      <c r="M44" s="130"/>
    </row>
    <row r="45" spans="2:13">
      <c r="B45" s="133"/>
      <c r="C45" s="89"/>
      <c r="D45" s="73" t="s">
        <v>307</v>
      </c>
      <c r="E45" s="73"/>
      <c r="F45" s="73"/>
      <c r="G45" s="73"/>
      <c r="H45" s="132"/>
      <c r="I45" s="134">
        <f>'8A Project Budget'!J52</f>
        <v>0</v>
      </c>
      <c r="J45" s="149"/>
      <c r="K45" s="150"/>
      <c r="L45" s="151"/>
      <c r="M45" s="130"/>
    </row>
    <row r="46" spans="2:13">
      <c r="B46" s="133"/>
      <c r="C46" s="89"/>
      <c r="D46" s="73" t="s">
        <v>308</v>
      </c>
      <c r="E46" s="73"/>
      <c r="F46" s="73"/>
      <c r="G46" s="73"/>
      <c r="H46" s="132"/>
      <c r="I46" s="134">
        <f>'8A Project Budget'!J53</f>
        <v>0</v>
      </c>
      <c r="J46" s="149"/>
      <c r="K46" s="150"/>
      <c r="L46" s="151"/>
      <c r="M46" s="130"/>
    </row>
    <row r="47" spans="2:13">
      <c r="B47" s="133"/>
      <c r="C47" s="89"/>
      <c r="D47" s="73" t="s">
        <v>309</v>
      </c>
      <c r="E47" s="73"/>
      <c r="F47" s="73"/>
      <c r="G47" s="73"/>
      <c r="H47" s="132"/>
      <c r="I47" s="134">
        <f>'8A Project Budget'!J54</f>
        <v>0</v>
      </c>
      <c r="J47" s="149"/>
      <c r="K47" s="150"/>
      <c r="L47" s="151"/>
      <c r="M47" s="130"/>
    </row>
    <row r="48" spans="2:13">
      <c r="B48" s="133"/>
      <c r="C48" s="89"/>
      <c r="D48" s="73" t="s">
        <v>310</v>
      </c>
      <c r="E48" s="73"/>
      <c r="F48" s="73"/>
      <c r="G48" s="73"/>
      <c r="H48" s="132"/>
      <c r="I48" s="134">
        <f>'8A Project Budget'!J55</f>
        <v>0</v>
      </c>
      <c r="J48" s="149"/>
      <c r="K48" s="150"/>
      <c r="L48" s="151"/>
      <c r="M48" s="130"/>
    </row>
    <row r="49" spans="2:13">
      <c r="B49" s="133"/>
      <c r="C49" s="89"/>
      <c r="D49" s="73" t="s">
        <v>311</v>
      </c>
      <c r="E49" s="73"/>
      <c r="F49" s="73"/>
      <c r="G49" s="73"/>
      <c r="H49" s="132"/>
      <c r="I49" s="134">
        <f>'8A Project Budget'!J56</f>
        <v>0</v>
      </c>
      <c r="J49" s="149"/>
      <c r="K49" s="150"/>
      <c r="L49" s="151"/>
      <c r="M49" s="130"/>
    </row>
    <row r="50" spans="2:13">
      <c r="B50" s="133"/>
      <c r="C50" s="89"/>
      <c r="D50" s="73" t="s">
        <v>312</v>
      </c>
      <c r="E50" s="73"/>
      <c r="F50" s="73"/>
      <c r="G50" s="73"/>
      <c r="H50" s="132"/>
      <c r="I50" s="134">
        <f>'8A Project Budget'!J57</f>
        <v>0</v>
      </c>
      <c r="J50" s="149"/>
      <c r="K50" s="150"/>
      <c r="L50" s="151"/>
      <c r="M50" s="130"/>
    </row>
    <row r="51" spans="2:13">
      <c r="B51" s="133"/>
      <c r="C51" s="135"/>
      <c r="D51" s="138" t="s">
        <v>313</v>
      </c>
      <c r="E51" s="138"/>
      <c r="F51" s="138"/>
      <c r="G51" s="138"/>
      <c r="H51" s="138"/>
      <c r="I51" s="134">
        <f>'8A Project Budget'!J58</f>
        <v>0</v>
      </c>
      <c r="J51" s="149"/>
      <c r="K51" s="150"/>
      <c r="L51" s="151"/>
      <c r="M51" s="130"/>
    </row>
    <row r="52" spans="2:13" ht="15" thickBot="1">
      <c r="B52" s="133"/>
      <c r="C52" s="89"/>
      <c r="D52" s="73" t="s">
        <v>67</v>
      </c>
      <c r="E52" s="73"/>
      <c r="F52" s="73"/>
      <c r="G52" s="73"/>
      <c r="H52" s="132"/>
      <c r="I52" s="131">
        <f>'8A Project Budget'!J59</f>
        <v>0</v>
      </c>
      <c r="J52" s="152"/>
      <c r="K52" s="153"/>
      <c r="L52" s="154"/>
      <c r="M52" s="130"/>
    </row>
    <row r="53" spans="2:13" ht="3.75" customHeight="1">
      <c r="B53" s="133"/>
      <c r="C53" s="88"/>
      <c r="D53" s="78"/>
      <c r="E53" s="78"/>
      <c r="F53" s="74"/>
      <c r="G53" s="74"/>
      <c r="H53" s="74"/>
      <c r="I53" s="136"/>
      <c r="J53" s="136"/>
      <c r="K53" s="136"/>
      <c r="L53" s="135"/>
      <c r="M53" s="130"/>
    </row>
    <row r="54" spans="2:13" ht="15" thickBot="1">
      <c r="B54" s="133"/>
      <c r="C54" s="398" t="s">
        <v>314</v>
      </c>
      <c r="D54" s="399"/>
      <c r="E54" s="399"/>
      <c r="F54" s="400"/>
      <c r="G54" s="400"/>
      <c r="H54" s="400"/>
      <c r="I54" s="136"/>
      <c r="J54" s="136"/>
      <c r="K54" s="136"/>
      <c r="L54" s="89"/>
      <c r="M54" s="130"/>
    </row>
    <row r="55" spans="2:13">
      <c r="B55" s="133"/>
      <c r="C55" s="89"/>
      <c r="D55" s="98" t="s">
        <v>315</v>
      </c>
      <c r="E55" s="98"/>
      <c r="F55" s="98"/>
      <c r="G55" s="98"/>
      <c r="H55" s="750"/>
      <c r="I55" s="751">
        <f>'8A Project Budget'!J63</f>
        <v>0</v>
      </c>
      <c r="J55" s="147"/>
      <c r="K55" s="148"/>
      <c r="L55" s="752"/>
      <c r="M55" s="130"/>
    </row>
    <row r="56" spans="2:13" ht="15" thickBot="1">
      <c r="B56" s="133"/>
      <c r="C56" s="89"/>
      <c r="D56" s="73" t="s">
        <v>316</v>
      </c>
      <c r="E56" s="73"/>
      <c r="F56" s="73"/>
      <c r="G56" s="73"/>
      <c r="H56" s="132"/>
      <c r="I56" s="131">
        <f>'8A Project Budget'!J64</f>
        <v>0</v>
      </c>
      <c r="J56" s="152"/>
      <c r="K56" s="153"/>
      <c r="L56" s="154"/>
      <c r="M56" s="130"/>
    </row>
    <row r="57" spans="2:13" ht="9" customHeight="1" thickBot="1">
      <c r="B57" s="401"/>
      <c r="C57" s="396"/>
      <c r="D57" s="397"/>
      <c r="E57" s="397"/>
      <c r="F57" s="396"/>
      <c r="G57" s="396"/>
      <c r="H57" s="396"/>
      <c r="I57" s="402"/>
      <c r="J57" s="402"/>
      <c r="K57" s="402"/>
      <c r="L57" s="403"/>
      <c r="M57" s="404"/>
    </row>
    <row r="58" spans="2:13" ht="15" thickBot="1">
      <c r="B58" s="133"/>
      <c r="C58" s="398" t="s">
        <v>317</v>
      </c>
      <c r="D58" s="399"/>
      <c r="E58" s="399"/>
      <c r="F58" s="400"/>
      <c r="G58" s="400"/>
      <c r="H58" s="400"/>
      <c r="I58" s="136"/>
      <c r="J58" s="136"/>
      <c r="K58" s="136"/>
      <c r="L58" s="89"/>
      <c r="M58" s="130"/>
    </row>
    <row r="59" spans="2:13">
      <c r="B59" s="133"/>
      <c r="C59" s="89"/>
      <c r="D59" s="98" t="s">
        <v>318</v>
      </c>
      <c r="E59" s="98"/>
      <c r="F59" s="98"/>
      <c r="G59" s="98"/>
      <c r="H59" s="750"/>
      <c r="I59" s="751">
        <f>'8A Project Budget'!J68</f>
        <v>0</v>
      </c>
      <c r="J59" s="147"/>
      <c r="K59" s="148"/>
      <c r="L59" s="752"/>
      <c r="M59" s="130"/>
    </row>
    <row r="60" spans="2:13">
      <c r="B60" s="133"/>
      <c r="C60" s="89"/>
      <c r="D60" s="73" t="s">
        <v>319</v>
      </c>
      <c r="E60" s="73"/>
      <c r="F60" s="73"/>
      <c r="G60" s="73"/>
      <c r="H60" s="132"/>
      <c r="I60" s="134">
        <f>'8A Project Budget'!J69</f>
        <v>0</v>
      </c>
      <c r="J60" s="149"/>
      <c r="K60" s="150"/>
      <c r="L60" s="151"/>
      <c r="M60" s="130"/>
    </row>
    <row r="61" spans="2:13">
      <c r="B61" s="133"/>
      <c r="C61" s="89"/>
      <c r="D61" s="73" t="s">
        <v>320</v>
      </c>
      <c r="E61" s="73"/>
      <c r="F61" s="73"/>
      <c r="G61" s="73"/>
      <c r="H61" s="132"/>
      <c r="I61" s="134">
        <f>'8A Project Budget'!J70</f>
        <v>0</v>
      </c>
      <c r="J61" s="149"/>
      <c r="K61" s="150"/>
      <c r="L61" s="151"/>
      <c r="M61" s="130"/>
    </row>
    <row r="62" spans="2:13">
      <c r="B62" s="133"/>
      <c r="C62" s="89"/>
      <c r="D62" s="73" t="s">
        <v>321</v>
      </c>
      <c r="E62" s="73"/>
      <c r="F62" s="73"/>
      <c r="G62" s="73"/>
      <c r="H62" s="132"/>
      <c r="I62" s="134">
        <f>'8A Project Budget'!J71</f>
        <v>0</v>
      </c>
      <c r="J62" s="149"/>
      <c r="K62" s="150"/>
      <c r="L62" s="151"/>
      <c r="M62" s="130"/>
    </row>
    <row r="63" spans="2:13" ht="15" thickBot="1">
      <c r="B63" s="133"/>
      <c r="C63" s="89"/>
      <c r="D63" s="73" t="s">
        <v>322</v>
      </c>
      <c r="E63" s="73"/>
      <c r="F63" s="73"/>
      <c r="G63" s="73"/>
      <c r="H63" s="132"/>
      <c r="I63" s="131">
        <f>'8A Project Budget'!J72</f>
        <v>0</v>
      </c>
      <c r="J63" s="152"/>
      <c r="K63" s="153"/>
      <c r="L63" s="154"/>
      <c r="M63" s="130"/>
    </row>
    <row r="64" spans="2:13" ht="4.5" customHeight="1">
      <c r="B64" s="133"/>
      <c r="C64" s="74"/>
      <c r="D64" s="78"/>
      <c r="E64" s="78"/>
      <c r="F64" s="74"/>
      <c r="G64" s="74"/>
      <c r="H64" s="74"/>
      <c r="I64" s="136"/>
      <c r="J64" s="136"/>
      <c r="K64" s="136"/>
      <c r="L64" s="135"/>
      <c r="M64" s="130"/>
    </row>
    <row r="65" spans="2:13" ht="15" thickBot="1">
      <c r="B65" s="133"/>
      <c r="C65" s="398" t="s">
        <v>323</v>
      </c>
      <c r="D65" s="399"/>
      <c r="E65" s="399"/>
      <c r="F65" s="400"/>
      <c r="G65" s="400"/>
      <c r="H65" s="400"/>
      <c r="I65" s="136"/>
      <c r="J65" s="136"/>
      <c r="K65" s="136"/>
      <c r="L65" s="89"/>
      <c r="M65" s="130"/>
    </row>
    <row r="66" spans="2:13">
      <c r="B66" s="133"/>
      <c r="C66" s="89"/>
      <c r="D66" s="98" t="s">
        <v>324</v>
      </c>
      <c r="E66" s="98"/>
      <c r="F66" s="98"/>
      <c r="G66" s="98"/>
      <c r="H66" s="750"/>
      <c r="I66" s="751">
        <f>'8A Project Budget'!J76</f>
        <v>0</v>
      </c>
      <c r="J66" s="147"/>
      <c r="K66" s="148"/>
      <c r="L66" s="752"/>
      <c r="M66" s="130"/>
    </row>
    <row r="67" spans="2:13">
      <c r="B67" s="133"/>
      <c r="C67" s="89"/>
      <c r="D67" s="73" t="s">
        <v>325</v>
      </c>
      <c r="E67" s="73"/>
      <c r="F67" s="73"/>
      <c r="G67" s="73"/>
      <c r="H67" s="132"/>
      <c r="I67" s="134">
        <f>'8A Project Budget'!J77</f>
        <v>0</v>
      </c>
      <c r="J67" s="149"/>
      <c r="K67" s="150"/>
      <c r="L67" s="151"/>
      <c r="M67" s="130"/>
    </row>
    <row r="68" spans="2:13">
      <c r="B68" s="133"/>
      <c r="C68" s="89"/>
      <c r="D68" s="73" t="s">
        <v>326</v>
      </c>
      <c r="E68" s="73"/>
      <c r="F68" s="73"/>
      <c r="G68" s="73"/>
      <c r="H68" s="132"/>
      <c r="I68" s="134">
        <f>'8A Project Budget'!J78</f>
        <v>0</v>
      </c>
      <c r="J68" s="149"/>
      <c r="K68" s="150"/>
      <c r="L68" s="151"/>
      <c r="M68" s="130"/>
    </row>
    <row r="69" spans="2:13">
      <c r="B69" s="133"/>
      <c r="C69" s="89"/>
      <c r="D69" s="73" t="s">
        <v>327</v>
      </c>
      <c r="E69" s="73"/>
      <c r="F69" s="73"/>
      <c r="G69" s="73"/>
      <c r="H69" s="132"/>
      <c r="I69" s="134">
        <f>'8A Project Budget'!J79</f>
        <v>0</v>
      </c>
      <c r="J69" s="149"/>
      <c r="K69" s="150"/>
      <c r="L69" s="151"/>
      <c r="M69" s="130"/>
    </row>
    <row r="70" spans="2:13" ht="15" thickBot="1">
      <c r="B70" s="133"/>
      <c r="C70" s="89"/>
      <c r="D70" s="73" t="s">
        <v>67</v>
      </c>
      <c r="E70" s="73"/>
      <c r="F70" s="73"/>
      <c r="G70" s="73"/>
      <c r="H70" s="132"/>
      <c r="I70" s="131">
        <f>'8A Project Budget'!J80</f>
        <v>0</v>
      </c>
      <c r="J70" s="152"/>
      <c r="K70" s="153"/>
      <c r="L70" s="154"/>
      <c r="M70" s="130"/>
    </row>
    <row r="71" spans="2:13" ht="3.75" customHeight="1">
      <c r="B71" s="133"/>
      <c r="C71" s="88"/>
      <c r="D71" s="78"/>
      <c r="E71" s="78"/>
      <c r="F71" s="74"/>
      <c r="G71" s="74"/>
      <c r="H71" s="74"/>
      <c r="I71" s="136"/>
      <c r="J71" s="136"/>
      <c r="K71" s="136"/>
      <c r="L71" s="135"/>
      <c r="M71" s="130"/>
    </row>
    <row r="72" spans="2:13" ht="3.75" customHeight="1">
      <c r="B72" s="133"/>
      <c r="C72" s="88"/>
      <c r="D72" s="78"/>
      <c r="E72" s="78"/>
      <c r="F72" s="74"/>
      <c r="G72" s="74"/>
      <c r="H72" s="74"/>
      <c r="I72" s="136"/>
      <c r="J72" s="136"/>
      <c r="K72" s="136"/>
      <c r="L72" s="135"/>
      <c r="M72" s="130"/>
    </row>
    <row r="73" spans="2:13" ht="15" thickBot="1">
      <c r="B73" s="133"/>
      <c r="C73" s="398" t="s">
        <v>328</v>
      </c>
      <c r="D73" s="399"/>
      <c r="E73" s="399"/>
      <c r="F73" s="400"/>
      <c r="G73" s="400"/>
      <c r="H73" s="400"/>
      <c r="I73" s="137"/>
      <c r="J73" s="137"/>
      <c r="K73" s="137"/>
      <c r="L73" s="89"/>
      <c r="M73" s="130"/>
    </row>
    <row r="74" spans="2:13">
      <c r="B74" s="133"/>
      <c r="C74" s="89"/>
      <c r="D74" s="98" t="s">
        <v>329</v>
      </c>
      <c r="E74" s="98"/>
      <c r="F74" s="98"/>
      <c r="G74" s="98"/>
      <c r="H74" s="750"/>
      <c r="I74" s="751">
        <f>'8A Project Budget'!J84</f>
        <v>0</v>
      </c>
      <c r="J74" s="147"/>
      <c r="K74" s="148"/>
      <c r="L74" s="752"/>
      <c r="M74" s="130"/>
    </row>
    <row r="75" spans="2:13">
      <c r="B75" s="133"/>
      <c r="C75" s="89"/>
      <c r="D75" s="73" t="s">
        <v>330</v>
      </c>
      <c r="E75" s="73"/>
      <c r="F75" s="73"/>
      <c r="G75" s="73"/>
      <c r="H75" s="132"/>
      <c r="I75" s="134">
        <f>'8A Project Budget'!J85</f>
        <v>0</v>
      </c>
      <c r="J75" s="149"/>
      <c r="K75" s="150"/>
      <c r="L75" s="151"/>
      <c r="M75" s="130"/>
    </row>
    <row r="76" spans="2:13">
      <c r="B76" s="133"/>
      <c r="C76" s="89"/>
      <c r="D76" s="73" t="s">
        <v>331</v>
      </c>
      <c r="E76" s="73"/>
      <c r="F76" s="73"/>
      <c r="G76" s="73"/>
      <c r="H76" s="132"/>
      <c r="I76" s="134">
        <f>'8A Project Budget'!J86</f>
        <v>0</v>
      </c>
      <c r="J76" s="149"/>
      <c r="K76" s="150"/>
      <c r="L76" s="151"/>
      <c r="M76" s="130"/>
    </row>
    <row r="77" spans="2:13">
      <c r="B77" s="133"/>
      <c r="C77" s="89"/>
      <c r="D77" s="73" t="s">
        <v>332</v>
      </c>
      <c r="E77" s="73"/>
      <c r="F77" s="73"/>
      <c r="G77" s="73"/>
      <c r="H77" s="132"/>
      <c r="I77" s="134">
        <f>'8A Project Budget'!J87</f>
        <v>0</v>
      </c>
      <c r="J77" s="149"/>
      <c r="K77" s="150"/>
      <c r="L77" s="151"/>
      <c r="M77" s="130"/>
    </row>
    <row r="78" spans="2:13">
      <c r="B78" s="133"/>
      <c r="C78" s="89"/>
      <c r="D78" s="73" t="s">
        <v>333</v>
      </c>
      <c r="E78" s="73"/>
      <c r="F78" s="73"/>
      <c r="G78" s="73"/>
      <c r="H78" s="132"/>
      <c r="I78" s="134">
        <f>'8A Project Budget'!J88</f>
        <v>0</v>
      </c>
      <c r="J78" s="149"/>
      <c r="K78" s="150"/>
      <c r="L78" s="151"/>
      <c r="M78" s="130"/>
    </row>
    <row r="79" spans="2:13">
      <c r="B79" s="133"/>
      <c r="C79" s="89"/>
      <c r="D79" s="73" t="s">
        <v>334</v>
      </c>
      <c r="E79" s="73"/>
      <c r="F79" s="73"/>
      <c r="G79" s="73"/>
      <c r="H79" s="132"/>
      <c r="I79" s="134">
        <f>'8A Project Budget'!J89</f>
        <v>0</v>
      </c>
      <c r="J79" s="149"/>
      <c r="K79" s="150"/>
      <c r="L79" s="151"/>
      <c r="M79" s="130"/>
    </row>
    <row r="80" spans="2:13">
      <c r="B80" s="133"/>
      <c r="C80" s="89"/>
      <c r="D80" s="73" t="s">
        <v>335</v>
      </c>
      <c r="E80" s="73"/>
      <c r="F80" s="73"/>
      <c r="G80" s="73"/>
      <c r="H80" s="132"/>
      <c r="I80" s="134">
        <f>'8A Project Budget'!J90</f>
        <v>0</v>
      </c>
      <c r="J80" s="149"/>
      <c r="K80" s="150"/>
      <c r="L80" s="151"/>
      <c r="M80" s="130"/>
    </row>
    <row r="81" spans="2:13">
      <c r="B81" s="133"/>
      <c r="C81" s="89"/>
      <c r="D81" s="73" t="s">
        <v>336</v>
      </c>
      <c r="E81" s="73"/>
      <c r="F81" s="73"/>
      <c r="G81" s="73"/>
      <c r="H81" s="132"/>
      <c r="I81" s="134">
        <f>'8A Project Budget'!J91</f>
        <v>0</v>
      </c>
      <c r="J81" s="149"/>
      <c r="K81" s="150"/>
      <c r="L81" s="151"/>
      <c r="M81" s="130"/>
    </row>
    <row r="82" spans="2:13">
      <c r="B82" s="133"/>
      <c r="C82" s="89"/>
      <c r="D82" s="73" t="s">
        <v>337</v>
      </c>
      <c r="E82" s="73"/>
      <c r="F82" s="73"/>
      <c r="G82" s="73"/>
      <c r="H82" s="132"/>
      <c r="I82" s="134">
        <f>'8A Project Budget'!J92</f>
        <v>0</v>
      </c>
      <c r="J82" s="149"/>
      <c r="K82" s="150"/>
      <c r="L82" s="151"/>
      <c r="M82" s="130"/>
    </row>
    <row r="83" spans="2:13">
      <c r="B83" s="133"/>
      <c r="C83" s="89"/>
      <c r="D83" s="75" t="s">
        <v>338</v>
      </c>
      <c r="E83" s="73"/>
      <c r="F83" s="73"/>
      <c r="G83" s="73"/>
      <c r="H83" s="132"/>
      <c r="I83" s="134">
        <f>'8A Project Budget'!J93</f>
        <v>0</v>
      </c>
      <c r="J83" s="149"/>
      <c r="K83" s="150"/>
      <c r="L83" s="151"/>
      <c r="M83" s="130"/>
    </row>
    <row r="84" spans="2:13">
      <c r="B84" s="133"/>
      <c r="C84" s="89"/>
      <c r="D84" s="73" t="s">
        <v>339</v>
      </c>
      <c r="E84" s="73"/>
      <c r="F84" s="73"/>
      <c r="G84" s="73"/>
      <c r="H84" s="132"/>
      <c r="I84" s="134">
        <f>'8A Project Budget'!J94</f>
        <v>0</v>
      </c>
      <c r="J84" s="149"/>
      <c r="K84" s="150"/>
      <c r="L84" s="151"/>
      <c r="M84" s="130"/>
    </row>
    <row r="85" spans="2:13" ht="15" thickBot="1">
      <c r="B85" s="133"/>
      <c r="C85" s="89"/>
      <c r="D85" s="73" t="s">
        <v>340</v>
      </c>
      <c r="E85" s="73"/>
      <c r="F85" s="73"/>
      <c r="G85" s="73"/>
      <c r="H85" s="132"/>
      <c r="I85" s="131">
        <f>'8A Project Budget'!J95</f>
        <v>0</v>
      </c>
      <c r="J85" s="152"/>
      <c r="K85" s="153"/>
      <c r="L85" s="154"/>
      <c r="M85" s="130"/>
    </row>
    <row r="86" spans="2:13" ht="3.75" customHeight="1">
      <c r="B86" s="133"/>
      <c r="C86" s="88"/>
      <c r="D86" s="78"/>
      <c r="E86" s="78"/>
      <c r="F86" s="74"/>
      <c r="G86" s="74"/>
      <c r="H86" s="74"/>
      <c r="I86" s="136"/>
      <c r="J86" s="136"/>
      <c r="K86" s="136"/>
      <c r="L86" s="89"/>
      <c r="M86" s="130"/>
    </row>
    <row r="87" spans="2:13" ht="15" thickBot="1">
      <c r="B87" s="129"/>
      <c r="C87" s="127"/>
      <c r="D87" s="128"/>
      <c r="E87" s="128"/>
      <c r="F87" s="127"/>
      <c r="G87" s="127"/>
      <c r="H87" s="127"/>
      <c r="I87" s="126"/>
      <c r="J87" s="126"/>
      <c r="K87" s="126"/>
      <c r="L87" s="125"/>
      <c r="M87" s="124"/>
    </row>
    <row r="88" spans="2:13">
      <c r="I88" s="123"/>
    </row>
  </sheetData>
  <sheetProtection formatCells="0" formatColumns="0" formatRows="0"/>
  <mergeCells count="4">
    <mergeCell ref="C7:L7"/>
    <mergeCell ref="I10:L10"/>
    <mergeCell ref="J11:L12"/>
    <mergeCell ref="I11:I12"/>
  </mergeCells>
  <printOptions horizontalCentered="1"/>
  <pageMargins left="0.25" right="0.25" top="0.75" bottom="0.75" header="0.3" footer="0.3"/>
  <pageSetup scale="79" fitToHeight="2" orientation="portrait" r:id="rId1"/>
  <headerFooter alignWithMargins="0">
    <oddFooter>&amp;LForm 6B
Affordable Units Budget Details&amp;CCFA Homeownership Forms&amp;REdition: 2021
Version 1.0</oddFooter>
  </headerFooter>
  <rowBreaks count="1" manualBreakCount="1">
    <brk id="57" min="1"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79"/>
  <sheetViews>
    <sheetView showGridLines="0" zoomScaleNormal="100" workbookViewId="0">
      <selection activeCell="L26" sqref="L26"/>
    </sheetView>
  </sheetViews>
  <sheetFormatPr defaultColWidth="9.28515625" defaultRowHeight="14.45"/>
  <cols>
    <col min="1" max="2" width="1.7109375" style="59" customWidth="1"/>
    <col min="3" max="4" width="22.7109375" style="59" customWidth="1"/>
    <col min="5" max="6" width="5.7109375" style="59" customWidth="1"/>
    <col min="7" max="7" width="9.28515625" style="59"/>
    <col min="8" max="8" width="22.7109375" style="59" customWidth="1"/>
    <col min="9" max="9" width="1.7109375" style="59" customWidth="1"/>
    <col min="10" max="16384" width="9.28515625" style="59"/>
  </cols>
  <sheetData>
    <row r="1" spans="2:9" ht="15" thickBot="1"/>
    <row r="2" spans="2:9" ht="9" customHeight="1">
      <c r="B2" s="250"/>
      <c r="C2" s="249"/>
      <c r="D2" s="249"/>
      <c r="E2" s="249"/>
      <c r="F2" s="249"/>
      <c r="G2" s="249"/>
      <c r="H2" s="249"/>
      <c r="I2" s="248"/>
    </row>
    <row r="3" spans="2:9" ht="18">
      <c r="B3" s="238"/>
      <c r="C3" s="604" t="s">
        <v>341</v>
      </c>
      <c r="D3" s="353"/>
      <c r="E3" s="353"/>
      <c r="F3" s="353"/>
      <c r="G3" s="353"/>
      <c r="H3" s="353"/>
      <c r="I3" s="234"/>
    </row>
    <row r="4" spans="2:9" ht="15" customHeight="1" thickBot="1">
      <c r="B4" s="238"/>
      <c r="C4" s="597"/>
      <c r="D4" s="597"/>
      <c r="E4" s="597"/>
      <c r="F4" s="597"/>
      <c r="G4" s="597"/>
      <c r="H4" s="597"/>
      <c r="I4" s="234"/>
    </row>
    <row r="5" spans="2:9">
      <c r="B5" s="238"/>
      <c r="C5" s="753" t="s">
        <v>342</v>
      </c>
      <c r="D5" s="754"/>
      <c r="E5" s="754"/>
      <c r="F5" s="754"/>
      <c r="G5" s="754"/>
      <c r="H5" s="755"/>
      <c r="I5" s="234"/>
    </row>
    <row r="6" spans="2:9">
      <c r="B6" s="238"/>
      <c r="C6" s="351" t="s">
        <v>343</v>
      </c>
      <c r="D6" s="756"/>
      <c r="E6" s="756"/>
      <c r="F6" s="756"/>
      <c r="G6" s="756"/>
      <c r="H6" s="757"/>
      <c r="I6" s="234"/>
    </row>
    <row r="7" spans="2:9">
      <c r="B7" s="238"/>
      <c r="C7" s="351" t="s">
        <v>344</v>
      </c>
      <c r="D7" s="758"/>
      <c r="E7" s="758"/>
      <c r="F7" s="758"/>
      <c r="G7" s="758"/>
      <c r="H7" s="759"/>
      <c r="I7" s="234"/>
    </row>
    <row r="8" spans="2:9">
      <c r="B8" s="238"/>
      <c r="C8" s="351" t="s">
        <v>177</v>
      </c>
      <c r="D8" s="596"/>
      <c r="E8" s="597" t="s">
        <v>345</v>
      </c>
      <c r="F8" s="596"/>
      <c r="G8" s="597" t="s">
        <v>346</v>
      </c>
      <c r="H8" s="599"/>
      <c r="I8" s="234"/>
    </row>
    <row r="9" spans="2:9">
      <c r="B9" s="238"/>
      <c r="C9" s="351" t="s">
        <v>347</v>
      </c>
      <c r="D9" s="728"/>
      <c r="E9" s="728"/>
      <c r="F9" s="728"/>
      <c r="G9" s="728"/>
      <c r="H9" s="760"/>
      <c r="I9" s="234"/>
    </row>
    <row r="10" spans="2:9">
      <c r="B10" s="238"/>
      <c r="C10" s="362" t="s">
        <v>348</v>
      </c>
      <c r="D10" s="667"/>
      <c r="E10" s="667"/>
      <c r="F10" s="667"/>
      <c r="G10" s="667"/>
      <c r="H10" s="668"/>
      <c r="I10" s="234"/>
    </row>
    <row r="11" spans="2:9">
      <c r="B11" s="361"/>
      <c r="C11" s="360"/>
      <c r="D11" s="359"/>
      <c r="E11" s="359"/>
      <c r="F11" s="359"/>
      <c r="G11" s="359"/>
      <c r="H11" s="358"/>
      <c r="I11" s="357"/>
    </row>
    <row r="12" spans="2:9" ht="27.6">
      <c r="B12" s="238"/>
      <c r="C12" s="356" t="s">
        <v>349</v>
      </c>
      <c r="D12" s="728"/>
      <c r="E12" s="728"/>
      <c r="F12" s="728"/>
      <c r="G12" s="728"/>
      <c r="H12" s="760"/>
      <c r="I12" s="234"/>
    </row>
    <row r="13" spans="2:9">
      <c r="B13" s="238"/>
      <c r="C13" s="351" t="s">
        <v>166</v>
      </c>
      <c r="D13" s="728"/>
      <c r="E13" s="728"/>
      <c r="F13" s="728"/>
      <c r="G13" s="268" t="s">
        <v>350</v>
      </c>
      <c r="H13" s="599"/>
      <c r="I13" s="234"/>
    </row>
    <row r="14" spans="2:9">
      <c r="B14" s="238"/>
      <c r="C14" s="351" t="s">
        <v>167</v>
      </c>
      <c r="D14" s="728"/>
      <c r="E14" s="728"/>
      <c r="F14" s="728"/>
      <c r="G14" s="728"/>
      <c r="H14" s="760"/>
      <c r="I14" s="234"/>
    </row>
    <row r="15" spans="2:9">
      <c r="B15" s="238"/>
      <c r="C15" s="351" t="s">
        <v>351</v>
      </c>
      <c r="D15" s="758"/>
      <c r="E15" s="758"/>
      <c r="F15" s="758"/>
      <c r="G15" s="758"/>
      <c r="H15" s="759"/>
      <c r="I15" s="234"/>
    </row>
    <row r="16" spans="2:9">
      <c r="B16" s="238"/>
      <c r="C16" s="351" t="s">
        <v>166</v>
      </c>
      <c r="D16" s="758"/>
      <c r="E16" s="758"/>
      <c r="F16" s="758"/>
      <c r="G16" s="268" t="s">
        <v>350</v>
      </c>
      <c r="H16" s="599"/>
      <c r="I16" s="234"/>
    </row>
    <row r="17" spans="2:9">
      <c r="B17" s="238"/>
      <c r="C17" s="351" t="s">
        <v>167</v>
      </c>
      <c r="D17" s="728"/>
      <c r="E17" s="728"/>
      <c r="F17" s="728"/>
      <c r="G17" s="728"/>
      <c r="H17" s="760"/>
      <c r="I17" s="234"/>
    </row>
    <row r="18" spans="2:9">
      <c r="B18" s="361"/>
      <c r="C18" s="360"/>
      <c r="D18" s="359"/>
      <c r="E18" s="359"/>
      <c r="F18" s="359"/>
      <c r="G18" s="359"/>
      <c r="H18" s="358"/>
      <c r="I18" s="357"/>
    </row>
    <row r="19" spans="2:9">
      <c r="B19" s="238"/>
      <c r="C19" s="761" t="s">
        <v>352</v>
      </c>
      <c r="D19" s="762"/>
      <c r="E19" s="762"/>
      <c r="F19" s="762"/>
      <c r="G19" s="762"/>
      <c r="H19" s="763"/>
      <c r="I19" s="234"/>
    </row>
    <row r="20" spans="2:9">
      <c r="B20" s="238"/>
      <c r="C20" s="351" t="s">
        <v>353</v>
      </c>
      <c r="D20" s="728"/>
      <c r="E20" s="728"/>
      <c r="F20" s="728"/>
      <c r="G20" s="728"/>
      <c r="H20" s="760"/>
      <c r="I20" s="234"/>
    </row>
    <row r="21" spans="2:9">
      <c r="B21" s="238"/>
      <c r="C21" s="351" t="s">
        <v>166</v>
      </c>
      <c r="D21" s="598"/>
      <c r="E21" s="597" t="s">
        <v>167</v>
      </c>
      <c r="F21" s="728"/>
      <c r="G21" s="728"/>
      <c r="H21" s="760"/>
      <c r="I21" s="234"/>
    </row>
    <row r="22" spans="2:9" ht="15" thickBot="1">
      <c r="B22" s="238"/>
      <c r="C22" s="350"/>
      <c r="D22" s="251"/>
      <c r="E22" s="251"/>
      <c r="F22" s="251"/>
      <c r="G22" s="251"/>
      <c r="H22" s="349"/>
      <c r="I22" s="234"/>
    </row>
    <row r="23" spans="2:9" ht="7.5" customHeight="1" thickBot="1">
      <c r="B23" s="238"/>
      <c r="C23" s="597"/>
      <c r="D23" s="597"/>
      <c r="E23" s="597"/>
      <c r="F23" s="597"/>
      <c r="G23" s="597"/>
      <c r="H23" s="597"/>
      <c r="I23" s="234"/>
    </row>
    <row r="24" spans="2:9">
      <c r="B24" s="238"/>
      <c r="C24" s="753" t="s">
        <v>354</v>
      </c>
      <c r="D24" s="754"/>
      <c r="E24" s="754"/>
      <c r="F24" s="754"/>
      <c r="G24" s="754"/>
      <c r="H24" s="755"/>
      <c r="I24" s="234"/>
    </row>
    <row r="25" spans="2:9">
      <c r="B25" s="238"/>
      <c r="C25" s="351" t="s">
        <v>343</v>
      </c>
      <c r="D25" s="728"/>
      <c r="E25" s="728"/>
      <c r="F25" s="728"/>
      <c r="G25" s="728"/>
      <c r="H25" s="760"/>
      <c r="I25" s="234"/>
    </row>
    <row r="26" spans="2:9">
      <c r="B26" s="238"/>
      <c r="C26" s="351" t="s">
        <v>351</v>
      </c>
      <c r="D26" s="758"/>
      <c r="E26" s="758"/>
      <c r="F26" s="758"/>
      <c r="G26" s="758"/>
      <c r="H26" s="759"/>
      <c r="I26" s="234"/>
    </row>
    <row r="27" spans="2:9">
      <c r="B27" s="238"/>
      <c r="C27" s="351" t="s">
        <v>344</v>
      </c>
      <c r="D27" s="758"/>
      <c r="E27" s="758"/>
      <c r="F27" s="758"/>
      <c r="G27" s="758"/>
      <c r="H27" s="759"/>
      <c r="I27" s="234"/>
    </row>
    <row r="28" spans="2:9">
      <c r="B28" s="238"/>
      <c r="C28" s="351" t="s">
        <v>177</v>
      </c>
      <c r="D28" s="596"/>
      <c r="E28" s="597" t="s">
        <v>345</v>
      </c>
      <c r="F28" s="596"/>
      <c r="G28" s="597" t="s">
        <v>346</v>
      </c>
      <c r="H28" s="355"/>
      <c r="I28" s="234"/>
    </row>
    <row r="29" spans="2:9">
      <c r="B29" s="238"/>
      <c r="C29" s="351" t="s">
        <v>166</v>
      </c>
      <c r="D29" s="728"/>
      <c r="E29" s="728"/>
      <c r="F29" s="268" t="s">
        <v>350</v>
      </c>
      <c r="G29" s="728"/>
      <c r="H29" s="760"/>
      <c r="I29" s="234"/>
    </row>
    <row r="30" spans="2:9">
      <c r="B30" s="238"/>
      <c r="C30" s="351" t="s">
        <v>167</v>
      </c>
      <c r="D30" s="728"/>
      <c r="E30" s="728"/>
      <c r="F30" s="728"/>
      <c r="G30" s="728"/>
      <c r="H30" s="760"/>
      <c r="I30" s="234"/>
    </row>
    <row r="31" spans="2:9" ht="15" thickBot="1">
      <c r="B31" s="238"/>
      <c r="C31" s="350"/>
      <c r="D31" s="251"/>
      <c r="E31" s="251"/>
      <c r="F31" s="251"/>
      <c r="G31" s="251"/>
      <c r="H31" s="349"/>
      <c r="I31" s="234"/>
    </row>
    <row r="32" spans="2:9" ht="7.5" customHeight="1" thickBot="1">
      <c r="B32" s="238"/>
      <c r="C32" s="354"/>
      <c r="D32" s="597"/>
      <c r="E32" s="597"/>
      <c r="F32" s="597"/>
      <c r="G32" s="597"/>
      <c r="H32" s="597"/>
      <c r="I32" s="234"/>
    </row>
    <row r="33" spans="2:9">
      <c r="B33" s="238"/>
      <c r="C33" s="753" t="s">
        <v>304</v>
      </c>
      <c r="D33" s="754"/>
      <c r="E33" s="754"/>
      <c r="F33" s="754"/>
      <c r="G33" s="754"/>
      <c r="H33" s="755"/>
      <c r="I33" s="234"/>
    </row>
    <row r="34" spans="2:9">
      <c r="B34" s="238"/>
      <c r="C34" s="351" t="s">
        <v>343</v>
      </c>
      <c r="D34" s="728"/>
      <c r="E34" s="728"/>
      <c r="F34" s="728"/>
      <c r="G34" s="728"/>
      <c r="H34" s="760"/>
      <c r="I34" s="234"/>
    </row>
    <row r="35" spans="2:9">
      <c r="B35" s="238"/>
      <c r="C35" s="351" t="s">
        <v>351</v>
      </c>
      <c r="D35" s="758"/>
      <c r="E35" s="758"/>
      <c r="F35" s="758"/>
      <c r="G35" s="758"/>
      <c r="H35" s="759"/>
      <c r="I35" s="234"/>
    </row>
    <row r="36" spans="2:9">
      <c r="B36" s="238"/>
      <c r="C36" s="351" t="s">
        <v>166</v>
      </c>
      <c r="D36" s="598"/>
      <c r="E36" s="597" t="s">
        <v>167</v>
      </c>
      <c r="F36" s="728"/>
      <c r="G36" s="728"/>
      <c r="H36" s="760"/>
      <c r="I36" s="234"/>
    </row>
    <row r="37" spans="2:9" ht="15" thickBot="1">
      <c r="B37" s="238"/>
      <c r="C37" s="350"/>
      <c r="D37" s="251"/>
      <c r="E37" s="251"/>
      <c r="F37" s="251"/>
      <c r="G37" s="251"/>
      <c r="H37" s="349"/>
      <c r="I37" s="234"/>
    </row>
    <row r="38" spans="2:9" ht="7.5" customHeight="1" thickBot="1">
      <c r="B38" s="238"/>
      <c r="C38" s="597"/>
      <c r="D38" s="597"/>
      <c r="E38" s="597"/>
      <c r="F38" s="597"/>
      <c r="G38" s="597"/>
      <c r="H38" s="597"/>
      <c r="I38" s="234"/>
    </row>
    <row r="39" spans="2:9">
      <c r="B39" s="238"/>
      <c r="C39" s="753" t="s">
        <v>355</v>
      </c>
      <c r="D39" s="754"/>
      <c r="E39" s="754"/>
      <c r="F39" s="754"/>
      <c r="G39" s="754"/>
      <c r="H39" s="755"/>
      <c r="I39" s="234"/>
    </row>
    <row r="40" spans="2:9">
      <c r="B40" s="238"/>
      <c r="C40" s="351" t="s">
        <v>343</v>
      </c>
      <c r="D40" s="728"/>
      <c r="E40" s="728"/>
      <c r="F40" s="728"/>
      <c r="G40" s="728"/>
      <c r="H40" s="760"/>
      <c r="I40" s="234"/>
    </row>
    <row r="41" spans="2:9">
      <c r="B41" s="238"/>
      <c r="C41" s="351" t="s">
        <v>351</v>
      </c>
      <c r="D41" s="758"/>
      <c r="E41" s="758"/>
      <c r="F41" s="758"/>
      <c r="G41" s="758"/>
      <c r="H41" s="759"/>
      <c r="I41" s="234"/>
    </row>
    <row r="42" spans="2:9">
      <c r="B42" s="238"/>
      <c r="C42" s="351" t="s">
        <v>166</v>
      </c>
      <c r="D42" s="598"/>
      <c r="E42" s="597" t="s">
        <v>167</v>
      </c>
      <c r="F42" s="728"/>
      <c r="G42" s="728"/>
      <c r="H42" s="760"/>
      <c r="I42" s="234"/>
    </row>
    <row r="43" spans="2:9" ht="15" thickBot="1">
      <c r="B43" s="238"/>
      <c r="C43" s="350"/>
      <c r="D43" s="251"/>
      <c r="E43" s="251"/>
      <c r="F43" s="251"/>
      <c r="G43" s="251"/>
      <c r="H43" s="349"/>
      <c r="I43" s="234"/>
    </row>
    <row r="44" spans="2:9" ht="9" customHeight="1" thickBot="1">
      <c r="B44" s="238"/>
      <c r="C44" s="231"/>
      <c r="D44" s="231"/>
      <c r="E44" s="231"/>
      <c r="F44" s="231"/>
      <c r="G44" s="231"/>
      <c r="H44" s="231"/>
      <c r="I44" s="234"/>
    </row>
    <row r="45" spans="2:9">
      <c r="B45" s="238"/>
      <c r="C45" s="753" t="s">
        <v>356</v>
      </c>
      <c r="D45" s="754"/>
      <c r="E45" s="754"/>
      <c r="F45" s="754"/>
      <c r="G45" s="754"/>
      <c r="H45" s="755"/>
      <c r="I45" s="234"/>
    </row>
    <row r="46" spans="2:9">
      <c r="B46" s="238"/>
      <c r="C46" s="351" t="s">
        <v>343</v>
      </c>
      <c r="D46" s="728"/>
      <c r="E46" s="728"/>
      <c r="F46" s="728"/>
      <c r="G46" s="728"/>
      <c r="H46" s="760"/>
      <c r="I46" s="234"/>
    </row>
    <row r="47" spans="2:9">
      <c r="B47" s="238"/>
      <c r="C47" s="351" t="s">
        <v>351</v>
      </c>
      <c r="D47" s="758"/>
      <c r="E47" s="758"/>
      <c r="F47" s="758"/>
      <c r="G47" s="758"/>
      <c r="H47" s="759"/>
      <c r="I47" s="234"/>
    </row>
    <row r="48" spans="2:9">
      <c r="B48" s="238"/>
      <c r="C48" s="351" t="s">
        <v>166</v>
      </c>
      <c r="D48" s="598"/>
      <c r="E48" s="597" t="s">
        <v>167</v>
      </c>
      <c r="F48" s="728"/>
      <c r="G48" s="728"/>
      <c r="H48" s="760"/>
      <c r="I48" s="234"/>
    </row>
    <row r="49" spans="2:9" ht="15" thickBot="1">
      <c r="B49" s="238"/>
      <c r="C49" s="350"/>
      <c r="D49" s="251"/>
      <c r="E49" s="251"/>
      <c r="F49" s="251"/>
      <c r="G49" s="251"/>
      <c r="H49" s="349"/>
      <c r="I49" s="234"/>
    </row>
    <row r="50" spans="2:9" ht="7.5" customHeight="1" thickBot="1">
      <c r="B50" s="233"/>
      <c r="C50" s="231"/>
      <c r="D50" s="231"/>
      <c r="E50" s="231"/>
      <c r="F50" s="231"/>
      <c r="G50" s="231"/>
      <c r="H50" s="231"/>
      <c r="I50" s="230"/>
    </row>
    <row r="51" spans="2:9" ht="7.5" customHeight="1" thickBot="1">
      <c r="B51" s="250"/>
      <c r="C51" s="249"/>
      <c r="D51" s="249"/>
      <c r="E51" s="249"/>
      <c r="F51" s="249"/>
      <c r="G51" s="249"/>
      <c r="H51" s="249"/>
      <c r="I51" s="248"/>
    </row>
    <row r="52" spans="2:9">
      <c r="B52" s="238"/>
      <c r="C52" s="753" t="s">
        <v>357</v>
      </c>
      <c r="D52" s="754"/>
      <c r="E52" s="754"/>
      <c r="F52" s="754"/>
      <c r="G52" s="754"/>
      <c r="H52" s="755"/>
      <c r="I52" s="234"/>
    </row>
    <row r="53" spans="2:9">
      <c r="B53" s="238"/>
      <c r="C53" s="351" t="s">
        <v>343</v>
      </c>
      <c r="D53" s="728"/>
      <c r="E53" s="728"/>
      <c r="F53" s="728"/>
      <c r="G53" s="728"/>
      <c r="H53" s="760"/>
      <c r="I53" s="234"/>
    </row>
    <row r="54" spans="2:9">
      <c r="B54" s="238"/>
      <c r="C54" s="351" t="s">
        <v>351</v>
      </c>
      <c r="D54" s="758"/>
      <c r="E54" s="758"/>
      <c r="F54" s="758"/>
      <c r="G54" s="758"/>
      <c r="H54" s="759"/>
      <c r="I54" s="234"/>
    </row>
    <row r="55" spans="2:9">
      <c r="B55" s="238"/>
      <c r="C55" s="351" t="s">
        <v>344</v>
      </c>
      <c r="D55" s="758"/>
      <c r="E55" s="758"/>
      <c r="F55" s="758"/>
      <c r="G55" s="758"/>
      <c r="H55" s="759"/>
      <c r="I55" s="234"/>
    </row>
    <row r="56" spans="2:9">
      <c r="B56" s="238"/>
      <c r="C56" s="351" t="s">
        <v>177</v>
      </c>
      <c r="D56" s="596"/>
      <c r="E56" s="597" t="s">
        <v>345</v>
      </c>
      <c r="F56" s="596"/>
      <c r="G56" s="597" t="s">
        <v>346</v>
      </c>
      <c r="H56" s="599"/>
      <c r="I56" s="234"/>
    </row>
    <row r="57" spans="2:9">
      <c r="B57" s="238"/>
      <c r="C57" s="351" t="s">
        <v>166</v>
      </c>
      <c r="D57" s="598"/>
      <c r="E57" s="597" t="s">
        <v>167</v>
      </c>
      <c r="F57" s="728"/>
      <c r="G57" s="728"/>
      <c r="H57" s="760"/>
      <c r="I57" s="234"/>
    </row>
    <row r="58" spans="2:9" ht="15" thickBot="1">
      <c r="B58" s="238"/>
      <c r="C58" s="350"/>
      <c r="D58" s="251"/>
      <c r="E58" s="251"/>
      <c r="F58" s="251"/>
      <c r="G58" s="251"/>
      <c r="H58" s="349"/>
      <c r="I58" s="352"/>
    </row>
    <row r="59" spans="2:9" ht="7.5" customHeight="1" thickBot="1">
      <c r="B59" s="238"/>
      <c r="C59" s="114"/>
      <c r="D59" s="597"/>
      <c r="E59" s="597"/>
      <c r="F59" s="597"/>
      <c r="G59" s="597"/>
      <c r="H59" s="114"/>
      <c r="I59" s="234"/>
    </row>
    <row r="60" spans="2:9">
      <c r="B60" s="238"/>
      <c r="C60" s="753" t="s">
        <v>358</v>
      </c>
      <c r="D60" s="754"/>
      <c r="E60" s="754"/>
      <c r="F60" s="754"/>
      <c r="G60" s="754"/>
      <c r="H60" s="755"/>
      <c r="I60" s="234"/>
    </row>
    <row r="61" spans="2:9">
      <c r="B61" s="238"/>
      <c r="C61" s="351" t="s">
        <v>343</v>
      </c>
      <c r="D61" s="728"/>
      <c r="E61" s="728"/>
      <c r="F61" s="728"/>
      <c r="G61" s="728"/>
      <c r="H61" s="760"/>
      <c r="I61" s="234"/>
    </row>
    <row r="62" spans="2:9">
      <c r="B62" s="238"/>
      <c r="C62" s="351" t="s">
        <v>351</v>
      </c>
      <c r="D62" s="758"/>
      <c r="E62" s="758"/>
      <c r="F62" s="758"/>
      <c r="G62" s="758"/>
      <c r="H62" s="759"/>
      <c r="I62" s="234"/>
    </row>
    <row r="63" spans="2:9">
      <c r="B63" s="238"/>
      <c r="C63" s="351" t="s">
        <v>166</v>
      </c>
      <c r="D63" s="598"/>
      <c r="E63" s="597" t="s">
        <v>167</v>
      </c>
      <c r="F63" s="728"/>
      <c r="G63" s="728"/>
      <c r="H63" s="760"/>
      <c r="I63" s="234"/>
    </row>
    <row r="64" spans="2:9" ht="15" thickBot="1">
      <c r="B64" s="238"/>
      <c r="C64" s="350"/>
      <c r="D64" s="251"/>
      <c r="E64" s="251"/>
      <c r="F64" s="251"/>
      <c r="G64" s="251"/>
      <c r="H64" s="349"/>
      <c r="I64" s="234"/>
    </row>
    <row r="65" spans="2:9" ht="7.5" customHeight="1" thickBot="1">
      <c r="B65" s="238"/>
      <c r="C65" s="597"/>
      <c r="D65" s="597"/>
      <c r="E65" s="597"/>
      <c r="F65" s="597"/>
      <c r="G65" s="597"/>
      <c r="H65" s="597"/>
      <c r="I65" s="234"/>
    </row>
    <row r="66" spans="2:9">
      <c r="B66" s="238"/>
      <c r="C66" s="753" t="s">
        <v>359</v>
      </c>
      <c r="D66" s="754"/>
      <c r="E66" s="754"/>
      <c r="F66" s="754"/>
      <c r="G66" s="754"/>
      <c r="H66" s="755"/>
      <c r="I66" s="234"/>
    </row>
    <row r="67" spans="2:9">
      <c r="B67" s="238"/>
      <c r="C67" s="351" t="s">
        <v>343</v>
      </c>
      <c r="D67" s="728"/>
      <c r="E67" s="728"/>
      <c r="F67" s="728"/>
      <c r="G67" s="728"/>
      <c r="H67" s="760"/>
      <c r="I67" s="234"/>
    </row>
    <row r="68" spans="2:9">
      <c r="B68" s="238"/>
      <c r="C68" s="351" t="s">
        <v>351</v>
      </c>
      <c r="D68" s="758"/>
      <c r="E68" s="758"/>
      <c r="F68" s="758"/>
      <c r="G68" s="758"/>
      <c r="H68" s="759"/>
      <c r="I68" s="234"/>
    </row>
    <row r="69" spans="2:9">
      <c r="B69" s="238"/>
      <c r="C69" s="351" t="s">
        <v>166</v>
      </c>
      <c r="D69" s="598"/>
      <c r="E69" s="597" t="s">
        <v>167</v>
      </c>
      <c r="F69" s="728"/>
      <c r="G69" s="728"/>
      <c r="H69" s="760"/>
      <c r="I69" s="234"/>
    </row>
    <row r="70" spans="2:9" ht="15" thickBot="1">
      <c r="B70" s="238"/>
      <c r="C70" s="350"/>
      <c r="D70" s="251"/>
      <c r="E70" s="251"/>
      <c r="F70" s="251"/>
      <c r="G70" s="251"/>
      <c r="H70" s="349"/>
      <c r="I70" s="234"/>
    </row>
    <row r="71" spans="2:9" ht="7.5" customHeight="1" thickBot="1">
      <c r="B71" s="238"/>
      <c r="C71" s="597"/>
      <c r="D71" s="597"/>
      <c r="E71" s="597"/>
      <c r="F71" s="597"/>
      <c r="G71" s="597"/>
      <c r="H71" s="597"/>
      <c r="I71" s="234"/>
    </row>
    <row r="72" spans="2:9">
      <c r="B72" s="238"/>
      <c r="C72" s="753" t="s">
        <v>360</v>
      </c>
      <c r="D72" s="754"/>
      <c r="E72" s="754"/>
      <c r="F72" s="754"/>
      <c r="G72" s="754"/>
      <c r="H72" s="755"/>
      <c r="I72" s="234"/>
    </row>
    <row r="73" spans="2:9">
      <c r="B73" s="238"/>
      <c r="C73" s="351" t="s">
        <v>343</v>
      </c>
      <c r="D73" s="728"/>
      <c r="E73" s="728"/>
      <c r="F73" s="728"/>
      <c r="G73" s="728"/>
      <c r="H73" s="760"/>
      <c r="I73" s="234"/>
    </row>
    <row r="74" spans="2:9">
      <c r="B74" s="238"/>
      <c r="C74" s="351" t="s">
        <v>351</v>
      </c>
      <c r="D74" s="758"/>
      <c r="E74" s="758"/>
      <c r="F74" s="758"/>
      <c r="G74" s="758"/>
      <c r="H74" s="759"/>
      <c r="I74" s="234"/>
    </row>
    <row r="75" spans="2:9">
      <c r="B75" s="238"/>
      <c r="C75" s="351" t="s">
        <v>344</v>
      </c>
      <c r="D75" s="758"/>
      <c r="E75" s="758"/>
      <c r="F75" s="758"/>
      <c r="G75" s="758"/>
      <c r="H75" s="759"/>
      <c r="I75" s="234"/>
    </row>
    <row r="76" spans="2:9">
      <c r="B76" s="238"/>
      <c r="C76" s="351" t="s">
        <v>177</v>
      </c>
      <c r="D76" s="596"/>
      <c r="E76" s="597" t="s">
        <v>345</v>
      </c>
      <c r="F76" s="596"/>
      <c r="G76" s="597" t="s">
        <v>346</v>
      </c>
      <c r="H76" s="599"/>
      <c r="I76" s="234"/>
    </row>
    <row r="77" spans="2:9">
      <c r="B77" s="238"/>
      <c r="C77" s="351" t="s">
        <v>166</v>
      </c>
      <c r="D77" s="598"/>
      <c r="E77" s="597" t="s">
        <v>167</v>
      </c>
      <c r="F77" s="728"/>
      <c r="G77" s="728"/>
      <c r="H77" s="760"/>
      <c r="I77" s="234"/>
    </row>
    <row r="78" spans="2:9" ht="15" thickBot="1">
      <c r="B78" s="238"/>
      <c r="C78" s="350"/>
      <c r="D78" s="251"/>
      <c r="E78" s="251"/>
      <c r="F78" s="251"/>
      <c r="G78" s="251"/>
      <c r="H78" s="349"/>
      <c r="I78" s="234"/>
    </row>
    <row r="79" spans="2:9" ht="9" customHeight="1" thickBot="1">
      <c r="B79" s="233"/>
      <c r="C79" s="231"/>
      <c r="D79" s="231"/>
      <c r="E79" s="231"/>
      <c r="F79" s="231"/>
      <c r="G79" s="231"/>
      <c r="H79" s="231"/>
      <c r="I79" s="230"/>
    </row>
  </sheetData>
  <sheetProtection formatColumns="0"/>
  <mergeCells count="51">
    <mergeCell ref="D75:H75"/>
    <mergeCell ref="F77:H77"/>
    <mergeCell ref="D67:H67"/>
    <mergeCell ref="D68:H68"/>
    <mergeCell ref="F69:H69"/>
    <mergeCell ref="C72:H72"/>
    <mergeCell ref="D73:H73"/>
    <mergeCell ref="D74:H74"/>
    <mergeCell ref="C60:H60"/>
    <mergeCell ref="D61:H61"/>
    <mergeCell ref="D62:H62"/>
    <mergeCell ref="F63:H63"/>
    <mergeCell ref="C66:H66"/>
    <mergeCell ref="C52:H52"/>
    <mergeCell ref="D53:H53"/>
    <mergeCell ref="D54:H54"/>
    <mergeCell ref="D55:H55"/>
    <mergeCell ref="F57:H57"/>
    <mergeCell ref="F42:H42"/>
    <mergeCell ref="C45:H45"/>
    <mergeCell ref="D46:H46"/>
    <mergeCell ref="D47:H47"/>
    <mergeCell ref="F48:H48"/>
    <mergeCell ref="D35:H35"/>
    <mergeCell ref="F36:H36"/>
    <mergeCell ref="C39:H39"/>
    <mergeCell ref="D40:H40"/>
    <mergeCell ref="D41:H41"/>
    <mergeCell ref="D29:E29"/>
    <mergeCell ref="G29:H29"/>
    <mergeCell ref="D30:H30"/>
    <mergeCell ref="C33:H33"/>
    <mergeCell ref="D34:H34"/>
    <mergeCell ref="D17:H17"/>
    <mergeCell ref="C24:H24"/>
    <mergeCell ref="D25:H25"/>
    <mergeCell ref="D26:H26"/>
    <mergeCell ref="D27:H27"/>
    <mergeCell ref="C19:H19"/>
    <mergeCell ref="D20:H20"/>
    <mergeCell ref="F21:H21"/>
    <mergeCell ref="D12:H12"/>
    <mergeCell ref="D13:F13"/>
    <mergeCell ref="D14:H14"/>
    <mergeCell ref="D15:H15"/>
    <mergeCell ref="D16:F16"/>
    <mergeCell ref="C5:H5"/>
    <mergeCell ref="D6:H6"/>
    <mergeCell ref="D7:H7"/>
    <mergeCell ref="D9:H9"/>
    <mergeCell ref="D10:H10"/>
  </mergeCells>
  <printOptions horizontalCentered="1"/>
  <pageMargins left="0.25" right="0.25" top="0.75" bottom="0.75" header="0.3" footer="0.3"/>
  <pageSetup fitToHeight="2" orientation="portrait" r:id="rId1"/>
  <headerFooter alignWithMargins="0">
    <oddFooter>&amp;LForm 9
Project Team&amp;CCFA Homeownership Forms&amp;REdition: 2021
Version 1.0</oddFooter>
  </headerFooter>
  <rowBreaks count="1" manualBreakCount="1">
    <brk id="50"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684320F470CF4BA78708C227551377" ma:contentTypeVersion="18" ma:contentTypeDescription="Create a new document." ma:contentTypeScope="" ma:versionID="9807fc9f73b27afbaf69196699d7a6a2">
  <xsd:schema xmlns:xsd="http://www.w3.org/2001/XMLSchema" xmlns:xs="http://www.w3.org/2001/XMLSchema" xmlns:p="http://schemas.microsoft.com/office/2006/metadata/properties" xmlns:ns2="564b7880-b1b5-4e75-a927-bc1c4095c52b" xmlns:ns3="1d271a9c-cd53-40da-926c-e62163857a9c" xmlns:ns4="97c2a25c-25db-4634-b347-87ab0af10b27" targetNamespace="http://schemas.microsoft.com/office/2006/metadata/properties" ma:root="true" ma:fieldsID="f32d7c15ffcfd91e5deb332053ac62e1" ns2:_="" ns3:_="" ns4:_="">
    <xsd:import namespace="564b7880-b1b5-4e75-a927-bc1c4095c52b"/>
    <xsd:import namespace="1d271a9c-cd53-40da-926c-e62163857a9c"/>
    <xsd:import namespace="97c2a25c-25db-4634-b347-87ab0af10b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4:TaxCatchAll" minOccurs="0"/>
                <xsd:element ref="ns2:MediaServiceOCR" minOccurs="0"/>
                <xsd:element ref="ns2:MediaServiceLocation" minOccurs="0"/>
                <xsd:element ref="ns2:MediaServiceObjectDetectorVersions" minOccurs="0"/>
                <xsd:element ref="ns2:Interviewees" minOccurs="0"/>
                <xsd:element ref="ns2:Note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b7880-b1b5-4e75-a927-bc1c4095c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ec48df8-e8cc-4a73-a73e-519b29584af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Interviewees" ma:index="23" nillable="true" ma:displayName="Interviewees" ma:format="Dropdown" ma:internalName="Interviewees">
      <xsd:simpleType>
        <xsd:restriction base="dms:Text">
          <xsd:maxLength value="255"/>
        </xsd:restriction>
      </xsd:simpleType>
    </xsd:element>
    <xsd:element name="Notes" ma:index="24" nillable="true" ma:displayName="Notes" ma:format="Dropdown" ma:internalName="Notes">
      <xsd:simpleType>
        <xsd:restriction base="dms:Text">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271a9c-cd53-40da-926c-e62163857a9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a25c-25db-4634-b347-87ab0af10b2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cbb682a-6d68-499c-a499-f237f3f3ea30}" ma:internalName="TaxCatchAll" ma:showField="CatchAllData" ma:web="1d271a9c-cd53-40da-926c-e62163857a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564b7880-b1b5-4e75-a927-bc1c4095c52b" xsi:nil="true"/>
    <lcf76f155ced4ddcb4097134ff3c332f xmlns="564b7880-b1b5-4e75-a927-bc1c4095c52b">
      <Terms xmlns="http://schemas.microsoft.com/office/infopath/2007/PartnerControls"/>
    </lcf76f155ced4ddcb4097134ff3c332f>
    <TaxCatchAll xmlns="97c2a25c-25db-4634-b347-87ab0af10b27" xsi:nil="true"/>
    <Interviewees xmlns="564b7880-b1b5-4e75-a927-bc1c4095c52b" xsi:nil="true"/>
  </documentManagement>
</p:properties>
</file>

<file path=customXml/itemProps1.xml><?xml version="1.0" encoding="utf-8"?>
<ds:datastoreItem xmlns:ds="http://schemas.openxmlformats.org/officeDocument/2006/customXml" ds:itemID="{EC3D4C45-A7D3-4B57-918B-C726675B5761}"/>
</file>

<file path=customXml/itemProps2.xml><?xml version="1.0" encoding="utf-8"?>
<ds:datastoreItem xmlns:ds="http://schemas.openxmlformats.org/officeDocument/2006/customXml" ds:itemID="{01B806FA-A37F-45C5-8EBE-22A9D0D1CF12}"/>
</file>

<file path=customXml/itemProps3.xml><?xml version="1.0" encoding="utf-8"?>
<ds:datastoreItem xmlns:ds="http://schemas.openxmlformats.org/officeDocument/2006/customXml" ds:itemID="{74C5454C-9206-4540-9435-966CCF3A96A6}"/>
</file>

<file path=docProps/app.xml><?xml version="1.0" encoding="utf-8"?>
<Properties xmlns="http://schemas.openxmlformats.org/officeDocument/2006/extended-properties" xmlns:vt="http://schemas.openxmlformats.org/officeDocument/2006/docPropsVTypes">
  <Application>Microsoft Excel Online</Application>
  <Manager/>
  <Company>Washington State Department of Commerce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Harrington, Sean (COM)</dc:creator>
  <cp:keywords/>
  <dc:description/>
  <cp:lastModifiedBy>Hunt, Joy</cp:lastModifiedBy>
  <cp:revision/>
  <dcterms:created xsi:type="dcterms:W3CDTF">2017-03-14T15:51:23Z</dcterms:created>
  <dcterms:modified xsi:type="dcterms:W3CDTF">2024-03-22T18:28:16Z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0x01010000684320F470CF4BA78708C227551377</vt:lpwstr>
  </property>
  <property fmtid="{D5CDD505-2E9C-101B-9397-08002B2CF9AE}" pid="3" name="MediaServiceImageTags">
    <vt:lpwstr/>
  </property>
</Properties>
</file>