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228" windowWidth="19440" windowHeight="11760" activeTab="0"/>
  </bookViews>
  <sheets>
    <sheet name="PLEASE READ FIRST" sheetId="1" r:id="rId1"/>
    <sheet name="Trip Data Report - Comp Trips" sheetId="2" r:id="rId2"/>
    <sheet name="Percentage by zip code" sheetId="3" r:id="rId3"/>
    <sheet name="Unfulfilled by zip code" sheetId="4" r:id="rId4"/>
    <sheet name="Collisions" sheetId="5" r:id="rId5"/>
    <sheet name="Crimes" sheetId="6" r:id="rId6"/>
    <sheet name="Complaints" sheetId="7" r:id="rId7"/>
  </sheets>
  <definedNames>
    <definedName name="_xlnm.Print_Area" localSheetId="6">'Complaints'!$A$1:$H$12</definedName>
    <definedName name="_xlnm.Print_Area" localSheetId="5">'Crimes'!$A$1:$H$26</definedName>
    <definedName name="_xlnm.Print_Area" localSheetId="1">'Trip Data Report - Comp Trips'!$A$1:$I$31</definedName>
    <definedName name="_xlnm.Print_Titles" localSheetId="1">'Trip Data Report - Comp Trips'!$7:$9</definedName>
  </definedNames>
  <calcPr fullCalcOnLoad="1"/>
</workbook>
</file>

<file path=xl/sharedStrings.xml><?xml version="1.0" encoding="utf-8"?>
<sst xmlns="http://schemas.openxmlformats.org/spreadsheetml/2006/main" count="76" uniqueCount="57">
  <si>
    <t>For-Hire Driver Number</t>
  </si>
  <si>
    <t>Date:</t>
  </si>
  <si>
    <t>For quarter starting:</t>
  </si>
  <si>
    <t xml:space="preserve">For quarter ending: </t>
  </si>
  <si>
    <t>Add rows above this line.</t>
  </si>
  <si>
    <t>Instructions: To ensure that all formulas work properly, please add rows above the line as indicated.</t>
  </si>
  <si>
    <t>Quarterly Collision Report</t>
  </si>
  <si>
    <t>Instructions: To ensure that all formulas work properly, please add rows above the line as indicated. List the crimes against drivers reported to the police during the period of this report. [For example, robbery, assault. Do not include incidents where passengers fail to pay fares even if reported to police.]</t>
  </si>
  <si>
    <t>Quarterly Crimes Against Driver Report</t>
  </si>
  <si>
    <t>Estimated Damage</t>
  </si>
  <si>
    <t>Zip Code of Where the Ride Ended</t>
  </si>
  <si>
    <t>Zip Code of Where the Ride Began</t>
  </si>
  <si>
    <t>Hail, Phone, App, Other</t>
  </si>
  <si>
    <t>Vehicle Information</t>
  </si>
  <si>
    <t>Percentage by Zip</t>
  </si>
  <si>
    <t>Each Completed Request</t>
  </si>
  <si>
    <t>For-Hire Driver Name</t>
  </si>
  <si>
    <t>Taxi Vehicle License Number, For-Hire Vehicle License Number, or TNC</t>
  </si>
  <si>
    <t>(MM/DD/YYYY)</t>
  </si>
  <si>
    <t>Zip Code of Request</t>
  </si>
  <si>
    <t>Each Unfulfilled Request</t>
  </si>
  <si>
    <t>Unfulfilled Rides</t>
  </si>
  <si>
    <t>Type of Dispatch</t>
  </si>
  <si>
    <t>Completed Rides</t>
  </si>
  <si>
    <t>Accessible Vehicle</t>
  </si>
  <si>
    <t>Request for an Accessible Vehicle (Y/N)</t>
  </si>
  <si>
    <t>Date (MM/DD/YYYY)</t>
  </si>
  <si>
    <t>Type of Crime</t>
  </si>
  <si>
    <t>Injury/Property Damage/Other</t>
  </si>
  <si>
    <t>Vehicle Condition</t>
  </si>
  <si>
    <t>Type of Complaint</t>
  </si>
  <si>
    <t>Number</t>
  </si>
  <si>
    <t>Driver Safety</t>
  </si>
  <si>
    <t>Trip/Ride Refusal</t>
  </si>
  <si>
    <r>
      <t>Date (MM/DD/YYYY)</t>
    </r>
    <r>
      <rPr>
        <i/>
        <sz val="11"/>
        <rFont val="Calibri"/>
        <family val="2"/>
      </rPr>
      <t xml:space="preserve"> 
</t>
    </r>
    <r>
      <rPr>
        <i/>
        <sz val="8"/>
        <rFont val="Calibri"/>
        <family val="2"/>
      </rPr>
      <t>optional</t>
    </r>
  </si>
  <si>
    <r>
      <t xml:space="preserve">Date
</t>
    </r>
    <r>
      <rPr>
        <i/>
        <sz val="10"/>
        <color indexed="8"/>
        <rFont val="Calibri"/>
        <family val="2"/>
      </rPr>
      <t>optional</t>
    </r>
  </si>
  <si>
    <r>
      <t xml:space="preserve">Time
</t>
    </r>
    <r>
      <rPr>
        <i/>
        <sz val="10"/>
        <color indexed="8"/>
        <rFont val="Calibri"/>
        <family val="2"/>
      </rPr>
      <t>optional</t>
    </r>
  </si>
  <si>
    <t>Injuries     
 Y/N</t>
  </si>
  <si>
    <t>For-Hire Driver Fault            
 Y/N</t>
  </si>
  <si>
    <t>Name of Taxi Association, For-Hire Vehicle Company or TNC:</t>
  </si>
  <si>
    <t>Individual submitting form:</t>
  </si>
  <si>
    <t>Quarterly Complaints Report</t>
  </si>
  <si>
    <t>Other</t>
  </si>
  <si>
    <t>(HH:MM:SS)</t>
  </si>
  <si>
    <t>Instructions: To ensure that all formulas work properly, please add rows above the line as indicated. 
*Please note that per SMC 6.310.230.L and 6.310.270.W or KCC 6.64.181.F and 6.64.251.E, the Director(s) may periodically request the review of specific records from a given time period and/or geography to confirm accurate reporting of trips.</t>
  </si>
  <si>
    <t xml:space="preserve">All King County Zip Codes </t>
  </si>
  <si>
    <t>(Including Seattle)</t>
  </si>
  <si>
    <t>Quarterly Service By Zip Code Report* - Seattle and King County</t>
  </si>
  <si>
    <t>Instructions: Indicate the total number of passenger complaints during period of report by type. Show ALL complaints received – including complaints sent to you by the City of Seattle's Consumer Protection Unit and by King County Records and Licensing Services Division.</t>
  </si>
  <si>
    <t>3. The two worksheets on the percentage of completed by zip code and the percentage of unfulfilled rides by zip code are automatically linked to the worksheet on trip data.</t>
  </si>
  <si>
    <t>2. For taxicab associations and for-hire vehicle companies, all trips should be reported regardless of the means of dispatch.</t>
  </si>
  <si>
    <t>Instructions and Notes for Quaterly Data Reports</t>
  </si>
  <si>
    <r>
      <t>1. Rreports are to cover data on trips provided within the city of Seattle and King County for the quarter in which you are reporting</t>
    </r>
    <r>
      <rPr>
        <b/>
        <sz val="10"/>
        <rFont val="Arial"/>
        <family val="2"/>
      </rPr>
      <t>.</t>
    </r>
  </si>
  <si>
    <t>5. The report is due 30 days after the end of the quarter. These report templates will be available for downloading at http://www.seattle.gov/business-regulations/taxis-for-hires-and-tncs.</t>
  </si>
  <si>
    <t>6. Questions on the quarterly reports should be directed to ken.shapiro@seattle.gov.</t>
  </si>
  <si>
    <t>4. If you would like to propose a way to transmit the data that is more technically feasible (e.g., using a custom Excel template), then please send an e-mail to ken.shapiro@seattle.gov.</t>
  </si>
  <si>
    <t>4. The City has a solution that will allow you to securely upload/transmit data. If you need access, please contact ken.shapiro@seattle.gov.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</si>
</sst>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&quot;$&quot;#,##0.00"/>
    <numFmt numFmtId="173" formatCode="[$-F400]h:mm:ss\ AM/PM"/>
    <numFmt numFmtId="174" formatCode="0.0%"/>
    <numFmt numFmtId="175" formatCode="[$-409]h:mm:ss\ AM/PM"/>
  </numFmts>
  <fonts count="49">
    <font>
      <sz val="10"/>
      <name val="Arial"/>
      <family val="0"/>
    </font>
    <font>
      <b/>
      <sz val="14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i/>
      <sz val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8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5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9" fillId="0" borderId="0" xfId="56">
      <alignment/>
      <protection/>
    </xf>
    <xf numFmtId="0" fontId="29" fillId="0" borderId="0" xfId="56" applyBorder="1">
      <alignment/>
      <protection/>
    </xf>
    <xf numFmtId="1" fontId="29" fillId="0" borderId="0" xfId="56" applyNumberFormat="1">
      <alignment/>
      <protection/>
    </xf>
    <xf numFmtId="0" fontId="45" fillId="0" borderId="0" xfId="56" applyFont="1">
      <alignment/>
      <protection/>
    </xf>
    <xf numFmtId="1" fontId="29" fillId="0" borderId="0" xfId="56" applyNumberFormat="1" applyBorder="1">
      <alignment/>
      <protection/>
    </xf>
    <xf numFmtId="14" fontId="29" fillId="0" borderId="0" xfId="56" applyNumberFormat="1" applyBorder="1">
      <alignment/>
      <protection/>
    </xf>
    <xf numFmtId="0" fontId="45" fillId="0" borderId="10" xfId="56" applyFont="1" applyBorder="1" applyAlignment="1">
      <alignment horizontal="center" vertical="center" wrapText="1"/>
      <protection/>
    </xf>
    <xf numFmtId="14" fontId="29" fillId="0" borderId="11" xfId="56" applyNumberFormat="1" applyBorder="1">
      <alignment/>
      <protection/>
    </xf>
    <xf numFmtId="174" fontId="29" fillId="0" borderId="0" xfId="56" applyNumberFormat="1">
      <alignment/>
      <protection/>
    </xf>
    <xf numFmtId="174" fontId="29" fillId="0" borderId="12" xfId="56" applyNumberFormat="1" applyBorder="1">
      <alignment/>
      <protection/>
    </xf>
    <xf numFmtId="0" fontId="47" fillId="0" borderId="13" xfId="56" applyFont="1" applyFill="1" applyBorder="1" applyAlignment="1">
      <alignment vertical="center" wrapText="1"/>
      <protection/>
    </xf>
    <xf numFmtId="0" fontId="47" fillId="0" borderId="12" xfId="56" applyFont="1" applyFill="1" applyBorder="1" applyAlignment="1">
      <alignment vertical="center" wrapText="1"/>
      <protection/>
    </xf>
    <xf numFmtId="0" fontId="45" fillId="0" borderId="10" xfId="56" applyFont="1" applyBorder="1">
      <alignment/>
      <protection/>
    </xf>
    <xf numFmtId="0" fontId="45" fillId="0" borderId="14" xfId="56" applyFont="1" applyBorder="1">
      <alignment/>
      <protection/>
    </xf>
    <xf numFmtId="0" fontId="25" fillId="0" borderId="0" xfId="0" applyFont="1" applyBorder="1" applyAlignment="1">
      <alignment horizontal="center" vertical="center" wrapText="1"/>
    </xf>
    <xf numFmtId="174" fontId="45" fillId="0" borderId="10" xfId="56" applyNumberFormat="1" applyFont="1" applyBorder="1" applyAlignment="1">
      <alignment/>
      <protection/>
    </xf>
    <xf numFmtId="0" fontId="25" fillId="0" borderId="0" xfId="0" applyFont="1" applyBorder="1" applyAlignment="1">
      <alignment horizontal="center"/>
    </xf>
    <xf numFmtId="0" fontId="48" fillId="0" borderId="0" xfId="56" applyFont="1" applyBorder="1" applyAlignment="1">
      <alignment vertical="center"/>
      <protection/>
    </xf>
    <xf numFmtId="0" fontId="29" fillId="0" borderId="0" xfId="56" applyAlignment="1">
      <alignment horizontal="left"/>
      <protection/>
    </xf>
    <xf numFmtId="0" fontId="29" fillId="0" borderId="0" xfId="56" applyBorder="1" applyAlignment="1">
      <alignment horizontal="left"/>
      <protection/>
    </xf>
    <xf numFmtId="0" fontId="29" fillId="0" borderId="0" xfId="56" applyAlignment="1">
      <alignment/>
      <protection/>
    </xf>
    <xf numFmtId="0" fontId="33" fillId="0" borderId="0" xfId="56" applyFont="1" applyFill="1" applyBorder="1" applyAlignment="1">
      <alignment horizontal="center"/>
      <protection/>
    </xf>
    <xf numFmtId="14" fontId="29" fillId="0" borderId="0" xfId="56" applyNumberFormat="1" applyBorder="1" applyAlignment="1">
      <alignment horizontal="left"/>
      <protection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174" fontId="45" fillId="0" borderId="10" xfId="56" applyNumberFormat="1" applyFont="1" applyBorder="1" applyAlignment="1">
      <alignment wrapText="1"/>
      <protection/>
    </xf>
    <xf numFmtId="174" fontId="45" fillId="0" borderId="10" xfId="56" applyNumberFormat="1" applyFont="1" applyBorder="1">
      <alignment/>
      <protection/>
    </xf>
    <xf numFmtId="0" fontId="25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/>
    </xf>
    <xf numFmtId="0" fontId="45" fillId="0" borderId="19" xfId="56" applyFont="1" applyBorder="1" applyAlignment="1">
      <alignment horizontal="center" vertical="center"/>
      <protection/>
    </xf>
    <xf numFmtId="0" fontId="45" fillId="0" borderId="20" xfId="56" applyFont="1" applyBorder="1" applyAlignment="1">
      <alignment horizontal="center" vertical="center" wrapText="1"/>
      <protection/>
    </xf>
    <xf numFmtId="0" fontId="45" fillId="0" borderId="20" xfId="56" applyFont="1" applyBorder="1" applyAlignment="1">
      <alignment horizontal="center"/>
      <protection/>
    </xf>
    <xf numFmtId="0" fontId="45" fillId="0" borderId="20" xfId="56" applyFont="1" applyBorder="1" applyAlignment="1">
      <alignment horizontal="center" wrapText="1"/>
      <protection/>
    </xf>
    <xf numFmtId="0" fontId="45" fillId="0" borderId="21" xfId="56" applyFont="1" applyBorder="1" applyAlignment="1">
      <alignment horizontal="center" wrapText="1"/>
      <protection/>
    </xf>
    <xf numFmtId="0" fontId="29" fillId="0" borderId="22" xfId="56" applyNumberFormat="1" applyBorder="1" applyAlignment="1">
      <alignment horizontal="center" vertical="center" wrapText="1"/>
      <protection/>
    </xf>
    <xf numFmtId="0" fontId="29" fillId="0" borderId="23" xfId="56" applyBorder="1" applyAlignment="1">
      <alignment horizontal="center" vertical="center" wrapText="1"/>
      <protection/>
    </xf>
    <xf numFmtId="0" fontId="29" fillId="0" borderId="23" xfId="56" applyBorder="1" applyAlignment="1">
      <alignment horizontal="center" wrapText="1"/>
      <protection/>
    </xf>
    <xf numFmtId="0" fontId="29" fillId="0" borderId="23" xfId="56" applyBorder="1" applyAlignment="1">
      <alignment horizontal="center"/>
      <protection/>
    </xf>
    <xf numFmtId="20" fontId="29" fillId="0" borderId="24" xfId="56" applyNumberFormat="1" applyBorder="1" applyAlignment="1">
      <alignment horizontal="center"/>
      <protection/>
    </xf>
    <xf numFmtId="0" fontId="29" fillId="0" borderId="0" xfId="56" applyAlignment="1">
      <alignment horizontal="left"/>
      <protection/>
    </xf>
    <xf numFmtId="14" fontId="29" fillId="0" borderId="11" xfId="56" applyNumberFormat="1" applyBorder="1" applyAlignment="1">
      <alignment horizontal="left"/>
      <protection/>
    </xf>
    <xf numFmtId="0" fontId="29" fillId="0" borderId="0" xfId="56" applyBorder="1" applyAlignment="1">
      <alignment horizontal="left"/>
      <protection/>
    </xf>
    <xf numFmtId="0" fontId="29" fillId="0" borderId="11" xfId="56" applyBorder="1" applyAlignment="1">
      <alignment horizontal="left"/>
      <protection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0" xfId="56" applyAlignment="1">
      <alignment horizontal="left" vertical="top" wrapText="1"/>
      <protection/>
    </xf>
    <xf numFmtId="0" fontId="25" fillId="0" borderId="0" xfId="0" applyNumberFormat="1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9" fillId="0" borderId="0" xfId="56" applyNumberFormat="1" applyFont="1">
      <alignment/>
      <protection/>
    </xf>
    <xf numFmtId="0" fontId="29" fillId="0" borderId="0" xfId="56" applyNumberFormat="1" applyFont="1" applyBorder="1">
      <alignment/>
      <protection/>
    </xf>
    <xf numFmtId="1" fontId="29" fillId="0" borderId="0" xfId="56" applyNumberFormat="1" applyFont="1" applyBorder="1">
      <alignment/>
      <protection/>
    </xf>
    <xf numFmtId="173" fontId="29" fillId="0" borderId="0" xfId="56" applyNumberFormat="1" applyFont="1" applyBorder="1">
      <alignment/>
      <protection/>
    </xf>
    <xf numFmtId="0" fontId="29" fillId="0" borderId="0" xfId="56" applyFont="1">
      <alignment/>
      <protection/>
    </xf>
    <xf numFmtId="14" fontId="29" fillId="0" borderId="0" xfId="56" applyNumberFormat="1" applyFont="1" applyBorder="1">
      <alignment/>
      <protection/>
    </xf>
    <xf numFmtId="1" fontId="29" fillId="0" borderId="0" xfId="56" applyNumberFormat="1" applyFont="1" applyFill="1" applyBorder="1" applyAlignment="1">
      <alignment vertical="center" wrapText="1"/>
      <protection/>
    </xf>
    <xf numFmtId="1" fontId="29" fillId="0" borderId="0" xfId="56" applyNumberFormat="1" applyFont="1">
      <alignment/>
      <protection/>
    </xf>
    <xf numFmtId="172" fontId="25" fillId="0" borderId="0" xfId="0" applyNumberFormat="1" applyFont="1" applyBorder="1" applyAlignment="1">
      <alignment/>
    </xf>
    <xf numFmtId="14" fontId="25" fillId="0" borderId="12" xfId="0" applyNumberFormat="1" applyFont="1" applyBorder="1" applyAlignment="1">
      <alignment/>
    </xf>
    <xf numFmtId="14" fontId="25" fillId="0" borderId="13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25" fillId="0" borderId="27" xfId="0" applyNumberFormat="1" applyFont="1" applyBorder="1" applyAlignment="1">
      <alignment/>
    </xf>
    <xf numFmtId="0" fontId="29" fillId="0" borderId="13" xfId="56" applyFont="1" applyBorder="1">
      <alignment/>
      <protection/>
    </xf>
    <xf numFmtId="0" fontId="0" fillId="0" borderId="13" xfId="0" applyFont="1" applyBorder="1" applyAlignment="1">
      <alignment vertical="top" wrapText="1"/>
    </xf>
    <xf numFmtId="0" fontId="3" fillId="22" borderId="13" xfId="0" applyFont="1" applyFill="1" applyBorder="1" applyAlignment="1">
      <alignment horizontal="center" vertical="top"/>
    </xf>
    <xf numFmtId="0" fontId="29" fillId="0" borderId="0" xfId="56" applyAlignment="1">
      <alignment horizontal="left" vertical="top" wrapText="1"/>
      <protection/>
    </xf>
    <xf numFmtId="0" fontId="33" fillId="33" borderId="0" xfId="56" applyFont="1" applyFill="1" applyBorder="1" applyAlignment="1">
      <alignment horizontal="center" vertical="center"/>
      <protection/>
    </xf>
    <xf numFmtId="0" fontId="45" fillId="0" borderId="20" xfId="56" applyFont="1" applyBorder="1" applyAlignment="1">
      <alignment horizontal="center" vertical="center" wrapText="1"/>
      <protection/>
    </xf>
    <xf numFmtId="0" fontId="48" fillId="0" borderId="28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25" fillId="0" borderId="0" xfId="0" applyNumberFormat="1" applyFont="1" applyBorder="1" applyAlignment="1">
      <alignment horizontal="left" wrapText="1"/>
    </xf>
    <xf numFmtId="0" fontId="29" fillId="0" borderId="0" xfId="56" applyAlignment="1">
      <alignment horizontal="left"/>
      <protection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28.00390625" style="0" customWidth="1"/>
  </cols>
  <sheetData>
    <row r="1" ht="25.5" customHeight="1">
      <c r="A1" s="97" t="s">
        <v>51</v>
      </c>
    </row>
    <row r="2" ht="25.5" customHeight="1">
      <c r="A2" s="96" t="s">
        <v>52</v>
      </c>
    </row>
    <row r="3" ht="25.5" customHeight="1">
      <c r="A3" s="96" t="s">
        <v>50</v>
      </c>
    </row>
    <row r="4" ht="25.5" customHeight="1">
      <c r="A4" s="96" t="s">
        <v>49</v>
      </c>
    </row>
    <row r="5" ht="25.5" customHeight="1">
      <c r="A5" s="96" t="s">
        <v>55</v>
      </c>
    </row>
    <row r="6" ht="25.5" customHeight="1">
      <c r="A6" s="96" t="s">
        <v>56</v>
      </c>
    </row>
    <row r="7" ht="25.5" customHeight="1">
      <c r="A7" s="96" t="s">
        <v>53</v>
      </c>
    </row>
    <row r="8" ht="25.5" customHeight="1">
      <c r="A8" s="96" t="s">
        <v>54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7" r:id="rId1"/>
  <headerFooter>
    <oddHeader>&amp;LCity of Seattle - Quarterly Data Reporting for Taxi Associations, For-Hire Vehicle Companies and Transportation Network Companies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D31"/>
  <sheetViews>
    <sheetView zoomScalePageLayoutView="0" workbookViewId="0" topLeftCell="A1">
      <pane ySplit="9" topLeftCell="A10" activePane="bottomLeft" state="frozen"/>
      <selection pane="topLeft" activeCell="G38" sqref="G38"/>
      <selection pane="bottomLeft" activeCell="A9" sqref="A9"/>
    </sheetView>
  </sheetViews>
  <sheetFormatPr defaultColWidth="9.140625" defaultRowHeight="12.75"/>
  <cols>
    <col min="1" max="1" width="26.140625" style="24" bestFit="1" customWidth="1"/>
    <col min="2" max="2" width="18.140625" style="24" customWidth="1"/>
    <col min="3" max="3" width="15.00390625" style="24" bestFit="1" customWidth="1"/>
    <col min="4" max="4" width="17.7109375" style="24" bestFit="1" customWidth="1"/>
    <col min="5" max="5" width="15.28125" style="24" bestFit="1" customWidth="1"/>
    <col min="6" max="6" width="17.7109375" style="24" bestFit="1" customWidth="1"/>
    <col min="7" max="7" width="14.28125" style="24" bestFit="1" customWidth="1"/>
    <col min="8" max="8" width="15.57421875" style="24" customWidth="1"/>
    <col min="9" max="9" width="14.140625" style="24" customWidth="1"/>
    <col min="10" max="16384" width="8.8515625" style="24" customWidth="1"/>
  </cols>
  <sheetData>
    <row r="1" spans="1:9" ht="45.75" customHeight="1">
      <c r="A1" s="98" t="s">
        <v>44</v>
      </c>
      <c r="B1" s="98"/>
      <c r="C1" s="98"/>
      <c r="D1" s="98"/>
      <c r="E1" s="98"/>
      <c r="F1" s="98"/>
      <c r="G1" s="98"/>
      <c r="H1" s="98"/>
      <c r="I1" s="98"/>
    </row>
    <row r="2" spans="1:9" ht="14.25">
      <c r="A2" s="76"/>
      <c r="B2" s="76"/>
      <c r="C2" s="76"/>
      <c r="D2" s="76"/>
      <c r="E2" s="76"/>
      <c r="F2" s="76"/>
      <c r="G2" s="76"/>
      <c r="H2" s="76"/>
      <c r="I2" s="76"/>
    </row>
    <row r="3" spans="1:8" ht="15" thickBot="1">
      <c r="A3" s="24" t="s">
        <v>1</v>
      </c>
      <c r="B3" s="31"/>
      <c r="C3" s="105" t="s">
        <v>2</v>
      </c>
      <c r="D3" s="105"/>
      <c r="E3" s="71"/>
      <c r="F3" s="105" t="s">
        <v>3</v>
      </c>
      <c r="G3" s="105"/>
      <c r="H3" s="69"/>
    </row>
    <row r="4" spans="2:9" ht="14.25">
      <c r="B4" s="29"/>
      <c r="C4" s="42"/>
      <c r="D4" s="42"/>
      <c r="E4" s="43"/>
      <c r="F4" s="43"/>
      <c r="G4" s="42"/>
      <c r="H4" s="42"/>
      <c r="I4" s="46"/>
    </row>
    <row r="5" spans="1:5" ht="30.75" customHeight="1" thickBot="1">
      <c r="A5" s="44" t="s">
        <v>40</v>
      </c>
      <c r="B5" s="31"/>
      <c r="C5" s="104" t="s">
        <v>39</v>
      </c>
      <c r="D5" s="104"/>
      <c r="E5" s="47"/>
    </row>
    <row r="6" spans="1:4" ht="15" thickBot="1">
      <c r="A6" s="42"/>
      <c r="B6" s="42"/>
      <c r="C6" s="43"/>
      <c r="D6" s="43"/>
    </row>
    <row r="7" spans="1:9" ht="18" thickBot="1">
      <c r="A7" s="101" t="s">
        <v>47</v>
      </c>
      <c r="B7" s="102"/>
      <c r="C7" s="102"/>
      <c r="D7" s="102"/>
      <c r="E7" s="102"/>
      <c r="F7" s="102"/>
      <c r="G7" s="102"/>
      <c r="H7" s="103"/>
      <c r="I7" s="41"/>
    </row>
    <row r="8" spans="1:8" ht="29.25" thickBot="1">
      <c r="A8" s="58" t="s">
        <v>13</v>
      </c>
      <c r="B8" s="59" t="s">
        <v>22</v>
      </c>
      <c r="C8" s="100" t="s">
        <v>15</v>
      </c>
      <c r="D8" s="100"/>
      <c r="E8" s="59" t="s">
        <v>20</v>
      </c>
      <c r="F8" s="60" t="s">
        <v>24</v>
      </c>
      <c r="G8" s="61" t="s">
        <v>35</v>
      </c>
      <c r="H8" s="62" t="s">
        <v>36</v>
      </c>
    </row>
    <row r="9" spans="1:30" ht="43.5" thickBot="1">
      <c r="A9" s="63" t="s">
        <v>17</v>
      </c>
      <c r="B9" s="64" t="s">
        <v>12</v>
      </c>
      <c r="C9" s="64" t="s">
        <v>11</v>
      </c>
      <c r="D9" s="64" t="s">
        <v>10</v>
      </c>
      <c r="E9" s="64" t="s">
        <v>19</v>
      </c>
      <c r="F9" s="65" t="s">
        <v>25</v>
      </c>
      <c r="G9" s="66" t="s">
        <v>18</v>
      </c>
      <c r="H9" s="67" t="s">
        <v>43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9" ht="21" customHeight="1">
      <c r="A10" s="81"/>
      <c r="B10" s="82"/>
      <c r="C10" s="87"/>
      <c r="D10" s="83"/>
      <c r="E10" s="83"/>
      <c r="F10" s="82"/>
      <c r="G10" s="86"/>
      <c r="H10" s="84"/>
      <c r="I10" s="28"/>
    </row>
    <row r="11" spans="1:9" ht="21" customHeight="1">
      <c r="A11" s="81"/>
      <c r="B11" s="82"/>
      <c r="C11" s="87"/>
      <c r="D11" s="83"/>
      <c r="E11" s="83"/>
      <c r="F11" s="82"/>
      <c r="G11" s="86"/>
      <c r="H11" s="84"/>
      <c r="I11" s="28"/>
    </row>
    <row r="12" spans="1:9" ht="21" customHeight="1">
      <c r="A12" s="81"/>
      <c r="B12" s="82"/>
      <c r="C12" s="87"/>
      <c r="D12" s="83"/>
      <c r="E12" s="83"/>
      <c r="F12" s="82"/>
      <c r="G12" s="86"/>
      <c r="H12" s="84"/>
      <c r="I12" s="28"/>
    </row>
    <row r="13" spans="1:9" ht="21" customHeight="1">
      <c r="A13" s="81"/>
      <c r="B13" s="82"/>
      <c r="C13" s="87"/>
      <c r="D13" s="83"/>
      <c r="E13" s="87"/>
      <c r="F13" s="82"/>
      <c r="G13" s="86"/>
      <c r="H13" s="84"/>
      <c r="I13" s="28"/>
    </row>
    <row r="14" spans="1:9" ht="21" customHeight="1">
      <c r="A14" s="81"/>
      <c r="B14" s="82"/>
      <c r="C14" s="87"/>
      <c r="D14" s="83"/>
      <c r="E14" s="87"/>
      <c r="F14" s="82"/>
      <c r="G14" s="86"/>
      <c r="H14" s="84"/>
      <c r="I14" s="28"/>
    </row>
    <row r="15" spans="1:9" ht="21" customHeight="1">
      <c r="A15" s="81"/>
      <c r="B15" s="82"/>
      <c r="C15" s="87"/>
      <c r="D15" s="83"/>
      <c r="E15" s="87"/>
      <c r="F15" s="82"/>
      <c r="G15" s="86"/>
      <c r="H15" s="84"/>
      <c r="I15" s="28"/>
    </row>
    <row r="16" spans="1:9" ht="21" customHeight="1">
      <c r="A16" s="81"/>
      <c r="B16" s="82"/>
      <c r="C16" s="87"/>
      <c r="D16" s="83"/>
      <c r="E16" s="87"/>
      <c r="F16" s="82"/>
      <c r="G16" s="86"/>
      <c r="H16" s="84"/>
      <c r="I16" s="28"/>
    </row>
    <row r="17" spans="1:9" ht="21" customHeight="1">
      <c r="A17" s="81"/>
      <c r="B17" s="82"/>
      <c r="C17" s="87"/>
      <c r="D17" s="83"/>
      <c r="E17" s="87"/>
      <c r="F17" s="82"/>
      <c r="G17" s="86"/>
      <c r="H17" s="84"/>
      <c r="I17" s="28"/>
    </row>
    <row r="18" spans="1:9" ht="21" customHeight="1">
      <c r="A18" s="81"/>
      <c r="B18" s="82"/>
      <c r="C18" s="87"/>
      <c r="D18" s="83"/>
      <c r="E18" s="87"/>
      <c r="F18" s="82"/>
      <c r="G18" s="86"/>
      <c r="H18" s="84"/>
      <c r="I18" s="28"/>
    </row>
    <row r="19" spans="1:9" ht="21" customHeight="1">
      <c r="A19" s="81"/>
      <c r="B19" s="82"/>
      <c r="C19" s="87"/>
      <c r="D19" s="83"/>
      <c r="E19" s="87"/>
      <c r="F19" s="82"/>
      <c r="G19" s="86"/>
      <c r="H19" s="84"/>
      <c r="I19" s="28"/>
    </row>
    <row r="20" spans="1:9" ht="21" customHeight="1">
      <c r="A20" s="81"/>
      <c r="B20" s="81"/>
      <c r="C20" s="88"/>
      <c r="D20" s="83"/>
      <c r="E20" s="83"/>
      <c r="F20" s="82"/>
      <c r="G20" s="86"/>
      <c r="H20" s="84"/>
      <c r="I20" s="28"/>
    </row>
    <row r="21" spans="1:9" ht="21" customHeight="1">
      <c r="A21" s="81"/>
      <c r="B21" s="81"/>
      <c r="C21" s="88"/>
      <c r="D21" s="83"/>
      <c r="E21" s="83"/>
      <c r="F21" s="82"/>
      <c r="G21" s="86"/>
      <c r="H21" s="84"/>
      <c r="I21" s="28"/>
    </row>
    <row r="22" spans="1:9" ht="21" customHeight="1">
      <c r="A22" s="81"/>
      <c r="B22" s="81"/>
      <c r="C22" s="88"/>
      <c r="D22" s="83"/>
      <c r="E22" s="83"/>
      <c r="F22" s="82"/>
      <c r="G22" s="86"/>
      <c r="H22" s="84"/>
      <c r="I22" s="28"/>
    </row>
    <row r="23" spans="1:9" ht="21" customHeight="1">
      <c r="A23" s="81"/>
      <c r="B23" s="81"/>
      <c r="C23" s="83"/>
      <c r="D23" s="83"/>
      <c r="E23" s="83"/>
      <c r="F23" s="82"/>
      <c r="G23" s="86"/>
      <c r="H23" s="84"/>
      <c r="I23" s="28"/>
    </row>
    <row r="24" spans="1:9" ht="21" customHeight="1">
      <c r="A24" s="81"/>
      <c r="B24" s="81"/>
      <c r="C24" s="83"/>
      <c r="D24" s="83"/>
      <c r="E24" s="83"/>
      <c r="F24" s="82"/>
      <c r="G24" s="86"/>
      <c r="H24" s="84"/>
      <c r="I24" s="28"/>
    </row>
    <row r="25" spans="1:9" ht="21" customHeight="1">
      <c r="A25" s="81"/>
      <c r="B25" s="81"/>
      <c r="C25" s="83"/>
      <c r="D25" s="83"/>
      <c r="E25" s="83"/>
      <c r="F25" s="82"/>
      <c r="G25" s="86"/>
      <c r="H25" s="84"/>
      <c r="I25" s="28"/>
    </row>
    <row r="26" spans="1:9" ht="21" customHeight="1">
      <c r="A26" s="81"/>
      <c r="B26" s="81"/>
      <c r="C26" s="83"/>
      <c r="D26" s="83"/>
      <c r="E26" s="83"/>
      <c r="F26" s="82"/>
      <c r="G26" s="86"/>
      <c r="H26" s="84"/>
      <c r="I26" s="28"/>
    </row>
    <row r="27" spans="1:9" ht="21" customHeight="1">
      <c r="A27" s="81"/>
      <c r="B27" s="81"/>
      <c r="C27" s="83"/>
      <c r="D27" s="83"/>
      <c r="E27" s="83"/>
      <c r="F27" s="82"/>
      <c r="G27" s="86"/>
      <c r="H27" s="84"/>
      <c r="I27" s="28"/>
    </row>
    <row r="28" spans="1:9" ht="21" customHeight="1">
      <c r="A28" s="81"/>
      <c r="B28" s="85"/>
      <c r="C28" s="83"/>
      <c r="D28" s="83"/>
      <c r="E28" s="83"/>
      <c r="F28" s="82"/>
      <c r="G28" s="86"/>
      <c r="H28" s="84"/>
      <c r="I28" s="28"/>
    </row>
    <row r="29" spans="1:9" ht="14.25">
      <c r="A29" s="99" t="s">
        <v>4</v>
      </c>
      <c r="B29" s="99"/>
      <c r="C29" s="99"/>
      <c r="D29" s="99"/>
      <c r="E29" s="99"/>
      <c r="F29" s="99"/>
      <c r="G29" s="99"/>
      <c r="H29" s="99"/>
      <c r="I29" s="45"/>
    </row>
    <row r="30" spans="1:6" ht="14.25">
      <c r="A30" s="24">
        <f>COUNT(A10:A28)</f>
        <v>0</v>
      </c>
      <c r="C30" s="24">
        <f>COUNT(C10:C28)</f>
        <v>0</v>
      </c>
      <c r="D30" s="24">
        <f>COUNT(D10:D28)</f>
        <v>0</v>
      </c>
      <c r="E30" s="24">
        <f>COUNT(E10:E28)</f>
        <v>0</v>
      </c>
      <c r="F30" s="24">
        <f>COUNTIF(F10:F28,"Y")</f>
        <v>0</v>
      </c>
    </row>
    <row r="31" spans="1:5" ht="14.25">
      <c r="A31" s="27"/>
      <c r="D31" s="26"/>
      <c r="E31" s="26"/>
    </row>
  </sheetData>
  <sheetProtection/>
  <mergeCells count="7">
    <mergeCell ref="A1:I1"/>
    <mergeCell ref="A29:H29"/>
    <mergeCell ref="C8:D8"/>
    <mergeCell ref="A7:H7"/>
    <mergeCell ref="C5:D5"/>
    <mergeCell ref="C3:D3"/>
    <mergeCell ref="F3:G3"/>
  </mergeCells>
  <printOptions gridLines="1"/>
  <pageMargins left="0.7" right="0.7" top="0.75" bottom="0.75" header="0.3" footer="0.3"/>
  <pageSetup fitToHeight="0" fitToWidth="1" horizontalDpi="600" verticalDpi="600" orientation="landscape" scale="81" r:id="rId1"/>
  <headerFooter alignWithMargins="0">
    <oddHeader>&amp;LCity of Seattle - Quarterly Data Reporting for Taxi Associations, For-Hire Vehicle Companies and Transportation Network Companies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24" customWidth="1"/>
    <col min="2" max="2" width="16.8515625" style="32" bestFit="1" customWidth="1"/>
    <col min="3" max="3" width="15.8515625" style="24" customWidth="1"/>
    <col min="4" max="16384" width="8.8515625" style="24" customWidth="1"/>
  </cols>
  <sheetData>
    <row r="1" spans="1:2" ht="15" thickBot="1">
      <c r="A1" s="37" t="s">
        <v>45</v>
      </c>
      <c r="B1" s="39" t="s">
        <v>14</v>
      </c>
    </row>
    <row r="2" spans="1:2" ht="15" thickBot="1">
      <c r="A2" s="36" t="s">
        <v>46</v>
      </c>
      <c r="B2" s="30" t="s">
        <v>23</v>
      </c>
    </row>
    <row r="3" spans="1:2" ht="14.25">
      <c r="A3" s="35">
        <v>98001</v>
      </c>
      <c r="B3" s="33" t="e">
        <f>(COUNTIF('Trip Data Report - Comp Trips'!$C$10:$C$28,A3))/'Trip Data Report - Comp Trips'!$C$30</f>
        <v>#DIV/0!</v>
      </c>
    </row>
    <row r="4" spans="1:2" ht="14.25">
      <c r="A4" s="34">
        <v>98002</v>
      </c>
      <c r="B4" s="33" t="e">
        <f>(COUNTIF('Trip Data Report - Comp Trips'!$C$10:$C$28,A4))/'Trip Data Report - Comp Trips'!$C$30</f>
        <v>#DIV/0!</v>
      </c>
    </row>
    <row r="5" spans="1:2" ht="14.25">
      <c r="A5" s="34">
        <v>98003</v>
      </c>
      <c r="B5" s="33" t="e">
        <f>(COUNTIF('Trip Data Report - Comp Trips'!$C$10:$C$28,A5))/'Trip Data Report - Comp Trips'!$C$30</f>
        <v>#DIV/0!</v>
      </c>
    </row>
    <row r="6" spans="1:2" ht="14.25">
      <c r="A6" s="34">
        <v>98004</v>
      </c>
      <c r="B6" s="33" t="e">
        <f>(COUNTIF('Trip Data Report - Comp Trips'!$C$10:$C$28,A6))/'Trip Data Report - Comp Trips'!$C$30</f>
        <v>#DIV/0!</v>
      </c>
    </row>
    <row r="7" spans="1:2" ht="14.25">
      <c r="A7" s="34">
        <v>98005</v>
      </c>
      <c r="B7" s="33" t="e">
        <f>(COUNTIF('Trip Data Report - Comp Trips'!$C$10:$C$28,A7))/'Trip Data Report - Comp Trips'!$C$30</f>
        <v>#DIV/0!</v>
      </c>
    </row>
    <row r="8" spans="1:2" ht="14.25">
      <c r="A8" s="34">
        <v>98006</v>
      </c>
      <c r="B8" s="33" t="e">
        <f>(COUNTIF('Trip Data Report - Comp Trips'!$C$10:$C$28,A8))/'Trip Data Report - Comp Trips'!$C$30</f>
        <v>#DIV/0!</v>
      </c>
    </row>
    <row r="9" spans="1:2" ht="14.25">
      <c r="A9" s="34">
        <v>98007</v>
      </c>
      <c r="B9" s="33" t="e">
        <f>(COUNTIF('Trip Data Report - Comp Trips'!$C$10:$C$28,A9))/'Trip Data Report - Comp Trips'!$C$30</f>
        <v>#DIV/0!</v>
      </c>
    </row>
    <row r="10" spans="1:2" ht="14.25">
      <c r="A10" s="34">
        <v>98008</v>
      </c>
      <c r="B10" s="33" t="e">
        <f>(COUNTIF('Trip Data Report - Comp Trips'!$C$10:$C$28,A10))/'Trip Data Report - Comp Trips'!$C$30</f>
        <v>#DIV/0!</v>
      </c>
    </row>
    <row r="11" spans="1:2" ht="14.25">
      <c r="A11" s="34">
        <v>98009</v>
      </c>
      <c r="B11" s="33" t="e">
        <f>(COUNTIF('Trip Data Report - Comp Trips'!$C$10:$C$28,A11))/'Trip Data Report - Comp Trips'!$C$30</f>
        <v>#DIV/0!</v>
      </c>
    </row>
    <row r="12" spans="1:2" ht="14.25">
      <c r="A12" s="34">
        <v>98010</v>
      </c>
      <c r="B12" s="33" t="e">
        <f>(COUNTIF('Trip Data Report - Comp Trips'!$C$10:$C$28,A12))/'Trip Data Report - Comp Trips'!$C$30</f>
        <v>#DIV/0!</v>
      </c>
    </row>
    <row r="13" spans="1:2" ht="14.25">
      <c r="A13" s="34">
        <v>98011</v>
      </c>
      <c r="B13" s="33" t="e">
        <f>(COUNTIF('Trip Data Report - Comp Trips'!$C$10:$C$28,A13))/'Trip Data Report - Comp Trips'!$C$30</f>
        <v>#DIV/0!</v>
      </c>
    </row>
    <row r="14" spans="1:2" ht="14.25">
      <c r="A14" s="34">
        <v>98013</v>
      </c>
      <c r="B14" s="33" t="e">
        <f>(COUNTIF('Trip Data Report - Comp Trips'!$C$10:$C$28,A14))/'Trip Data Report - Comp Trips'!$C$30</f>
        <v>#DIV/0!</v>
      </c>
    </row>
    <row r="15" spans="1:2" ht="14.25">
      <c r="A15" s="34">
        <v>98014</v>
      </c>
      <c r="B15" s="33" t="e">
        <f>(COUNTIF('Trip Data Report - Comp Trips'!$C$10:$C$28,A15))/'Trip Data Report - Comp Trips'!$C$30</f>
        <v>#DIV/0!</v>
      </c>
    </row>
    <row r="16" spans="1:2" ht="14.25">
      <c r="A16" s="34">
        <v>98015</v>
      </c>
      <c r="B16" s="33" t="e">
        <f>(COUNTIF('Trip Data Report - Comp Trips'!$C$10:$C$28,A16))/'Trip Data Report - Comp Trips'!$C$30</f>
        <v>#DIV/0!</v>
      </c>
    </row>
    <row r="17" spans="1:2" ht="14.25">
      <c r="A17" s="34">
        <v>98019</v>
      </c>
      <c r="B17" s="33" t="e">
        <f>(COUNTIF('Trip Data Report - Comp Trips'!$C$10:$C$28,A17))/'Trip Data Report - Comp Trips'!$C$30</f>
        <v>#DIV/0!</v>
      </c>
    </row>
    <row r="18" spans="1:2" ht="14.25">
      <c r="A18" s="34">
        <v>98022</v>
      </c>
      <c r="B18" s="33" t="e">
        <f>(COUNTIF('Trip Data Report - Comp Trips'!$C$10:$C$28,A18))/'Trip Data Report - Comp Trips'!$C$30</f>
        <v>#DIV/0!</v>
      </c>
    </row>
    <row r="19" spans="1:2" ht="14.25">
      <c r="A19" s="34">
        <v>98023</v>
      </c>
      <c r="B19" s="33" t="e">
        <f>(COUNTIF('Trip Data Report - Comp Trips'!$C$10:$C$28,A19))/'Trip Data Report - Comp Trips'!$C$30</f>
        <v>#DIV/0!</v>
      </c>
    </row>
    <row r="20" spans="1:2" ht="14.25">
      <c r="A20" s="34">
        <v>98024</v>
      </c>
      <c r="B20" s="33" t="e">
        <f>(COUNTIF('Trip Data Report - Comp Trips'!$C$10:$C$28,A20))/'Trip Data Report - Comp Trips'!$C$30</f>
        <v>#DIV/0!</v>
      </c>
    </row>
    <row r="21" spans="1:2" ht="14.25">
      <c r="A21" s="34">
        <v>98025</v>
      </c>
      <c r="B21" s="33" t="e">
        <f>(COUNTIF('Trip Data Report - Comp Trips'!$C$10:$C$28,A21))/'Trip Data Report - Comp Trips'!$C$30</f>
        <v>#DIV/0!</v>
      </c>
    </row>
    <row r="22" spans="1:2" ht="14.25">
      <c r="A22" s="34">
        <v>98027</v>
      </c>
      <c r="B22" s="33" t="e">
        <f>(COUNTIF('Trip Data Report - Comp Trips'!$C$10:$C$28,A22))/'Trip Data Report - Comp Trips'!$C$30</f>
        <v>#DIV/0!</v>
      </c>
    </row>
    <row r="23" spans="1:2" ht="14.25">
      <c r="A23" s="34">
        <v>98028</v>
      </c>
      <c r="B23" s="33" t="e">
        <f>(COUNTIF('Trip Data Report - Comp Trips'!$C$10:$C$28,A23))/'Trip Data Report - Comp Trips'!$C$30</f>
        <v>#DIV/0!</v>
      </c>
    </row>
    <row r="24" spans="1:2" ht="14.25">
      <c r="A24" s="34">
        <v>98029</v>
      </c>
      <c r="B24" s="33" t="e">
        <f>(COUNTIF('Trip Data Report - Comp Trips'!$C$10:$C$28,A24))/'Trip Data Report - Comp Trips'!$C$30</f>
        <v>#DIV/0!</v>
      </c>
    </row>
    <row r="25" spans="1:2" ht="14.25">
      <c r="A25" s="34">
        <v>98030</v>
      </c>
      <c r="B25" s="33" t="e">
        <f>(COUNTIF('Trip Data Report - Comp Trips'!$C$10:$C$28,A25))/'Trip Data Report - Comp Trips'!$C$30</f>
        <v>#DIV/0!</v>
      </c>
    </row>
    <row r="26" spans="1:2" ht="14.25">
      <c r="A26" s="34">
        <v>98031</v>
      </c>
      <c r="B26" s="33" t="e">
        <f>(COUNTIF('Trip Data Report - Comp Trips'!$C$10:$C$28,A26))/'Trip Data Report - Comp Trips'!$C$30</f>
        <v>#DIV/0!</v>
      </c>
    </row>
    <row r="27" spans="1:2" ht="14.25">
      <c r="A27" s="34">
        <v>98032</v>
      </c>
      <c r="B27" s="33" t="e">
        <f>(COUNTIF('Trip Data Report - Comp Trips'!$C$10:$C$28,A27))/'Trip Data Report - Comp Trips'!$C$30</f>
        <v>#DIV/0!</v>
      </c>
    </row>
    <row r="28" spans="1:2" ht="14.25">
      <c r="A28" s="34">
        <v>98033</v>
      </c>
      <c r="B28" s="33" t="e">
        <f>(COUNTIF('Trip Data Report - Comp Trips'!$C$10:$C$28,A28))/'Trip Data Report - Comp Trips'!$C$30</f>
        <v>#DIV/0!</v>
      </c>
    </row>
    <row r="29" spans="1:2" ht="14.25">
      <c r="A29" s="34">
        <v>98034</v>
      </c>
      <c r="B29" s="33" t="e">
        <f>(COUNTIF('Trip Data Report - Comp Trips'!$C$10:$C$28,A29))/'Trip Data Report - Comp Trips'!$C$30</f>
        <v>#DIV/0!</v>
      </c>
    </row>
    <row r="30" spans="1:2" ht="14.25">
      <c r="A30" s="34">
        <v>98035</v>
      </c>
      <c r="B30" s="33" t="e">
        <f>(COUNTIF('Trip Data Report - Comp Trips'!$C$10:$C$28,A30))/'Trip Data Report - Comp Trips'!$C$30</f>
        <v>#DIV/0!</v>
      </c>
    </row>
    <row r="31" spans="1:2" ht="14.25">
      <c r="A31" s="34">
        <v>98038</v>
      </c>
      <c r="B31" s="33" t="e">
        <f>(COUNTIF('Trip Data Report - Comp Trips'!$C$10:$C$28,A31))/'Trip Data Report - Comp Trips'!$C$30</f>
        <v>#DIV/0!</v>
      </c>
    </row>
    <row r="32" spans="1:2" ht="14.25">
      <c r="A32" s="34">
        <v>98039</v>
      </c>
      <c r="B32" s="33" t="e">
        <f>(COUNTIF('Trip Data Report - Comp Trips'!$C$10:$C$28,A32))/'Trip Data Report - Comp Trips'!$C$30</f>
        <v>#DIV/0!</v>
      </c>
    </row>
    <row r="33" spans="1:2" ht="14.25">
      <c r="A33" s="34">
        <v>98040</v>
      </c>
      <c r="B33" s="33" t="e">
        <f>(COUNTIF('Trip Data Report - Comp Trips'!$C$10:$C$28,A33))/'Trip Data Report - Comp Trips'!$C$30</f>
        <v>#DIV/0!</v>
      </c>
    </row>
    <row r="34" spans="1:2" ht="14.25">
      <c r="A34" s="34">
        <v>98041</v>
      </c>
      <c r="B34" s="33" t="e">
        <f>(COUNTIF('Trip Data Report - Comp Trips'!$C$10:$C$28,A34))/'Trip Data Report - Comp Trips'!$C$30</f>
        <v>#DIV/0!</v>
      </c>
    </row>
    <row r="35" spans="1:2" ht="14.25">
      <c r="A35" s="34">
        <v>98042</v>
      </c>
      <c r="B35" s="33" t="e">
        <f>(COUNTIF('Trip Data Report - Comp Trips'!$C$10:$C$28,A35))/'Trip Data Report - Comp Trips'!$C$30</f>
        <v>#DIV/0!</v>
      </c>
    </row>
    <row r="36" spans="1:2" ht="14.25">
      <c r="A36" s="34">
        <v>98045</v>
      </c>
      <c r="B36" s="33" t="e">
        <f>(COUNTIF('Trip Data Report - Comp Trips'!$C$10:$C$28,A36))/'Trip Data Report - Comp Trips'!$C$30</f>
        <v>#DIV/0!</v>
      </c>
    </row>
    <row r="37" spans="1:2" ht="14.25">
      <c r="A37" s="34">
        <v>98047</v>
      </c>
      <c r="B37" s="33" t="e">
        <f>(COUNTIF('Trip Data Report - Comp Trips'!$C$10:$C$28,A37))/'Trip Data Report - Comp Trips'!$C$30</f>
        <v>#DIV/0!</v>
      </c>
    </row>
    <row r="38" spans="1:2" ht="14.25">
      <c r="A38" s="34">
        <v>98050</v>
      </c>
      <c r="B38" s="33" t="e">
        <f>(COUNTIF('Trip Data Report - Comp Trips'!$C$10:$C$28,A38))/'Trip Data Report - Comp Trips'!$C$30</f>
        <v>#DIV/0!</v>
      </c>
    </row>
    <row r="39" spans="1:2" ht="14.25">
      <c r="A39" s="34">
        <v>98051</v>
      </c>
      <c r="B39" s="33" t="e">
        <f>(COUNTIF('Trip Data Report - Comp Trips'!$C$10:$C$28,A39))/'Trip Data Report - Comp Trips'!$C$30</f>
        <v>#DIV/0!</v>
      </c>
    </row>
    <row r="40" spans="1:2" ht="14.25">
      <c r="A40" s="34">
        <v>98052</v>
      </c>
      <c r="B40" s="33" t="e">
        <f>(COUNTIF('Trip Data Report - Comp Trips'!$C$10:$C$28,A40))/'Trip Data Report - Comp Trips'!$C$30</f>
        <v>#DIV/0!</v>
      </c>
    </row>
    <row r="41" spans="1:2" ht="14.25">
      <c r="A41" s="34">
        <v>98053</v>
      </c>
      <c r="B41" s="33" t="e">
        <f>(COUNTIF('Trip Data Report - Comp Trips'!$C$10:$C$28,A41))/'Trip Data Report - Comp Trips'!$C$30</f>
        <v>#DIV/0!</v>
      </c>
    </row>
    <row r="42" spans="1:2" ht="14.25">
      <c r="A42" s="34">
        <v>98054</v>
      </c>
      <c r="B42" s="33" t="e">
        <f>(COUNTIF('Trip Data Report - Comp Trips'!$C$10:$C$28,A42))/'Trip Data Report - Comp Trips'!$C$30</f>
        <v>#DIV/0!</v>
      </c>
    </row>
    <row r="43" spans="1:2" ht="14.25">
      <c r="A43" s="34">
        <v>98055</v>
      </c>
      <c r="B43" s="33" t="e">
        <f>(COUNTIF('Trip Data Report - Comp Trips'!$C$10:$C$28,A43))/'Trip Data Report - Comp Trips'!$C$30</f>
        <v>#DIV/0!</v>
      </c>
    </row>
    <row r="44" spans="1:2" ht="14.25">
      <c r="A44" s="34">
        <v>98056</v>
      </c>
      <c r="B44" s="33" t="e">
        <f>(COUNTIF('Trip Data Report - Comp Trips'!$C$10:$C$28,A44))/'Trip Data Report - Comp Trips'!$C$30</f>
        <v>#DIV/0!</v>
      </c>
    </row>
    <row r="45" spans="1:2" ht="14.25">
      <c r="A45" s="34">
        <v>98057</v>
      </c>
      <c r="B45" s="33" t="e">
        <f>(COUNTIF('Trip Data Report - Comp Trips'!$C$10:$C$28,A45))/'Trip Data Report - Comp Trips'!$C$30</f>
        <v>#DIV/0!</v>
      </c>
    </row>
    <row r="46" spans="1:2" ht="14.25">
      <c r="A46" s="34">
        <v>98058</v>
      </c>
      <c r="B46" s="33" t="e">
        <f>(COUNTIF('Trip Data Report - Comp Trips'!$C$10:$C$28,A46))/'Trip Data Report - Comp Trips'!$C$30</f>
        <v>#DIV/0!</v>
      </c>
    </row>
    <row r="47" spans="1:2" ht="14.25">
      <c r="A47" s="34">
        <v>98059</v>
      </c>
      <c r="B47" s="33" t="e">
        <f>(COUNTIF('Trip Data Report - Comp Trips'!$C$10:$C$28,A47))/'Trip Data Report - Comp Trips'!$C$30</f>
        <v>#DIV/0!</v>
      </c>
    </row>
    <row r="48" spans="1:2" ht="14.25">
      <c r="A48" s="34">
        <v>98062</v>
      </c>
      <c r="B48" s="33" t="e">
        <f>(COUNTIF('Trip Data Report - Comp Trips'!$C$10:$C$28,A48))/'Trip Data Report - Comp Trips'!$C$30</f>
        <v>#DIV/0!</v>
      </c>
    </row>
    <row r="49" spans="1:2" ht="14.25">
      <c r="A49" s="34">
        <v>98063</v>
      </c>
      <c r="B49" s="33" t="e">
        <f>(COUNTIF('Trip Data Report - Comp Trips'!$C$10:$C$28,A49))/'Trip Data Report - Comp Trips'!$C$30</f>
        <v>#DIV/0!</v>
      </c>
    </row>
    <row r="50" spans="1:2" ht="14.25">
      <c r="A50" s="34">
        <v>98064</v>
      </c>
      <c r="B50" s="33" t="e">
        <f>(COUNTIF('Trip Data Report - Comp Trips'!$C$10:$C$28,A50))/'Trip Data Report - Comp Trips'!$C$30</f>
        <v>#DIV/0!</v>
      </c>
    </row>
    <row r="51" spans="1:2" ht="14.25">
      <c r="A51" s="34">
        <v>98065</v>
      </c>
      <c r="B51" s="33" t="e">
        <f>(COUNTIF('Trip Data Report - Comp Trips'!$C$10:$C$28,A51))/'Trip Data Report - Comp Trips'!$C$30</f>
        <v>#DIV/0!</v>
      </c>
    </row>
    <row r="52" spans="1:2" ht="14.25">
      <c r="A52" s="34">
        <v>98068</v>
      </c>
      <c r="B52" s="33" t="e">
        <f>(COUNTIF('Trip Data Report - Comp Trips'!$C$10:$C$28,A52))/'Trip Data Report - Comp Trips'!$C$30</f>
        <v>#DIV/0!</v>
      </c>
    </row>
    <row r="53" spans="1:2" ht="14.25">
      <c r="A53" s="34">
        <v>98070</v>
      </c>
      <c r="B53" s="33" t="e">
        <f>(COUNTIF('Trip Data Report - Comp Trips'!$C$10:$C$28,A53))/'Trip Data Report - Comp Trips'!$C$30</f>
        <v>#DIV/0!</v>
      </c>
    </row>
    <row r="54" spans="1:2" ht="14.25">
      <c r="A54" s="34">
        <v>98071</v>
      </c>
      <c r="B54" s="33" t="e">
        <f>(COUNTIF('Trip Data Report - Comp Trips'!$C$10:$C$28,A54))/'Trip Data Report - Comp Trips'!$C$30</f>
        <v>#DIV/0!</v>
      </c>
    </row>
    <row r="55" spans="1:2" ht="14.25">
      <c r="A55" s="34">
        <v>98072</v>
      </c>
      <c r="B55" s="33" t="e">
        <f>(COUNTIF('Trip Data Report - Comp Trips'!$C$10:$C$28,A55))/'Trip Data Report - Comp Trips'!$C$30</f>
        <v>#DIV/0!</v>
      </c>
    </row>
    <row r="56" spans="1:2" ht="14.25">
      <c r="A56" s="34">
        <v>98073</v>
      </c>
      <c r="B56" s="33" t="e">
        <f>(COUNTIF('Trip Data Report - Comp Trips'!$C$10:$C$28,A56))/'Trip Data Report - Comp Trips'!$C$30</f>
        <v>#DIV/0!</v>
      </c>
    </row>
    <row r="57" spans="1:2" ht="14.25">
      <c r="A57" s="34">
        <v>98074</v>
      </c>
      <c r="B57" s="33" t="e">
        <f>(COUNTIF('Trip Data Report - Comp Trips'!$C$10:$C$28,A57))/'Trip Data Report - Comp Trips'!$C$30</f>
        <v>#DIV/0!</v>
      </c>
    </row>
    <row r="58" spans="1:2" ht="14.25">
      <c r="A58" s="34">
        <v>98075</v>
      </c>
      <c r="B58" s="33" t="e">
        <f>(COUNTIF('Trip Data Report - Comp Trips'!$C$10:$C$28,A58))/'Trip Data Report - Comp Trips'!$C$30</f>
        <v>#DIV/0!</v>
      </c>
    </row>
    <row r="59" spans="1:2" ht="14.25">
      <c r="A59" s="34">
        <v>98083</v>
      </c>
      <c r="B59" s="33" t="e">
        <f>(COUNTIF('Trip Data Report - Comp Trips'!$C$10:$C$28,A59))/'Trip Data Report - Comp Trips'!$C$30</f>
        <v>#DIV/0!</v>
      </c>
    </row>
    <row r="60" spans="1:2" ht="14.25">
      <c r="A60" s="95">
        <v>98092</v>
      </c>
      <c r="B60" s="33" t="e">
        <f>(COUNTIF('Trip Data Report - Comp Trips'!$C$10:$C$28,A60))/'Trip Data Report - Comp Trips'!$C$30</f>
        <v>#DIV/0!</v>
      </c>
    </row>
    <row r="61" spans="1:2" ht="14.25">
      <c r="A61" s="95">
        <v>98093</v>
      </c>
      <c r="B61" s="33" t="e">
        <f>(COUNTIF('Trip Data Report - Comp Trips'!$C$10:$C$28,A61))/'Trip Data Report - Comp Trips'!$C$30</f>
        <v>#DIV/0!</v>
      </c>
    </row>
    <row r="62" spans="1:2" ht="14.25">
      <c r="A62" s="95">
        <v>98101</v>
      </c>
      <c r="B62" s="33" t="e">
        <f>(COUNTIF('Trip Data Report - Comp Trips'!$C$10:$C$28,A62))/'Trip Data Report - Comp Trips'!$C$30</f>
        <v>#DIV/0!</v>
      </c>
    </row>
    <row r="63" spans="1:2" ht="14.25">
      <c r="A63" s="95">
        <v>98102</v>
      </c>
      <c r="B63" s="33" t="e">
        <f>(COUNTIF('Trip Data Report - Comp Trips'!$C$10:$C$28,A63))/'Trip Data Report - Comp Trips'!$C$30</f>
        <v>#DIV/0!</v>
      </c>
    </row>
    <row r="64" spans="1:2" ht="14.25">
      <c r="A64" s="95">
        <v>98103</v>
      </c>
      <c r="B64" s="33" t="e">
        <f>(COUNTIF('Trip Data Report - Comp Trips'!$C$10:$C$28,A64))/'Trip Data Report - Comp Trips'!$C$30</f>
        <v>#DIV/0!</v>
      </c>
    </row>
    <row r="65" spans="1:2" ht="14.25">
      <c r="A65" s="95">
        <v>98104</v>
      </c>
      <c r="B65" s="33" t="e">
        <f>(COUNTIF('Trip Data Report - Comp Trips'!$C$10:$C$28,A65))/'Trip Data Report - Comp Trips'!$C$30</f>
        <v>#DIV/0!</v>
      </c>
    </row>
    <row r="66" spans="1:2" ht="14.25">
      <c r="A66" s="95">
        <v>98105</v>
      </c>
      <c r="B66" s="33" t="e">
        <f>(COUNTIF('Trip Data Report - Comp Trips'!$C$10:$C$28,A66))/'Trip Data Report - Comp Trips'!$C$30</f>
        <v>#DIV/0!</v>
      </c>
    </row>
    <row r="67" spans="1:2" ht="14.25">
      <c r="A67" s="95">
        <v>98106</v>
      </c>
      <c r="B67" s="33" t="e">
        <f>(COUNTIF('Trip Data Report - Comp Trips'!$C$10:$C$28,A67))/'Trip Data Report - Comp Trips'!$C$30</f>
        <v>#DIV/0!</v>
      </c>
    </row>
    <row r="68" spans="1:2" ht="14.25">
      <c r="A68" s="95">
        <v>98107</v>
      </c>
      <c r="B68" s="33" t="e">
        <f>(COUNTIF('Trip Data Report - Comp Trips'!$C$10:$C$28,A68))/'Trip Data Report - Comp Trips'!$C$30</f>
        <v>#DIV/0!</v>
      </c>
    </row>
    <row r="69" spans="1:2" ht="14.25">
      <c r="A69" s="95">
        <v>98108</v>
      </c>
      <c r="B69" s="33" t="e">
        <f>(COUNTIF('Trip Data Report - Comp Trips'!$C$10:$C$28,A69))/'Trip Data Report - Comp Trips'!$C$30</f>
        <v>#DIV/0!</v>
      </c>
    </row>
    <row r="70" spans="1:2" ht="14.25">
      <c r="A70" s="95">
        <v>98109</v>
      </c>
      <c r="B70" s="33" t="e">
        <f>(COUNTIF('Trip Data Report - Comp Trips'!$C$10:$C$28,A70))/'Trip Data Report - Comp Trips'!$C$30</f>
        <v>#DIV/0!</v>
      </c>
    </row>
    <row r="71" spans="1:2" ht="14.25">
      <c r="A71" s="95">
        <v>98111</v>
      </c>
      <c r="B71" s="33" t="e">
        <f>(COUNTIF('Trip Data Report - Comp Trips'!$C$10:$C$28,A71))/'Trip Data Report - Comp Trips'!$C$30</f>
        <v>#DIV/0!</v>
      </c>
    </row>
    <row r="72" spans="1:2" ht="14.25">
      <c r="A72" s="95">
        <v>98112</v>
      </c>
      <c r="B72" s="33" t="e">
        <f>(COUNTIF('Trip Data Report - Comp Trips'!$C$10:$C$28,A72))/'Trip Data Report - Comp Trips'!$C$30</f>
        <v>#DIV/0!</v>
      </c>
    </row>
    <row r="73" spans="1:2" ht="14.25">
      <c r="A73" s="95">
        <v>98114</v>
      </c>
      <c r="B73" s="33" t="e">
        <f>(COUNTIF('Trip Data Report - Comp Trips'!$C$10:$C$28,A73))/'Trip Data Report - Comp Trips'!$C$30</f>
        <v>#DIV/0!</v>
      </c>
    </row>
    <row r="74" spans="1:2" ht="14.25">
      <c r="A74" s="95">
        <v>98115</v>
      </c>
      <c r="B74" s="33" t="e">
        <f>(COUNTIF('Trip Data Report - Comp Trips'!$C$10:$C$28,A74))/'Trip Data Report - Comp Trips'!$C$30</f>
        <v>#DIV/0!</v>
      </c>
    </row>
    <row r="75" spans="1:2" ht="14.25">
      <c r="A75" s="95">
        <v>98116</v>
      </c>
      <c r="B75" s="33" t="e">
        <f>(COUNTIF('Trip Data Report - Comp Trips'!$C$10:$C$28,A75))/'Trip Data Report - Comp Trips'!$C$30</f>
        <v>#DIV/0!</v>
      </c>
    </row>
    <row r="76" spans="1:2" ht="14.25">
      <c r="A76" s="95">
        <v>98117</v>
      </c>
      <c r="B76" s="33" t="e">
        <f>(COUNTIF('Trip Data Report - Comp Trips'!$C$10:$C$28,A76))/'Trip Data Report - Comp Trips'!$C$30</f>
        <v>#DIV/0!</v>
      </c>
    </row>
    <row r="77" spans="1:2" ht="14.25">
      <c r="A77" s="95">
        <v>98118</v>
      </c>
      <c r="B77" s="33" t="e">
        <f>(COUNTIF('Trip Data Report - Comp Trips'!$C$10:$C$28,A77))/'Trip Data Report - Comp Trips'!$C$30</f>
        <v>#DIV/0!</v>
      </c>
    </row>
    <row r="78" spans="1:2" ht="14.25">
      <c r="A78" s="95">
        <v>98119</v>
      </c>
      <c r="B78" s="33" t="e">
        <f>(COUNTIF('Trip Data Report - Comp Trips'!$C$10:$C$28,A78))/'Trip Data Report - Comp Trips'!$C$30</f>
        <v>#DIV/0!</v>
      </c>
    </row>
    <row r="79" spans="1:2" ht="14.25">
      <c r="A79" s="95">
        <v>98121</v>
      </c>
      <c r="B79" s="33" t="e">
        <f>(COUNTIF('Trip Data Report - Comp Trips'!$C$10:$C$28,A79))/'Trip Data Report - Comp Trips'!$C$30</f>
        <v>#DIV/0!</v>
      </c>
    </row>
    <row r="80" spans="1:2" ht="14.25">
      <c r="A80" s="95">
        <v>98122</v>
      </c>
      <c r="B80" s="33" t="e">
        <f>(COUNTIF('Trip Data Report - Comp Trips'!$C$10:$C$28,A80))/'Trip Data Report - Comp Trips'!$C$30</f>
        <v>#DIV/0!</v>
      </c>
    </row>
    <row r="81" spans="1:2" ht="14.25">
      <c r="A81" s="95">
        <v>98124</v>
      </c>
      <c r="B81" s="33" t="e">
        <f>(COUNTIF('Trip Data Report - Comp Trips'!$C$10:$C$28,A81))/'Trip Data Report - Comp Trips'!$C$30</f>
        <v>#DIV/0!</v>
      </c>
    </row>
    <row r="82" spans="1:2" ht="14.25">
      <c r="A82" s="95">
        <v>98125</v>
      </c>
      <c r="B82" s="33" t="e">
        <f>(COUNTIF('Trip Data Report - Comp Trips'!$C$10:$C$28,A82))/'Trip Data Report - Comp Trips'!$C$30</f>
        <v>#DIV/0!</v>
      </c>
    </row>
    <row r="83" spans="1:2" ht="14.25">
      <c r="A83" s="95">
        <v>98126</v>
      </c>
      <c r="B83" s="33" t="e">
        <f>(COUNTIF('Trip Data Report - Comp Trips'!$C$10:$C$28,A83))/'Trip Data Report - Comp Trips'!$C$30</f>
        <v>#DIV/0!</v>
      </c>
    </row>
    <row r="84" spans="1:2" ht="14.25">
      <c r="A84" s="95">
        <v>98131</v>
      </c>
      <c r="B84" s="33" t="e">
        <f>(COUNTIF('Trip Data Report - Comp Trips'!$C$10:$C$28,A84))/'Trip Data Report - Comp Trips'!$C$30</f>
        <v>#DIV/0!</v>
      </c>
    </row>
    <row r="85" spans="1:2" ht="14.25">
      <c r="A85" s="95">
        <v>98132</v>
      </c>
      <c r="B85" s="33" t="e">
        <f>(COUNTIF('Trip Data Report - Comp Trips'!$C$10:$C$28,A85))/'Trip Data Report - Comp Trips'!$C$30</f>
        <v>#DIV/0!</v>
      </c>
    </row>
    <row r="86" spans="1:2" ht="14.25">
      <c r="A86" s="95">
        <v>98133</v>
      </c>
      <c r="B86" s="33" t="e">
        <f>(COUNTIF('Trip Data Report - Comp Trips'!$C$10:$C$28,A86))/'Trip Data Report - Comp Trips'!$C$30</f>
        <v>#DIV/0!</v>
      </c>
    </row>
    <row r="87" spans="1:2" ht="14.25">
      <c r="A87" s="95">
        <v>98134</v>
      </c>
      <c r="B87" s="33" t="e">
        <f>(COUNTIF('Trip Data Report - Comp Trips'!$C$10:$C$28,A87))/'Trip Data Report - Comp Trips'!$C$30</f>
        <v>#DIV/0!</v>
      </c>
    </row>
    <row r="88" spans="1:2" ht="14.25">
      <c r="A88" s="95">
        <v>98136</v>
      </c>
      <c r="B88" s="33" t="e">
        <f>(COUNTIF('Trip Data Report - Comp Trips'!$C$10:$C$28,A88))/'Trip Data Report - Comp Trips'!$C$30</f>
        <v>#DIV/0!</v>
      </c>
    </row>
    <row r="89" spans="1:2" ht="14.25">
      <c r="A89" s="95">
        <v>98138</v>
      </c>
      <c r="B89" s="33" t="e">
        <f>(COUNTIF('Trip Data Report - Comp Trips'!$C$10:$C$28,A89))/'Trip Data Report - Comp Trips'!$C$30</f>
        <v>#DIV/0!</v>
      </c>
    </row>
    <row r="90" spans="1:2" ht="14.25">
      <c r="A90" s="95">
        <v>98144</v>
      </c>
      <c r="B90" s="33" t="e">
        <f>(COUNTIF('Trip Data Report - Comp Trips'!$C$10:$C$28,A90))/'Trip Data Report - Comp Trips'!$C$30</f>
        <v>#DIV/0!</v>
      </c>
    </row>
    <row r="91" spans="1:2" ht="14.25">
      <c r="A91" s="95">
        <v>98145</v>
      </c>
      <c r="B91" s="33" t="e">
        <f>(COUNTIF('Trip Data Report - Comp Trips'!$C$10:$C$28,A91))/'Trip Data Report - Comp Trips'!$C$30</f>
        <v>#DIV/0!</v>
      </c>
    </row>
    <row r="92" spans="1:2" ht="14.25">
      <c r="A92" s="95">
        <v>98146</v>
      </c>
      <c r="B92" s="33" t="e">
        <f>(COUNTIF('Trip Data Report - Comp Trips'!$C$10:$C$28,A92))/'Trip Data Report - Comp Trips'!$C$30</f>
        <v>#DIV/0!</v>
      </c>
    </row>
    <row r="93" spans="1:2" ht="14.25">
      <c r="A93" s="95">
        <v>98148</v>
      </c>
      <c r="B93" s="33" t="e">
        <f>(COUNTIF('Trip Data Report - Comp Trips'!$C$10:$C$28,A93))/'Trip Data Report - Comp Trips'!$C$30</f>
        <v>#DIV/0!</v>
      </c>
    </row>
    <row r="94" spans="1:2" ht="14.25">
      <c r="A94" s="95">
        <v>98154</v>
      </c>
      <c r="B94" s="33" t="e">
        <f>(COUNTIF('Trip Data Report - Comp Trips'!$C$10:$C$28,A94))/'Trip Data Report - Comp Trips'!$C$30</f>
        <v>#DIV/0!</v>
      </c>
    </row>
    <row r="95" spans="1:2" ht="14.25">
      <c r="A95" s="95">
        <v>98155</v>
      </c>
      <c r="B95" s="33" t="e">
        <f>(COUNTIF('Trip Data Report - Comp Trips'!$C$10:$C$28,A95))/'Trip Data Report - Comp Trips'!$C$30</f>
        <v>#DIV/0!</v>
      </c>
    </row>
    <row r="96" spans="1:2" ht="14.25">
      <c r="A96" s="95">
        <v>98158</v>
      </c>
      <c r="B96" s="33" t="e">
        <f>(COUNTIF('Trip Data Report - Comp Trips'!$C$10:$C$28,A96))/'Trip Data Report - Comp Trips'!$C$30</f>
        <v>#DIV/0!</v>
      </c>
    </row>
    <row r="97" spans="1:2" ht="14.25">
      <c r="A97" s="95">
        <v>98160</v>
      </c>
      <c r="B97" s="33" t="e">
        <f>(COUNTIF('Trip Data Report - Comp Trips'!$C$10:$C$28,A97))/'Trip Data Report - Comp Trips'!$C$30</f>
        <v>#DIV/0!</v>
      </c>
    </row>
    <row r="98" spans="1:2" ht="14.25">
      <c r="A98" s="95">
        <v>98161</v>
      </c>
      <c r="B98" s="33" t="e">
        <f>(COUNTIF('Trip Data Report - Comp Trips'!$C$10:$C$28,A98))/'Trip Data Report - Comp Trips'!$C$30</f>
        <v>#DIV/0!</v>
      </c>
    </row>
    <row r="99" spans="1:2" ht="14.25">
      <c r="A99" s="95">
        <v>98164</v>
      </c>
      <c r="B99" s="33" t="e">
        <f>(COUNTIF('Trip Data Report - Comp Trips'!$C$10:$C$28,A99))/'Trip Data Report - Comp Trips'!$C$30</f>
        <v>#DIV/0!</v>
      </c>
    </row>
    <row r="100" spans="1:2" ht="14.25">
      <c r="A100" s="95">
        <v>98166</v>
      </c>
      <c r="B100" s="33" t="e">
        <f>(COUNTIF('Trip Data Report - Comp Trips'!$C$10:$C$28,A100))/'Trip Data Report - Comp Trips'!$C$30</f>
        <v>#DIV/0!</v>
      </c>
    </row>
    <row r="101" spans="1:2" ht="14.25">
      <c r="A101" s="95">
        <v>98168</v>
      </c>
      <c r="B101" s="33" t="e">
        <f>(COUNTIF('Trip Data Report - Comp Trips'!$C$10:$C$28,A101))/'Trip Data Report - Comp Trips'!$C$30</f>
        <v>#DIV/0!</v>
      </c>
    </row>
    <row r="102" spans="1:2" ht="14.25">
      <c r="A102" s="95">
        <v>98171</v>
      </c>
      <c r="B102" s="33" t="e">
        <f>(COUNTIF('Trip Data Report - Comp Trips'!$C$10:$C$28,A102))/'Trip Data Report - Comp Trips'!$C$30</f>
        <v>#DIV/0!</v>
      </c>
    </row>
    <row r="103" spans="1:2" ht="14.25">
      <c r="A103" s="95">
        <v>98174</v>
      </c>
      <c r="B103" s="33" t="e">
        <f>(COUNTIF('Trip Data Report - Comp Trips'!$C$10:$C$28,A103))/'Trip Data Report - Comp Trips'!$C$30</f>
        <v>#DIV/0!</v>
      </c>
    </row>
    <row r="104" spans="1:2" ht="14.25">
      <c r="A104" s="95">
        <v>98177</v>
      </c>
      <c r="B104" s="33" t="e">
        <f>(COUNTIF('Trip Data Report - Comp Trips'!$C$10:$C$28,A104))/'Trip Data Report - Comp Trips'!$C$30</f>
        <v>#DIV/0!</v>
      </c>
    </row>
    <row r="105" spans="1:2" ht="14.25">
      <c r="A105" s="95">
        <v>98178</v>
      </c>
      <c r="B105" s="33" t="e">
        <f>(COUNTIF('Trip Data Report - Comp Trips'!$C$10:$C$28,A105))/'Trip Data Report - Comp Trips'!$C$30</f>
        <v>#DIV/0!</v>
      </c>
    </row>
    <row r="106" spans="1:2" ht="14.25">
      <c r="A106" s="95">
        <v>98188</v>
      </c>
      <c r="B106" s="33" t="e">
        <f>(COUNTIF('Trip Data Report - Comp Trips'!$C$10:$C$28,A106))/'Trip Data Report - Comp Trips'!$C$30</f>
        <v>#DIV/0!</v>
      </c>
    </row>
    <row r="107" spans="1:2" ht="14.25">
      <c r="A107" s="95">
        <v>98198</v>
      </c>
      <c r="B107" s="33" t="e">
        <f>(COUNTIF('Trip Data Report - Comp Trips'!$C$10:$C$28,A107))/'Trip Data Report - Comp Trips'!$C$30</f>
        <v>#DIV/0!</v>
      </c>
    </row>
    <row r="108" spans="1:2" ht="14.25">
      <c r="A108" s="95">
        <v>98199</v>
      </c>
      <c r="B108" s="33" t="e">
        <f>(COUNTIF('Trip Data Report - Comp Trips'!$C$10:$C$28,A108))/'Trip Data Report - Comp Trips'!$C$30</f>
        <v>#DIV/0!</v>
      </c>
    </row>
    <row r="109" spans="1:2" ht="14.25">
      <c r="A109" s="95">
        <v>98224</v>
      </c>
      <c r="B109" s="33" t="e">
        <f>(COUNTIF('Trip Data Report - Comp Trips'!$C$10:$C$28,A109))/'Trip Data Report - Comp Trips'!$C$30</f>
        <v>#DIV/0!</v>
      </c>
    </row>
    <row r="110" spans="1:2" ht="14.25">
      <c r="A110" s="95">
        <v>98288</v>
      </c>
      <c r="B110" s="33" t="e">
        <f>(COUNTIF('Trip Data Report - Comp Trips'!$C$10:$C$28,A110))/'Trip Data Report - Comp Trips'!$C$30</f>
        <v>#DIV/0!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2" r:id="rId1"/>
  <headerFooter alignWithMargins="0">
    <oddHeader>&amp;LCity of Seattle - Quaterly Data Reporting for Taxi Associations, For-Hire Vehicle Companies and Transportation Network Companies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11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4.57421875" style="24" customWidth="1"/>
    <col min="2" max="2" width="16.8515625" style="32" bestFit="1" customWidth="1"/>
    <col min="3" max="16384" width="8.8515625" style="24" customWidth="1"/>
  </cols>
  <sheetData>
    <row r="1" spans="1:2" ht="15" thickBot="1">
      <c r="A1" s="37" t="s">
        <v>45</v>
      </c>
      <c r="B1" s="52" t="s">
        <v>14</v>
      </c>
    </row>
    <row r="2" spans="1:2" ht="15" thickBot="1">
      <c r="A2" s="36" t="s">
        <v>46</v>
      </c>
      <c r="B2" s="51" t="s">
        <v>21</v>
      </c>
    </row>
    <row r="3" spans="1:2" ht="14.25">
      <c r="A3" s="35">
        <v>98001</v>
      </c>
      <c r="B3" s="33" t="e">
        <f>(COUNTIF('Trip Data Report - Comp Trips'!$E$10:$E$28,'Unfulfilled by zip code'!A3))/'Trip Data Report - Comp Trips'!$E$30</f>
        <v>#DIV/0!</v>
      </c>
    </row>
    <row r="4" spans="1:2" ht="14.25">
      <c r="A4" s="34">
        <v>98002</v>
      </c>
      <c r="B4" s="33" t="e">
        <f>(COUNTIF('Trip Data Report - Comp Trips'!$E$10:$E$28,'Unfulfilled by zip code'!A4))/'Trip Data Report - Comp Trips'!$E$30</f>
        <v>#DIV/0!</v>
      </c>
    </row>
    <row r="5" spans="1:2" ht="14.25">
      <c r="A5" s="34">
        <v>98003</v>
      </c>
      <c r="B5" s="33" t="e">
        <f>(COUNTIF('Trip Data Report - Comp Trips'!$E$10:$E$28,'Unfulfilled by zip code'!A5))/'Trip Data Report - Comp Trips'!$E$30</f>
        <v>#DIV/0!</v>
      </c>
    </row>
    <row r="6" spans="1:2" ht="14.25">
      <c r="A6" s="34">
        <v>98004</v>
      </c>
      <c r="B6" s="33" t="e">
        <f>(COUNTIF('Trip Data Report - Comp Trips'!$E$10:$E$28,'Unfulfilled by zip code'!A6))/'Trip Data Report - Comp Trips'!$E$30</f>
        <v>#DIV/0!</v>
      </c>
    </row>
    <row r="7" spans="1:2" ht="14.25">
      <c r="A7" s="34">
        <v>98005</v>
      </c>
      <c r="B7" s="33" t="e">
        <f>(COUNTIF('Trip Data Report - Comp Trips'!$E$10:$E$28,'Unfulfilled by zip code'!A7))/'Trip Data Report - Comp Trips'!$E$30</f>
        <v>#DIV/0!</v>
      </c>
    </row>
    <row r="8" spans="1:2" ht="14.25">
      <c r="A8" s="34">
        <v>98006</v>
      </c>
      <c r="B8" s="33" t="e">
        <f>(COUNTIF('Trip Data Report - Comp Trips'!$E$10:$E$28,'Unfulfilled by zip code'!A8))/'Trip Data Report - Comp Trips'!$E$30</f>
        <v>#DIV/0!</v>
      </c>
    </row>
    <row r="9" spans="1:2" ht="14.25">
      <c r="A9" s="34">
        <v>98007</v>
      </c>
      <c r="B9" s="33" t="e">
        <f>(COUNTIF('Trip Data Report - Comp Trips'!$E$10:$E$28,'Unfulfilled by zip code'!A9))/'Trip Data Report - Comp Trips'!$E$30</f>
        <v>#DIV/0!</v>
      </c>
    </row>
    <row r="10" spans="1:2" ht="14.25">
      <c r="A10" s="34">
        <v>98008</v>
      </c>
      <c r="B10" s="33" t="e">
        <f>(COUNTIF('Trip Data Report - Comp Trips'!$E$10:$E$28,'Unfulfilled by zip code'!A10))/'Trip Data Report - Comp Trips'!$E$30</f>
        <v>#DIV/0!</v>
      </c>
    </row>
    <row r="11" spans="1:2" ht="14.25">
      <c r="A11" s="34">
        <v>98009</v>
      </c>
      <c r="B11" s="33" t="e">
        <f>(COUNTIF('Trip Data Report - Comp Trips'!$E$10:$E$28,'Unfulfilled by zip code'!A11))/'Trip Data Report - Comp Trips'!$E$30</f>
        <v>#DIV/0!</v>
      </c>
    </row>
    <row r="12" spans="1:2" ht="14.25">
      <c r="A12" s="34">
        <v>98010</v>
      </c>
      <c r="B12" s="33" t="e">
        <f>(COUNTIF('Trip Data Report - Comp Trips'!$E$10:$E$28,'Unfulfilled by zip code'!A12))/'Trip Data Report - Comp Trips'!$E$30</f>
        <v>#DIV/0!</v>
      </c>
    </row>
    <row r="13" spans="1:2" ht="14.25">
      <c r="A13" s="34">
        <v>98011</v>
      </c>
      <c r="B13" s="33" t="e">
        <f>(COUNTIF('Trip Data Report - Comp Trips'!$E$10:$E$28,'Unfulfilled by zip code'!A13))/'Trip Data Report - Comp Trips'!$E$30</f>
        <v>#DIV/0!</v>
      </c>
    </row>
    <row r="14" spans="1:2" ht="14.25">
      <c r="A14" s="34">
        <v>98013</v>
      </c>
      <c r="B14" s="33" t="e">
        <f>(COUNTIF('Trip Data Report - Comp Trips'!$E$10:$E$28,'Unfulfilled by zip code'!A14))/'Trip Data Report - Comp Trips'!$E$30</f>
        <v>#DIV/0!</v>
      </c>
    </row>
    <row r="15" spans="1:2" ht="14.25">
      <c r="A15" s="34">
        <v>98014</v>
      </c>
      <c r="B15" s="33" t="e">
        <f>(COUNTIF('Trip Data Report - Comp Trips'!$E$10:$E$28,'Unfulfilled by zip code'!A15))/'Trip Data Report - Comp Trips'!$E$30</f>
        <v>#DIV/0!</v>
      </c>
    </row>
    <row r="16" spans="1:2" ht="14.25">
      <c r="A16" s="34">
        <v>98015</v>
      </c>
      <c r="B16" s="33" t="e">
        <f>(COUNTIF('Trip Data Report - Comp Trips'!$E$10:$E$28,'Unfulfilled by zip code'!A16))/'Trip Data Report - Comp Trips'!$E$30</f>
        <v>#DIV/0!</v>
      </c>
    </row>
    <row r="17" spans="1:2" ht="14.25">
      <c r="A17" s="34">
        <v>98019</v>
      </c>
      <c r="B17" s="33" t="e">
        <f>(COUNTIF('Trip Data Report - Comp Trips'!$E$10:$E$28,'Unfulfilled by zip code'!A17))/'Trip Data Report - Comp Trips'!$E$30</f>
        <v>#DIV/0!</v>
      </c>
    </row>
    <row r="18" spans="1:2" ht="14.25">
      <c r="A18" s="34">
        <v>98022</v>
      </c>
      <c r="B18" s="33" t="e">
        <f>(COUNTIF('Trip Data Report - Comp Trips'!$E$10:$E$28,'Unfulfilled by zip code'!A18))/'Trip Data Report - Comp Trips'!$E$30</f>
        <v>#DIV/0!</v>
      </c>
    </row>
    <row r="19" spans="1:2" ht="14.25">
      <c r="A19" s="34">
        <v>98023</v>
      </c>
      <c r="B19" s="33" t="e">
        <f>(COUNTIF('Trip Data Report - Comp Trips'!$E$10:$E$28,'Unfulfilled by zip code'!A19))/'Trip Data Report - Comp Trips'!$E$30</f>
        <v>#DIV/0!</v>
      </c>
    </row>
    <row r="20" spans="1:2" ht="14.25">
      <c r="A20" s="34">
        <v>98024</v>
      </c>
      <c r="B20" s="33" t="e">
        <f>(COUNTIF('Trip Data Report - Comp Trips'!$E$10:$E$28,'Unfulfilled by zip code'!A20))/'Trip Data Report - Comp Trips'!$E$30</f>
        <v>#DIV/0!</v>
      </c>
    </row>
    <row r="21" spans="1:2" ht="14.25">
      <c r="A21" s="34">
        <v>98025</v>
      </c>
      <c r="B21" s="33" t="e">
        <f>(COUNTIF('Trip Data Report - Comp Trips'!$E$10:$E$28,'Unfulfilled by zip code'!A21))/'Trip Data Report - Comp Trips'!$E$30</f>
        <v>#DIV/0!</v>
      </c>
    </row>
    <row r="22" spans="1:2" ht="14.25">
      <c r="A22" s="34">
        <v>98027</v>
      </c>
      <c r="B22" s="33" t="e">
        <f>(COUNTIF('Trip Data Report - Comp Trips'!$E$10:$E$28,'Unfulfilled by zip code'!A22))/'Trip Data Report - Comp Trips'!$E$30</f>
        <v>#DIV/0!</v>
      </c>
    </row>
    <row r="23" spans="1:2" ht="14.25">
      <c r="A23" s="34">
        <v>98028</v>
      </c>
      <c r="B23" s="33" t="e">
        <f>(COUNTIF('Trip Data Report - Comp Trips'!$E$10:$E$28,'Unfulfilled by zip code'!A23))/'Trip Data Report - Comp Trips'!$E$30</f>
        <v>#DIV/0!</v>
      </c>
    </row>
    <row r="24" spans="1:2" ht="14.25">
      <c r="A24" s="34">
        <v>98029</v>
      </c>
      <c r="B24" s="33" t="e">
        <f>(COUNTIF('Trip Data Report - Comp Trips'!$E$10:$E$28,'Unfulfilled by zip code'!A24))/'Trip Data Report - Comp Trips'!$E$30</f>
        <v>#DIV/0!</v>
      </c>
    </row>
    <row r="25" spans="1:2" ht="14.25">
      <c r="A25" s="34">
        <v>98030</v>
      </c>
      <c r="B25" s="33" t="e">
        <f>(COUNTIF('Trip Data Report - Comp Trips'!$E$10:$E$28,'Unfulfilled by zip code'!A25))/'Trip Data Report - Comp Trips'!$E$30</f>
        <v>#DIV/0!</v>
      </c>
    </row>
    <row r="26" spans="1:2" ht="14.25">
      <c r="A26" s="34">
        <v>98031</v>
      </c>
      <c r="B26" s="33" t="e">
        <f>(COUNTIF('Trip Data Report - Comp Trips'!$E$10:$E$28,'Unfulfilled by zip code'!A26))/'Trip Data Report - Comp Trips'!$E$30</f>
        <v>#DIV/0!</v>
      </c>
    </row>
    <row r="27" spans="1:2" ht="14.25">
      <c r="A27" s="34">
        <v>98032</v>
      </c>
      <c r="B27" s="33" t="e">
        <f>(COUNTIF('Trip Data Report - Comp Trips'!$E$10:$E$28,'Unfulfilled by zip code'!A27))/'Trip Data Report - Comp Trips'!$E$30</f>
        <v>#DIV/0!</v>
      </c>
    </row>
    <row r="28" spans="1:2" ht="14.25">
      <c r="A28" s="34">
        <v>98033</v>
      </c>
      <c r="B28" s="33" t="e">
        <f>(COUNTIF('Trip Data Report - Comp Trips'!$E$10:$E$28,'Unfulfilled by zip code'!A28))/'Trip Data Report - Comp Trips'!$E$30</f>
        <v>#DIV/0!</v>
      </c>
    </row>
    <row r="29" spans="1:2" ht="14.25">
      <c r="A29" s="34">
        <v>98034</v>
      </c>
      <c r="B29" s="33" t="e">
        <f>(COUNTIF('Trip Data Report - Comp Trips'!$E$10:$E$28,'Unfulfilled by zip code'!A29))/'Trip Data Report - Comp Trips'!$E$30</f>
        <v>#DIV/0!</v>
      </c>
    </row>
    <row r="30" spans="1:2" ht="14.25">
      <c r="A30" s="34">
        <v>98035</v>
      </c>
      <c r="B30" s="33" t="e">
        <f>(COUNTIF('Trip Data Report - Comp Trips'!$E$10:$E$28,'Unfulfilled by zip code'!A30))/'Trip Data Report - Comp Trips'!$E$30</f>
        <v>#DIV/0!</v>
      </c>
    </row>
    <row r="31" spans="1:2" ht="14.25">
      <c r="A31" s="34">
        <v>98038</v>
      </c>
      <c r="B31" s="33" t="e">
        <f>(COUNTIF('Trip Data Report - Comp Trips'!$E$10:$E$28,'Unfulfilled by zip code'!A31))/'Trip Data Report - Comp Trips'!$E$30</f>
        <v>#DIV/0!</v>
      </c>
    </row>
    <row r="32" spans="1:2" ht="14.25">
      <c r="A32" s="34">
        <v>98039</v>
      </c>
      <c r="B32" s="33" t="e">
        <f>(COUNTIF('Trip Data Report - Comp Trips'!$E$10:$E$28,'Unfulfilled by zip code'!A32))/'Trip Data Report - Comp Trips'!$E$30</f>
        <v>#DIV/0!</v>
      </c>
    </row>
    <row r="33" spans="1:2" ht="14.25">
      <c r="A33" s="34">
        <v>98040</v>
      </c>
      <c r="B33" s="33" t="e">
        <f>(COUNTIF('Trip Data Report - Comp Trips'!$E$10:$E$28,'Unfulfilled by zip code'!A33))/'Trip Data Report - Comp Trips'!$E$30</f>
        <v>#DIV/0!</v>
      </c>
    </row>
    <row r="34" spans="1:2" ht="14.25">
      <c r="A34" s="34">
        <v>98041</v>
      </c>
      <c r="B34" s="33" t="e">
        <f>(COUNTIF('Trip Data Report - Comp Trips'!$E$10:$E$28,'Unfulfilled by zip code'!A34))/'Trip Data Report - Comp Trips'!$E$30</f>
        <v>#DIV/0!</v>
      </c>
    </row>
    <row r="35" spans="1:2" ht="14.25">
      <c r="A35" s="34">
        <v>98042</v>
      </c>
      <c r="B35" s="33" t="e">
        <f>(COUNTIF('Trip Data Report - Comp Trips'!$E$10:$E$28,'Unfulfilled by zip code'!A35))/'Trip Data Report - Comp Trips'!$E$30</f>
        <v>#DIV/0!</v>
      </c>
    </row>
    <row r="36" spans="1:2" ht="14.25">
      <c r="A36" s="34">
        <v>98045</v>
      </c>
      <c r="B36" s="33" t="e">
        <f>(COUNTIF('Trip Data Report - Comp Trips'!$E$10:$E$28,'Unfulfilled by zip code'!A36))/'Trip Data Report - Comp Trips'!$E$30</f>
        <v>#DIV/0!</v>
      </c>
    </row>
    <row r="37" spans="1:2" ht="14.25">
      <c r="A37" s="34">
        <v>98047</v>
      </c>
      <c r="B37" s="33" t="e">
        <f>(COUNTIF('Trip Data Report - Comp Trips'!$E$10:$E$28,'Unfulfilled by zip code'!A37))/'Trip Data Report - Comp Trips'!$E$30</f>
        <v>#DIV/0!</v>
      </c>
    </row>
    <row r="38" spans="1:2" ht="14.25">
      <c r="A38" s="34">
        <v>98050</v>
      </c>
      <c r="B38" s="33" t="e">
        <f>(COUNTIF('Trip Data Report - Comp Trips'!$E$10:$E$28,'Unfulfilled by zip code'!A38))/'Trip Data Report - Comp Trips'!$E$30</f>
        <v>#DIV/0!</v>
      </c>
    </row>
    <row r="39" spans="1:2" ht="14.25">
      <c r="A39" s="34">
        <v>98051</v>
      </c>
      <c r="B39" s="33" t="e">
        <f>(COUNTIF('Trip Data Report - Comp Trips'!$E$10:$E$28,'Unfulfilled by zip code'!A39))/'Trip Data Report - Comp Trips'!$E$30</f>
        <v>#DIV/0!</v>
      </c>
    </row>
    <row r="40" spans="1:2" ht="14.25">
      <c r="A40" s="34">
        <v>98052</v>
      </c>
      <c r="B40" s="33" t="e">
        <f>(COUNTIF('Trip Data Report - Comp Trips'!$E$10:$E$28,'Unfulfilled by zip code'!A40))/'Trip Data Report - Comp Trips'!$E$30</f>
        <v>#DIV/0!</v>
      </c>
    </row>
    <row r="41" spans="1:2" ht="14.25">
      <c r="A41" s="34">
        <v>98053</v>
      </c>
      <c r="B41" s="33" t="e">
        <f>(COUNTIF('Trip Data Report - Comp Trips'!$E$10:$E$28,'Unfulfilled by zip code'!A41))/'Trip Data Report - Comp Trips'!$E$30</f>
        <v>#DIV/0!</v>
      </c>
    </row>
    <row r="42" spans="1:2" ht="14.25">
      <c r="A42" s="34">
        <v>98054</v>
      </c>
      <c r="B42" s="33" t="e">
        <f>(COUNTIF('Trip Data Report - Comp Trips'!$E$10:$E$28,'Unfulfilled by zip code'!A42))/'Trip Data Report - Comp Trips'!$E$30</f>
        <v>#DIV/0!</v>
      </c>
    </row>
    <row r="43" spans="1:2" ht="14.25">
      <c r="A43" s="34">
        <v>98055</v>
      </c>
      <c r="B43" s="33" t="e">
        <f>(COUNTIF('Trip Data Report - Comp Trips'!$E$10:$E$28,'Unfulfilled by zip code'!A43))/'Trip Data Report - Comp Trips'!$E$30</f>
        <v>#DIV/0!</v>
      </c>
    </row>
    <row r="44" spans="1:2" ht="14.25">
      <c r="A44" s="34">
        <v>98056</v>
      </c>
      <c r="B44" s="33" t="e">
        <f>(COUNTIF('Trip Data Report - Comp Trips'!$E$10:$E$28,'Unfulfilled by zip code'!A44))/'Trip Data Report - Comp Trips'!$E$30</f>
        <v>#DIV/0!</v>
      </c>
    </row>
    <row r="45" spans="1:2" ht="14.25">
      <c r="A45" s="34">
        <v>98057</v>
      </c>
      <c r="B45" s="33" t="e">
        <f>(COUNTIF('Trip Data Report - Comp Trips'!$E$10:$E$28,'Unfulfilled by zip code'!A45))/'Trip Data Report - Comp Trips'!$E$30</f>
        <v>#DIV/0!</v>
      </c>
    </row>
    <row r="46" spans="1:2" ht="14.25">
      <c r="A46" s="34">
        <v>98058</v>
      </c>
      <c r="B46" s="33" t="e">
        <f>(COUNTIF('Trip Data Report - Comp Trips'!$E$10:$E$28,'Unfulfilled by zip code'!A46))/'Trip Data Report - Comp Trips'!$E$30</f>
        <v>#DIV/0!</v>
      </c>
    </row>
    <row r="47" spans="1:2" ht="14.25">
      <c r="A47" s="34">
        <v>98059</v>
      </c>
      <c r="B47" s="33" t="e">
        <f>(COUNTIF('Trip Data Report - Comp Trips'!$E$10:$E$28,'Unfulfilled by zip code'!A47))/'Trip Data Report - Comp Trips'!$E$30</f>
        <v>#DIV/0!</v>
      </c>
    </row>
    <row r="48" spans="1:2" ht="14.25">
      <c r="A48" s="34">
        <v>98062</v>
      </c>
      <c r="B48" s="33" t="e">
        <f>(COUNTIF('Trip Data Report - Comp Trips'!$E$10:$E$28,'Unfulfilled by zip code'!A48))/'Trip Data Report - Comp Trips'!$E$30</f>
        <v>#DIV/0!</v>
      </c>
    </row>
    <row r="49" spans="1:2" ht="14.25">
      <c r="A49" s="34">
        <v>98063</v>
      </c>
      <c r="B49" s="33" t="e">
        <f>(COUNTIF('Trip Data Report - Comp Trips'!$E$10:$E$28,'Unfulfilled by zip code'!A49))/'Trip Data Report - Comp Trips'!$E$30</f>
        <v>#DIV/0!</v>
      </c>
    </row>
    <row r="50" spans="1:2" ht="14.25">
      <c r="A50" s="34">
        <v>98064</v>
      </c>
      <c r="B50" s="33" t="e">
        <f>(COUNTIF('Trip Data Report - Comp Trips'!$E$10:$E$28,'Unfulfilled by zip code'!A50))/'Trip Data Report - Comp Trips'!$E$30</f>
        <v>#DIV/0!</v>
      </c>
    </row>
    <row r="51" spans="1:2" ht="14.25">
      <c r="A51" s="34">
        <v>98065</v>
      </c>
      <c r="B51" s="33" t="e">
        <f>(COUNTIF('Trip Data Report - Comp Trips'!$E$10:$E$28,'Unfulfilled by zip code'!A51))/'Trip Data Report - Comp Trips'!$E$30</f>
        <v>#DIV/0!</v>
      </c>
    </row>
    <row r="52" spans="1:2" ht="14.25">
      <c r="A52" s="34">
        <v>98068</v>
      </c>
      <c r="B52" s="33" t="e">
        <f>(COUNTIF('Trip Data Report - Comp Trips'!$E$10:$E$28,'Unfulfilled by zip code'!A52))/'Trip Data Report - Comp Trips'!$E$30</f>
        <v>#DIV/0!</v>
      </c>
    </row>
    <row r="53" spans="1:2" ht="14.25">
      <c r="A53" s="34">
        <v>98070</v>
      </c>
      <c r="B53" s="33" t="e">
        <f>(COUNTIF('Trip Data Report - Comp Trips'!$E$10:$E$28,'Unfulfilled by zip code'!A53))/'Trip Data Report - Comp Trips'!$E$30</f>
        <v>#DIV/0!</v>
      </c>
    </row>
    <row r="54" spans="1:2" ht="14.25">
      <c r="A54" s="34">
        <v>98071</v>
      </c>
      <c r="B54" s="33" t="e">
        <f>(COUNTIF('Trip Data Report - Comp Trips'!$E$10:$E$28,'Unfulfilled by zip code'!A54))/'Trip Data Report - Comp Trips'!$E$30</f>
        <v>#DIV/0!</v>
      </c>
    </row>
    <row r="55" spans="1:2" ht="14.25">
      <c r="A55" s="34">
        <v>98072</v>
      </c>
      <c r="B55" s="33" t="e">
        <f>(COUNTIF('Trip Data Report - Comp Trips'!$E$10:$E$28,'Unfulfilled by zip code'!A55))/'Trip Data Report - Comp Trips'!$E$30</f>
        <v>#DIV/0!</v>
      </c>
    </row>
    <row r="56" spans="1:2" ht="14.25">
      <c r="A56" s="34">
        <v>98073</v>
      </c>
      <c r="B56" s="33" t="e">
        <f>(COUNTIF('Trip Data Report - Comp Trips'!$E$10:$E$28,'Unfulfilled by zip code'!A56))/'Trip Data Report - Comp Trips'!$E$30</f>
        <v>#DIV/0!</v>
      </c>
    </row>
    <row r="57" spans="1:2" ht="14.25">
      <c r="A57" s="34">
        <v>98074</v>
      </c>
      <c r="B57" s="33" t="e">
        <f>(COUNTIF('Trip Data Report - Comp Trips'!$E$10:$E$28,'Unfulfilled by zip code'!A57))/'Trip Data Report - Comp Trips'!$E$30</f>
        <v>#DIV/0!</v>
      </c>
    </row>
    <row r="58" spans="1:2" ht="14.25">
      <c r="A58" s="34">
        <v>98075</v>
      </c>
      <c r="B58" s="33" t="e">
        <f>(COUNTIF('Trip Data Report - Comp Trips'!$E$10:$E$28,'Unfulfilled by zip code'!A58))/'Trip Data Report - Comp Trips'!$E$30</f>
        <v>#DIV/0!</v>
      </c>
    </row>
    <row r="59" spans="1:2" ht="14.25">
      <c r="A59" s="34">
        <v>98083</v>
      </c>
      <c r="B59" s="33" t="e">
        <f>(COUNTIF('Trip Data Report - Comp Trips'!$E$10:$E$28,'Unfulfilled by zip code'!A59))/'Trip Data Report - Comp Trips'!$E$30</f>
        <v>#DIV/0!</v>
      </c>
    </row>
    <row r="60" spans="1:2" ht="14.25">
      <c r="A60" s="95">
        <v>98092</v>
      </c>
      <c r="B60" s="33" t="e">
        <f>(COUNTIF('Trip Data Report - Comp Trips'!$E$10:$E$28,'Unfulfilled by zip code'!A60))/'Trip Data Report - Comp Trips'!$E$30</f>
        <v>#DIV/0!</v>
      </c>
    </row>
    <row r="61" spans="1:2" ht="14.25">
      <c r="A61" s="95">
        <v>98093</v>
      </c>
      <c r="B61" s="33" t="e">
        <f>(COUNTIF('Trip Data Report - Comp Trips'!$E$10:$E$28,'Unfulfilled by zip code'!A61))/'Trip Data Report - Comp Trips'!$E$30</f>
        <v>#DIV/0!</v>
      </c>
    </row>
    <row r="62" spans="1:2" ht="14.25">
      <c r="A62" s="95">
        <v>98101</v>
      </c>
      <c r="B62" s="33" t="e">
        <f>(COUNTIF('Trip Data Report - Comp Trips'!$E$10:$E$28,'Unfulfilled by zip code'!A62))/'Trip Data Report - Comp Trips'!$E$30</f>
        <v>#DIV/0!</v>
      </c>
    </row>
    <row r="63" spans="1:2" ht="14.25">
      <c r="A63" s="95">
        <v>98102</v>
      </c>
      <c r="B63" s="33" t="e">
        <f>(COUNTIF('Trip Data Report - Comp Trips'!$E$10:$E$28,'Unfulfilled by zip code'!A63))/'Trip Data Report - Comp Trips'!$E$30</f>
        <v>#DIV/0!</v>
      </c>
    </row>
    <row r="64" spans="1:2" ht="14.25">
      <c r="A64" s="95">
        <v>98103</v>
      </c>
      <c r="B64" s="33" t="e">
        <f>(COUNTIF('Trip Data Report - Comp Trips'!$E$10:$E$28,'Unfulfilled by zip code'!A64))/'Trip Data Report - Comp Trips'!$E$30</f>
        <v>#DIV/0!</v>
      </c>
    </row>
    <row r="65" spans="1:2" ht="14.25">
      <c r="A65" s="95">
        <v>98104</v>
      </c>
      <c r="B65" s="33" t="e">
        <f>(COUNTIF('Trip Data Report - Comp Trips'!$E$10:$E$28,'Unfulfilled by zip code'!A65))/'Trip Data Report - Comp Trips'!$E$30</f>
        <v>#DIV/0!</v>
      </c>
    </row>
    <row r="66" spans="1:2" ht="14.25">
      <c r="A66" s="95">
        <v>98105</v>
      </c>
      <c r="B66" s="33" t="e">
        <f>(COUNTIF('Trip Data Report - Comp Trips'!$E$10:$E$28,'Unfulfilled by zip code'!A66))/'Trip Data Report - Comp Trips'!$E$30</f>
        <v>#DIV/0!</v>
      </c>
    </row>
    <row r="67" spans="1:2" ht="14.25">
      <c r="A67" s="95">
        <v>98106</v>
      </c>
      <c r="B67" s="33" t="e">
        <f>(COUNTIF('Trip Data Report - Comp Trips'!$E$10:$E$28,'Unfulfilled by zip code'!A67))/'Trip Data Report - Comp Trips'!$E$30</f>
        <v>#DIV/0!</v>
      </c>
    </row>
    <row r="68" spans="1:2" ht="14.25">
      <c r="A68" s="95">
        <v>98107</v>
      </c>
      <c r="B68" s="33" t="e">
        <f>(COUNTIF('Trip Data Report - Comp Trips'!$E$10:$E$28,'Unfulfilled by zip code'!A68))/'Trip Data Report - Comp Trips'!$E$30</f>
        <v>#DIV/0!</v>
      </c>
    </row>
    <row r="69" spans="1:2" ht="14.25">
      <c r="A69" s="95">
        <v>98108</v>
      </c>
      <c r="B69" s="33" t="e">
        <f>(COUNTIF('Trip Data Report - Comp Trips'!$E$10:$E$28,'Unfulfilled by zip code'!A69))/'Trip Data Report - Comp Trips'!$E$30</f>
        <v>#DIV/0!</v>
      </c>
    </row>
    <row r="70" spans="1:2" ht="14.25">
      <c r="A70" s="95">
        <v>98109</v>
      </c>
      <c r="B70" s="33" t="e">
        <f>(COUNTIF('Trip Data Report - Comp Trips'!$E$10:$E$28,'Unfulfilled by zip code'!A70))/'Trip Data Report - Comp Trips'!$E$30</f>
        <v>#DIV/0!</v>
      </c>
    </row>
    <row r="71" spans="1:2" ht="14.25">
      <c r="A71" s="95">
        <v>98111</v>
      </c>
      <c r="B71" s="33" t="e">
        <f>(COUNTIF('Trip Data Report - Comp Trips'!$E$10:$E$28,'Unfulfilled by zip code'!A71))/'Trip Data Report - Comp Trips'!$E$30</f>
        <v>#DIV/0!</v>
      </c>
    </row>
    <row r="72" spans="1:2" ht="14.25">
      <c r="A72" s="95">
        <v>98112</v>
      </c>
      <c r="B72" s="33" t="e">
        <f>(COUNTIF('Trip Data Report - Comp Trips'!$E$10:$E$28,'Unfulfilled by zip code'!A72))/'Trip Data Report - Comp Trips'!$E$30</f>
        <v>#DIV/0!</v>
      </c>
    </row>
    <row r="73" spans="1:2" ht="14.25">
      <c r="A73" s="95">
        <v>98114</v>
      </c>
      <c r="B73" s="33" t="e">
        <f>(COUNTIF('Trip Data Report - Comp Trips'!$E$10:$E$28,'Unfulfilled by zip code'!A73))/'Trip Data Report - Comp Trips'!$E$30</f>
        <v>#DIV/0!</v>
      </c>
    </row>
    <row r="74" spans="1:2" ht="14.25">
      <c r="A74" s="95">
        <v>98115</v>
      </c>
      <c r="B74" s="33" t="e">
        <f>(COUNTIF('Trip Data Report - Comp Trips'!$E$10:$E$28,'Unfulfilled by zip code'!A74))/'Trip Data Report - Comp Trips'!$E$30</f>
        <v>#DIV/0!</v>
      </c>
    </row>
    <row r="75" spans="1:2" ht="14.25">
      <c r="A75" s="95">
        <v>98116</v>
      </c>
      <c r="B75" s="33" t="e">
        <f>(COUNTIF('Trip Data Report - Comp Trips'!$E$10:$E$28,'Unfulfilled by zip code'!A75))/'Trip Data Report - Comp Trips'!$E$30</f>
        <v>#DIV/0!</v>
      </c>
    </row>
    <row r="76" spans="1:2" ht="14.25">
      <c r="A76" s="95">
        <v>98117</v>
      </c>
      <c r="B76" s="33" t="e">
        <f>(COUNTIF('Trip Data Report - Comp Trips'!$E$10:$E$28,'Unfulfilled by zip code'!A76))/'Trip Data Report - Comp Trips'!$E$30</f>
        <v>#DIV/0!</v>
      </c>
    </row>
    <row r="77" spans="1:2" ht="14.25">
      <c r="A77" s="95">
        <v>98118</v>
      </c>
      <c r="B77" s="33" t="e">
        <f>(COUNTIF('Trip Data Report - Comp Trips'!$E$10:$E$28,'Unfulfilled by zip code'!A77))/'Trip Data Report - Comp Trips'!$E$30</f>
        <v>#DIV/0!</v>
      </c>
    </row>
    <row r="78" spans="1:2" ht="14.25">
      <c r="A78" s="95">
        <v>98119</v>
      </c>
      <c r="B78" s="33" t="e">
        <f>(COUNTIF('Trip Data Report - Comp Trips'!$E$10:$E$28,'Unfulfilled by zip code'!A78))/'Trip Data Report - Comp Trips'!$E$30</f>
        <v>#DIV/0!</v>
      </c>
    </row>
    <row r="79" spans="1:2" ht="14.25">
      <c r="A79" s="95">
        <v>98121</v>
      </c>
      <c r="B79" s="33" t="e">
        <f>(COUNTIF('Trip Data Report - Comp Trips'!$E$10:$E$28,'Unfulfilled by zip code'!A79))/'Trip Data Report - Comp Trips'!$E$30</f>
        <v>#DIV/0!</v>
      </c>
    </row>
    <row r="80" spans="1:2" ht="14.25">
      <c r="A80" s="95">
        <v>98122</v>
      </c>
      <c r="B80" s="33" t="e">
        <f>(COUNTIF('Trip Data Report - Comp Trips'!$E$10:$E$28,'Unfulfilled by zip code'!A80))/'Trip Data Report - Comp Trips'!$E$30</f>
        <v>#DIV/0!</v>
      </c>
    </row>
    <row r="81" spans="1:2" ht="14.25">
      <c r="A81" s="95">
        <v>98124</v>
      </c>
      <c r="B81" s="33" t="e">
        <f>(COUNTIF('Trip Data Report - Comp Trips'!$E$10:$E$28,'Unfulfilled by zip code'!A81))/'Trip Data Report - Comp Trips'!$E$30</f>
        <v>#DIV/0!</v>
      </c>
    </row>
    <row r="82" spans="1:2" ht="14.25">
      <c r="A82" s="95">
        <v>98125</v>
      </c>
      <c r="B82" s="33" t="e">
        <f>(COUNTIF('Trip Data Report - Comp Trips'!$E$10:$E$28,'Unfulfilled by zip code'!A82))/'Trip Data Report - Comp Trips'!$E$30</f>
        <v>#DIV/0!</v>
      </c>
    </row>
    <row r="83" spans="1:2" ht="14.25">
      <c r="A83" s="95">
        <v>98126</v>
      </c>
      <c r="B83" s="33" t="e">
        <f>(COUNTIF('Trip Data Report - Comp Trips'!$E$10:$E$28,'Unfulfilled by zip code'!A83))/'Trip Data Report - Comp Trips'!$E$30</f>
        <v>#DIV/0!</v>
      </c>
    </row>
    <row r="84" spans="1:2" ht="14.25">
      <c r="A84" s="95">
        <v>98131</v>
      </c>
      <c r="B84" s="33" t="e">
        <f>(COUNTIF('Trip Data Report - Comp Trips'!$E$10:$E$28,'Unfulfilled by zip code'!A84))/'Trip Data Report - Comp Trips'!$E$30</f>
        <v>#DIV/0!</v>
      </c>
    </row>
    <row r="85" spans="1:2" ht="14.25">
      <c r="A85" s="95">
        <v>98132</v>
      </c>
      <c r="B85" s="33" t="e">
        <f>(COUNTIF('Trip Data Report - Comp Trips'!$E$10:$E$28,'Unfulfilled by zip code'!A85))/'Trip Data Report - Comp Trips'!$E$30</f>
        <v>#DIV/0!</v>
      </c>
    </row>
    <row r="86" spans="1:2" ht="14.25">
      <c r="A86" s="95">
        <v>98133</v>
      </c>
      <c r="B86" s="33" t="e">
        <f>(COUNTIF('Trip Data Report - Comp Trips'!$E$10:$E$28,'Unfulfilled by zip code'!A86))/'Trip Data Report - Comp Trips'!$E$30</f>
        <v>#DIV/0!</v>
      </c>
    </row>
    <row r="87" spans="1:2" ht="14.25">
      <c r="A87" s="95">
        <v>98134</v>
      </c>
      <c r="B87" s="33" t="e">
        <f>(COUNTIF('Trip Data Report - Comp Trips'!$E$10:$E$28,'Unfulfilled by zip code'!A87))/'Trip Data Report - Comp Trips'!$E$30</f>
        <v>#DIV/0!</v>
      </c>
    </row>
    <row r="88" spans="1:2" ht="14.25">
      <c r="A88" s="95">
        <v>98136</v>
      </c>
      <c r="B88" s="33" t="e">
        <f>(COUNTIF('Trip Data Report - Comp Trips'!$E$10:$E$28,'Unfulfilled by zip code'!A88))/'Trip Data Report - Comp Trips'!$E$30</f>
        <v>#DIV/0!</v>
      </c>
    </row>
    <row r="89" spans="1:2" ht="14.25">
      <c r="A89" s="95">
        <v>98138</v>
      </c>
      <c r="B89" s="33" t="e">
        <f>(COUNTIF('Trip Data Report - Comp Trips'!$E$10:$E$28,'Unfulfilled by zip code'!A89))/'Trip Data Report - Comp Trips'!$E$30</f>
        <v>#DIV/0!</v>
      </c>
    </row>
    <row r="90" spans="1:2" ht="14.25">
      <c r="A90" s="95">
        <v>98144</v>
      </c>
      <c r="B90" s="33" t="e">
        <f>(COUNTIF('Trip Data Report - Comp Trips'!$E$10:$E$28,'Unfulfilled by zip code'!A90))/'Trip Data Report - Comp Trips'!$E$30</f>
        <v>#DIV/0!</v>
      </c>
    </row>
    <row r="91" spans="1:2" ht="14.25">
      <c r="A91" s="95">
        <v>98145</v>
      </c>
      <c r="B91" s="33" t="e">
        <f>(COUNTIF('Trip Data Report - Comp Trips'!$E$10:$E$28,'Unfulfilled by zip code'!A91))/'Trip Data Report - Comp Trips'!$E$30</f>
        <v>#DIV/0!</v>
      </c>
    </row>
    <row r="92" spans="1:2" ht="14.25">
      <c r="A92" s="95">
        <v>98146</v>
      </c>
      <c r="B92" s="33" t="e">
        <f>(COUNTIF('Trip Data Report - Comp Trips'!$E$10:$E$28,'Unfulfilled by zip code'!A92))/'Trip Data Report - Comp Trips'!$E$30</f>
        <v>#DIV/0!</v>
      </c>
    </row>
    <row r="93" spans="1:2" ht="14.25">
      <c r="A93" s="95">
        <v>98148</v>
      </c>
      <c r="B93" s="33" t="e">
        <f>(COUNTIF('Trip Data Report - Comp Trips'!$E$10:$E$28,'Unfulfilled by zip code'!A93))/'Trip Data Report - Comp Trips'!$E$30</f>
        <v>#DIV/0!</v>
      </c>
    </row>
    <row r="94" spans="1:2" ht="14.25">
      <c r="A94" s="95">
        <v>98154</v>
      </c>
      <c r="B94" s="33" t="e">
        <f>(COUNTIF('Trip Data Report - Comp Trips'!$E$10:$E$28,'Unfulfilled by zip code'!A94))/'Trip Data Report - Comp Trips'!$E$30</f>
        <v>#DIV/0!</v>
      </c>
    </row>
    <row r="95" spans="1:2" ht="14.25">
      <c r="A95" s="95">
        <v>98155</v>
      </c>
      <c r="B95" s="33" t="e">
        <f>(COUNTIF('Trip Data Report - Comp Trips'!$E$10:$E$28,'Unfulfilled by zip code'!A95))/'Trip Data Report - Comp Trips'!$E$30</f>
        <v>#DIV/0!</v>
      </c>
    </row>
    <row r="96" spans="1:2" ht="14.25">
      <c r="A96" s="95">
        <v>98158</v>
      </c>
      <c r="B96" s="33" t="e">
        <f>(COUNTIF('Trip Data Report - Comp Trips'!$E$10:$E$28,'Unfulfilled by zip code'!A96))/'Trip Data Report - Comp Trips'!$E$30</f>
        <v>#DIV/0!</v>
      </c>
    </row>
    <row r="97" spans="1:2" ht="14.25">
      <c r="A97" s="95">
        <v>98160</v>
      </c>
      <c r="B97" s="33" t="e">
        <f>(COUNTIF('Trip Data Report - Comp Trips'!$E$10:$E$28,'Unfulfilled by zip code'!A97))/'Trip Data Report - Comp Trips'!$E$30</f>
        <v>#DIV/0!</v>
      </c>
    </row>
    <row r="98" spans="1:2" ht="14.25">
      <c r="A98" s="95">
        <v>98161</v>
      </c>
      <c r="B98" s="33" t="e">
        <f>(COUNTIF('Trip Data Report - Comp Trips'!$E$10:$E$28,'Unfulfilled by zip code'!A98))/'Trip Data Report - Comp Trips'!$E$30</f>
        <v>#DIV/0!</v>
      </c>
    </row>
    <row r="99" spans="1:2" ht="14.25">
      <c r="A99" s="95">
        <v>98164</v>
      </c>
      <c r="B99" s="33" t="e">
        <f>(COUNTIF('Trip Data Report - Comp Trips'!$E$10:$E$28,'Unfulfilled by zip code'!A99))/'Trip Data Report - Comp Trips'!$E$30</f>
        <v>#DIV/0!</v>
      </c>
    </row>
    <row r="100" spans="1:2" ht="14.25">
      <c r="A100" s="95">
        <v>98166</v>
      </c>
      <c r="B100" s="33" t="e">
        <f>(COUNTIF('Trip Data Report - Comp Trips'!$E$10:$E$28,'Unfulfilled by zip code'!A100))/'Trip Data Report - Comp Trips'!$E$30</f>
        <v>#DIV/0!</v>
      </c>
    </row>
    <row r="101" spans="1:2" ht="14.25">
      <c r="A101" s="95">
        <v>98168</v>
      </c>
      <c r="B101" s="33" t="e">
        <f>(COUNTIF('Trip Data Report - Comp Trips'!$E$10:$E$28,'Unfulfilled by zip code'!A101))/'Trip Data Report - Comp Trips'!$E$30</f>
        <v>#DIV/0!</v>
      </c>
    </row>
    <row r="102" spans="1:2" ht="14.25">
      <c r="A102" s="95">
        <v>98171</v>
      </c>
      <c r="B102" s="33" t="e">
        <f>(COUNTIF('Trip Data Report - Comp Trips'!$E$10:$E$28,'Unfulfilled by zip code'!A102))/'Trip Data Report - Comp Trips'!$E$30</f>
        <v>#DIV/0!</v>
      </c>
    </row>
    <row r="103" spans="1:2" ht="14.25">
      <c r="A103" s="95">
        <v>98174</v>
      </c>
      <c r="B103" s="33" t="e">
        <f>(COUNTIF('Trip Data Report - Comp Trips'!$E$10:$E$28,'Unfulfilled by zip code'!A103))/'Trip Data Report - Comp Trips'!$E$30</f>
        <v>#DIV/0!</v>
      </c>
    </row>
    <row r="104" spans="1:2" ht="14.25">
      <c r="A104" s="95">
        <v>98177</v>
      </c>
      <c r="B104" s="33" t="e">
        <f>(COUNTIF('Trip Data Report - Comp Trips'!$E$10:$E$28,'Unfulfilled by zip code'!A104))/'Trip Data Report - Comp Trips'!$E$30</f>
        <v>#DIV/0!</v>
      </c>
    </row>
    <row r="105" spans="1:2" ht="14.25">
      <c r="A105" s="95">
        <v>98178</v>
      </c>
      <c r="B105" s="33" t="e">
        <f>(COUNTIF('Trip Data Report - Comp Trips'!$E$10:$E$28,'Unfulfilled by zip code'!A105))/'Trip Data Report - Comp Trips'!$E$30</f>
        <v>#DIV/0!</v>
      </c>
    </row>
    <row r="106" spans="1:2" ht="14.25">
      <c r="A106" s="95">
        <v>98188</v>
      </c>
      <c r="B106" s="33" t="e">
        <f>(COUNTIF('Trip Data Report - Comp Trips'!$E$10:$E$28,'Unfulfilled by zip code'!A106))/'Trip Data Report - Comp Trips'!$E$30</f>
        <v>#DIV/0!</v>
      </c>
    </row>
    <row r="107" spans="1:2" ht="14.25">
      <c r="A107" s="95">
        <v>98198</v>
      </c>
      <c r="B107" s="33" t="e">
        <f>(COUNTIF('Trip Data Report - Comp Trips'!$E$10:$E$28,'Unfulfilled by zip code'!A107))/'Trip Data Report - Comp Trips'!$E$30</f>
        <v>#DIV/0!</v>
      </c>
    </row>
    <row r="108" spans="1:2" ht="14.25">
      <c r="A108" s="95">
        <v>98199</v>
      </c>
      <c r="B108" s="33" t="e">
        <f>(COUNTIF('Trip Data Report - Comp Trips'!$E$10:$E$28,'Unfulfilled by zip code'!A108))/'Trip Data Report - Comp Trips'!$E$30</f>
        <v>#DIV/0!</v>
      </c>
    </row>
    <row r="109" spans="1:2" ht="14.25">
      <c r="A109" s="95">
        <v>98224</v>
      </c>
      <c r="B109" s="33" t="e">
        <f>(COUNTIF('Trip Data Report - Comp Trips'!$E$10:$E$28,'Unfulfilled by zip code'!A109))/'Trip Data Report - Comp Trips'!$E$30</f>
        <v>#DIV/0!</v>
      </c>
    </row>
    <row r="110" spans="1:2" ht="14.25">
      <c r="A110" s="95">
        <v>98288</v>
      </c>
      <c r="B110" s="33" t="e">
        <f>(COUNTIF('Trip Data Report - Comp Trips'!$E$10:$E$28,'Unfulfilled by zip code'!A110))/'Trip Data Report - Comp Trips'!$E$30</f>
        <v>#DIV/0!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2" r:id="rId1"/>
  <headerFooter alignWithMargins="0">
    <oddHeader>&amp;LCity of Seattle - Quarterly Data Reporting for Taxi Associations, For-Hire Vehicle Companies and Transportation Network Companies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4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6.140625" style="1" bestFit="1" customWidth="1"/>
    <col min="2" max="2" width="20.140625" style="1" bestFit="1" customWidth="1"/>
    <col min="3" max="3" width="13.7109375" style="2" bestFit="1" customWidth="1"/>
    <col min="4" max="4" width="18.8515625" style="2" bestFit="1" customWidth="1"/>
    <col min="5" max="5" width="19.28125" style="2" bestFit="1" customWidth="1"/>
    <col min="6" max="6" width="22.00390625" style="2" customWidth="1"/>
    <col min="7" max="7" width="11.7109375" style="2" customWidth="1"/>
    <col min="8" max="8" width="19.8515625" style="2" customWidth="1"/>
    <col min="9" max="16384" width="11.421875" style="2" customWidth="1"/>
  </cols>
  <sheetData>
    <row r="1" spans="1:8" s="1" customFormat="1" ht="14.25">
      <c r="A1" s="110" t="s">
        <v>5</v>
      </c>
      <c r="B1" s="110"/>
      <c r="C1" s="110"/>
      <c r="D1" s="110"/>
      <c r="E1" s="110"/>
      <c r="F1" s="110"/>
      <c r="G1" s="110"/>
      <c r="H1" s="110"/>
    </row>
    <row r="2" spans="1:8" s="1" customFormat="1" ht="14.25">
      <c r="A2" s="72"/>
      <c r="B2" s="72"/>
      <c r="C2" s="72"/>
      <c r="D2" s="72"/>
      <c r="E2" s="72"/>
      <c r="F2" s="72"/>
      <c r="G2" s="72"/>
      <c r="H2" s="72"/>
    </row>
    <row r="3" spans="1:8" ht="15" thickBot="1">
      <c r="A3" s="24" t="s">
        <v>1</v>
      </c>
      <c r="B3" s="31"/>
      <c r="C3" s="105" t="s">
        <v>2</v>
      </c>
      <c r="D3" s="105"/>
      <c r="E3" s="71"/>
      <c r="F3" s="105" t="s">
        <v>3</v>
      </c>
      <c r="G3" s="105"/>
      <c r="H3" s="69"/>
    </row>
    <row r="4" spans="1:8" ht="14.25">
      <c r="A4" s="24"/>
      <c r="B4" s="29"/>
      <c r="C4" s="68"/>
      <c r="D4" s="68"/>
      <c r="E4" s="70"/>
      <c r="F4" s="70"/>
      <c r="G4" s="68"/>
      <c r="H4" s="68"/>
    </row>
    <row r="5" spans="1:8" ht="31.5" customHeight="1" thickBot="1">
      <c r="A5" s="44" t="s">
        <v>40</v>
      </c>
      <c r="B5" s="31"/>
      <c r="C5" s="104" t="s">
        <v>39</v>
      </c>
      <c r="D5" s="104"/>
      <c r="E5" s="47"/>
      <c r="F5" s="24"/>
      <c r="G5" s="24"/>
      <c r="H5" s="24"/>
    </row>
    <row r="6" spans="1:7" ht="15" thickBot="1">
      <c r="A6" s="17"/>
      <c r="B6" s="23"/>
      <c r="C6" s="17"/>
      <c r="D6" s="6"/>
      <c r="E6" s="6"/>
      <c r="F6" s="13"/>
      <c r="G6" s="40"/>
    </row>
    <row r="7" spans="1:7" ht="18" thickBot="1">
      <c r="A7" s="106" t="s">
        <v>6</v>
      </c>
      <c r="B7" s="107"/>
      <c r="C7" s="107"/>
      <c r="D7" s="107"/>
      <c r="E7" s="107"/>
      <c r="F7" s="108"/>
      <c r="G7" s="22"/>
    </row>
    <row r="8" spans="1:7" s="1" customFormat="1" ht="29.25" thickBot="1">
      <c r="A8" s="48" t="s">
        <v>0</v>
      </c>
      <c r="B8" s="48" t="s">
        <v>16</v>
      </c>
      <c r="C8" s="49" t="s">
        <v>37</v>
      </c>
      <c r="D8" s="50" t="s">
        <v>9</v>
      </c>
      <c r="E8" s="48" t="s">
        <v>38</v>
      </c>
      <c r="F8" s="53" t="s">
        <v>34</v>
      </c>
      <c r="G8" s="3"/>
    </row>
    <row r="9" spans="4:6" s="1" customFormat="1" ht="14.25">
      <c r="D9" s="89"/>
      <c r="E9" s="3"/>
      <c r="F9" s="5"/>
    </row>
    <row r="10" spans="4:6" s="1" customFormat="1" ht="15" customHeight="1">
      <c r="D10" s="89"/>
      <c r="E10" s="3"/>
      <c r="F10" s="5"/>
    </row>
    <row r="11" spans="4:6" s="1" customFormat="1" ht="15" customHeight="1">
      <c r="D11" s="89"/>
      <c r="E11" s="3"/>
      <c r="F11" s="5"/>
    </row>
    <row r="12" spans="4:6" s="1" customFormat="1" ht="15" customHeight="1">
      <c r="D12" s="89"/>
      <c r="E12" s="3"/>
      <c r="F12" s="5"/>
    </row>
    <row r="13" spans="4:6" s="1" customFormat="1" ht="15" customHeight="1">
      <c r="D13" s="89"/>
      <c r="E13" s="3"/>
      <c r="F13" s="5"/>
    </row>
    <row r="14" spans="4:6" s="1" customFormat="1" ht="15" customHeight="1">
      <c r="D14" s="89"/>
      <c r="E14" s="3"/>
      <c r="F14" s="5"/>
    </row>
    <row r="15" spans="4:6" s="1" customFormat="1" ht="15" customHeight="1">
      <c r="D15" s="89"/>
      <c r="E15" s="3"/>
      <c r="F15" s="5"/>
    </row>
    <row r="16" spans="4:6" s="1" customFormat="1" ht="15" customHeight="1">
      <c r="D16" s="89"/>
      <c r="E16" s="3"/>
      <c r="F16" s="5"/>
    </row>
    <row r="17" spans="4:6" s="1" customFormat="1" ht="15" customHeight="1">
      <c r="D17" s="89"/>
      <c r="E17" s="3"/>
      <c r="F17" s="5"/>
    </row>
    <row r="18" spans="4:6" s="1" customFormat="1" ht="15" customHeight="1">
      <c r="D18" s="89"/>
      <c r="E18" s="3"/>
      <c r="F18" s="5"/>
    </row>
    <row r="19" spans="4:6" s="1" customFormat="1" ht="15" customHeight="1">
      <c r="D19" s="89"/>
      <c r="E19" s="3"/>
      <c r="F19" s="5"/>
    </row>
    <row r="20" spans="4:6" s="1" customFormat="1" ht="15" customHeight="1">
      <c r="D20" s="89"/>
      <c r="E20" s="3"/>
      <c r="F20" s="5"/>
    </row>
    <row r="21" spans="4:6" s="1" customFormat="1" ht="15" customHeight="1">
      <c r="D21" s="89"/>
      <c r="E21" s="3"/>
      <c r="F21" s="5"/>
    </row>
    <row r="22" spans="4:6" s="1" customFormat="1" ht="15" customHeight="1">
      <c r="D22" s="89"/>
      <c r="E22" s="3"/>
      <c r="F22" s="5"/>
    </row>
    <row r="23" spans="4:6" s="1" customFormat="1" ht="15" customHeight="1">
      <c r="D23" s="89"/>
      <c r="E23" s="3"/>
      <c r="F23" s="5"/>
    </row>
    <row r="24" spans="4:6" s="1" customFormat="1" ht="15" customHeight="1">
      <c r="D24" s="89"/>
      <c r="E24" s="3"/>
      <c r="F24" s="5"/>
    </row>
    <row r="25" spans="4:6" s="1" customFormat="1" ht="15" customHeight="1">
      <c r="D25" s="89"/>
      <c r="E25" s="3"/>
      <c r="F25" s="5"/>
    </row>
    <row r="26" spans="4:6" s="1" customFormat="1" ht="15" customHeight="1">
      <c r="D26" s="89"/>
      <c r="E26" s="3"/>
      <c r="F26" s="5"/>
    </row>
    <row r="27" spans="4:6" s="1" customFormat="1" ht="15" customHeight="1">
      <c r="D27" s="89"/>
      <c r="E27" s="3"/>
      <c r="F27" s="5"/>
    </row>
    <row r="28" spans="3:6" s="1" customFormat="1" ht="15" customHeight="1">
      <c r="C28" s="18"/>
      <c r="D28" s="89"/>
      <c r="E28" s="3"/>
      <c r="F28" s="5"/>
    </row>
    <row r="29" spans="1:7" ht="15" customHeight="1">
      <c r="A29" s="109" t="s">
        <v>4</v>
      </c>
      <c r="B29" s="109"/>
      <c r="C29" s="109"/>
      <c r="D29" s="109"/>
      <c r="E29" s="109"/>
      <c r="F29" s="109"/>
      <c r="G29" s="19"/>
    </row>
    <row r="30" spans="1:5" ht="15" customHeight="1">
      <c r="A30">
        <f>COUNT(A9:A28)</f>
        <v>0</v>
      </c>
      <c r="C30">
        <f>COUNTIF(C9:C28,"Y")</f>
        <v>0</v>
      </c>
      <c r="D30" t="e">
        <f>AVERAGE(D9:D28)</f>
        <v>#DIV/0!</v>
      </c>
      <c r="E30">
        <f>COUNTIF(E9:E28,"Y")</f>
        <v>0</v>
      </c>
    </row>
    <row r="31" spans="1:7" s="1" customFormat="1" ht="15" customHeight="1">
      <c r="A31" s="8"/>
      <c r="B31" s="8"/>
      <c r="C31"/>
      <c r="D31"/>
      <c r="E31"/>
      <c r="F31"/>
      <c r="G31"/>
    </row>
    <row r="32" s="1" customFormat="1" ht="15" customHeight="1">
      <c r="E32" s="5"/>
    </row>
    <row r="33" s="1" customFormat="1" ht="15" customHeight="1">
      <c r="E33" s="5"/>
    </row>
    <row r="34" s="1" customFormat="1" ht="15" customHeight="1">
      <c r="E34" s="5"/>
    </row>
    <row r="35" s="1" customFormat="1" ht="15" customHeight="1">
      <c r="E35" s="5"/>
    </row>
    <row r="36" s="1" customFormat="1" ht="15" customHeight="1">
      <c r="E36" s="5"/>
    </row>
    <row r="37" s="1" customFormat="1" ht="15" customHeight="1">
      <c r="E37" s="5"/>
    </row>
    <row r="38" s="1" customFormat="1" ht="15" customHeight="1">
      <c r="E38" s="5"/>
    </row>
    <row r="39" s="1" customFormat="1" ht="15" customHeight="1">
      <c r="E39" s="5"/>
    </row>
    <row r="40" s="1" customFormat="1" ht="15" customHeight="1">
      <c r="E40" s="5"/>
    </row>
    <row r="41" s="1" customFormat="1" ht="15" customHeight="1">
      <c r="E41" s="5"/>
    </row>
    <row r="42" s="1" customFormat="1" ht="15" customHeight="1">
      <c r="E42" s="5"/>
    </row>
    <row r="43" s="1" customFormat="1" ht="15" customHeight="1">
      <c r="E43" s="5"/>
    </row>
    <row r="44" s="1" customFormat="1" ht="15" customHeight="1">
      <c r="E44" s="5"/>
    </row>
    <row r="45" s="1" customFormat="1" ht="15" customHeight="1">
      <c r="E45" s="5"/>
    </row>
    <row r="46" spans="3:7" ht="15" customHeight="1">
      <c r="C46" s="1"/>
      <c r="D46" s="1"/>
      <c r="E46" s="5"/>
      <c r="F46" s="1"/>
      <c r="G46" s="1"/>
    </row>
    <row r="47" ht="15" customHeight="1">
      <c r="E47" s="7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</sheetData>
  <sheetProtection/>
  <mergeCells count="6">
    <mergeCell ref="A7:F7"/>
    <mergeCell ref="A29:F29"/>
    <mergeCell ref="C3:D3"/>
    <mergeCell ref="F3:G3"/>
    <mergeCell ref="C5:D5"/>
    <mergeCell ref="A1:H1"/>
  </mergeCells>
  <printOptions gridLines="1"/>
  <pageMargins left="0.7" right="0.7" top="0.75" bottom="0.75" header="0.3" footer="0.3"/>
  <pageSetup fitToHeight="0" fitToWidth="1" horizontalDpi="600" verticalDpi="600" orientation="landscape" scale="82" r:id="rId1"/>
  <headerFooter alignWithMargins="0">
    <oddHeader>&amp;LCity of Seattle - Quarterly Data Reporting by Taxi Associations, For-Hire Vehicle Companies and Transportation Network Companies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T3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8515625" style="2" bestFit="1" customWidth="1"/>
    <col min="2" max="2" width="22.57421875" style="2" customWidth="1"/>
    <col min="3" max="3" width="21.57421875" style="2" customWidth="1"/>
    <col min="4" max="4" width="16.28125" style="2" customWidth="1"/>
    <col min="5" max="5" width="22.00390625" style="2" customWidth="1"/>
    <col min="6" max="6" width="14.421875" style="2" bestFit="1" customWidth="1"/>
    <col min="7" max="7" width="11.57421875" style="2" customWidth="1"/>
    <col min="8" max="8" width="22.00390625" style="2" customWidth="1"/>
    <col min="9" max="16384" width="11.421875" style="2" customWidth="1"/>
  </cols>
  <sheetData>
    <row r="1" spans="1:8" ht="31.5" customHeight="1">
      <c r="A1" s="110" t="s">
        <v>7</v>
      </c>
      <c r="B1" s="110"/>
      <c r="C1" s="110"/>
      <c r="D1" s="110"/>
      <c r="E1" s="110"/>
      <c r="F1" s="110"/>
      <c r="G1" s="110"/>
      <c r="H1" s="110"/>
    </row>
    <row r="2" spans="1:8" ht="14.25">
      <c r="A2" s="72"/>
      <c r="B2" s="72"/>
      <c r="C2" s="72"/>
      <c r="D2" s="72"/>
      <c r="E2" s="72"/>
      <c r="F2" s="72"/>
      <c r="G2" s="72"/>
      <c r="H2" s="72"/>
    </row>
    <row r="3" spans="1:8" ht="15" thickBot="1">
      <c r="A3" s="24" t="s">
        <v>1</v>
      </c>
      <c r="B3" s="31"/>
      <c r="C3" s="105" t="s">
        <v>2</v>
      </c>
      <c r="D3" s="105"/>
      <c r="E3" s="71"/>
      <c r="F3" s="105" t="s">
        <v>3</v>
      </c>
      <c r="G3" s="105"/>
      <c r="H3" s="69"/>
    </row>
    <row r="4" spans="1:8" ht="14.25">
      <c r="A4" s="24"/>
      <c r="B4" s="29"/>
      <c r="C4" s="68"/>
      <c r="D4" s="68"/>
      <c r="E4" s="70"/>
      <c r="F4" s="70"/>
      <c r="G4" s="68"/>
      <c r="H4" s="68"/>
    </row>
    <row r="5" spans="1:9" ht="31.5" customHeight="1" thickBot="1">
      <c r="A5" s="44" t="s">
        <v>40</v>
      </c>
      <c r="B5" s="31"/>
      <c r="C5" s="104" t="s">
        <v>39</v>
      </c>
      <c r="D5" s="104"/>
      <c r="E5" s="47"/>
      <c r="F5" s="24"/>
      <c r="G5" s="24"/>
      <c r="H5" s="24"/>
      <c r="I5" s="4"/>
    </row>
    <row r="6" spans="1:9" ht="15" thickBot="1">
      <c r="A6" s="17"/>
      <c r="B6" s="17"/>
      <c r="C6" s="6"/>
      <c r="D6" s="6"/>
      <c r="E6" s="13"/>
      <c r="F6" s="40"/>
      <c r="G6" s="40"/>
      <c r="H6" s="40"/>
      <c r="I6" s="4"/>
    </row>
    <row r="7" spans="1:254" s="1" customFormat="1" ht="18" thickBot="1">
      <c r="A7" s="111" t="s">
        <v>8</v>
      </c>
      <c r="B7" s="112"/>
      <c r="C7" s="1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8" s="15" customFormat="1" ht="29.25" thickBot="1">
      <c r="A8" s="74" t="s">
        <v>27</v>
      </c>
      <c r="B8" s="75" t="s">
        <v>28</v>
      </c>
      <c r="C8" s="75" t="s">
        <v>26</v>
      </c>
      <c r="D8" s="38"/>
      <c r="E8" s="38"/>
      <c r="F8" s="38"/>
      <c r="H8" s="16"/>
    </row>
    <row r="9" spans="1:7" s="1" customFormat="1" ht="14.25">
      <c r="A9" s="73"/>
      <c r="B9" s="73"/>
      <c r="C9" s="90"/>
      <c r="D9" s="5"/>
      <c r="F9" s="20"/>
      <c r="G9" s="21"/>
    </row>
    <row r="10" spans="1:7" s="1" customFormat="1" ht="14.25">
      <c r="A10" s="55"/>
      <c r="B10" s="55"/>
      <c r="C10" s="91"/>
      <c r="D10" s="5"/>
      <c r="F10" s="20"/>
      <c r="G10" s="21"/>
    </row>
    <row r="11" spans="1:7" s="1" customFormat="1" ht="14.25">
      <c r="A11" s="55"/>
      <c r="B11" s="55"/>
      <c r="C11" s="91"/>
      <c r="D11" s="5"/>
      <c r="F11" s="20"/>
      <c r="G11" s="21"/>
    </row>
    <row r="12" spans="1:7" s="1" customFormat="1" ht="14.25">
      <c r="A12" s="56"/>
      <c r="B12" s="56"/>
      <c r="C12" s="92"/>
      <c r="D12"/>
      <c r="E12"/>
      <c r="F12"/>
      <c r="G12"/>
    </row>
    <row r="13" spans="1:7" s="1" customFormat="1" ht="14.25">
      <c r="A13" s="57"/>
      <c r="B13" s="56"/>
      <c r="C13" s="92"/>
      <c r="D13"/>
      <c r="E13"/>
      <c r="F13"/>
      <c r="G13"/>
    </row>
    <row r="14" spans="1:7" s="1" customFormat="1" ht="14.25">
      <c r="A14" s="55"/>
      <c r="B14" s="55"/>
      <c r="C14" s="91"/>
      <c r="D14" s="7"/>
      <c r="E14" s="2"/>
      <c r="F14" s="2"/>
      <c r="G14" s="2"/>
    </row>
    <row r="15" spans="1:7" s="1" customFormat="1" ht="14.25">
      <c r="A15" s="55"/>
      <c r="B15" s="55"/>
      <c r="C15" s="91"/>
      <c r="D15" s="7"/>
      <c r="E15" s="2"/>
      <c r="F15" s="2"/>
      <c r="G15" s="2"/>
    </row>
    <row r="16" spans="1:7" s="1" customFormat="1" ht="14.25">
      <c r="A16" s="55"/>
      <c r="B16" s="55"/>
      <c r="C16" s="91"/>
      <c r="D16" s="7"/>
      <c r="E16" s="2"/>
      <c r="F16" s="2"/>
      <c r="G16" s="2"/>
    </row>
    <row r="17" spans="1:8" ht="14.25">
      <c r="A17" s="55"/>
      <c r="B17" s="55"/>
      <c r="C17" s="91"/>
      <c r="D17" s="7"/>
      <c r="H17" s="1"/>
    </row>
    <row r="18" spans="1:8" ht="14.25">
      <c r="A18" s="55"/>
      <c r="B18" s="55"/>
      <c r="C18" s="91"/>
      <c r="D18" s="7"/>
      <c r="H18" s="1"/>
    </row>
    <row r="19" spans="1:8" ht="14.25">
      <c r="A19" s="55"/>
      <c r="B19" s="55"/>
      <c r="C19" s="91"/>
      <c r="D19" s="7"/>
      <c r="H19" s="1"/>
    </row>
    <row r="20" spans="1:8" ht="14.25">
      <c r="A20" s="55"/>
      <c r="B20" s="55"/>
      <c r="C20" s="91"/>
      <c r="D20" s="7"/>
      <c r="H20" s="9"/>
    </row>
    <row r="21" spans="1:11" ht="14.25">
      <c r="A21" s="55"/>
      <c r="B21" s="55"/>
      <c r="C21" s="91"/>
      <c r="D21" s="7"/>
      <c r="H21" s="9"/>
      <c r="I21" s="9"/>
      <c r="J21" s="9"/>
      <c r="K21" s="9"/>
    </row>
    <row r="22" spans="1:11" ht="14.25">
      <c r="A22" s="55"/>
      <c r="B22" s="55"/>
      <c r="C22" s="91"/>
      <c r="D22" s="7"/>
      <c r="H22" s="9"/>
      <c r="I22" s="9"/>
      <c r="J22" s="9"/>
      <c r="K22" s="9"/>
    </row>
    <row r="23" spans="1:11" ht="14.25">
      <c r="A23" s="55"/>
      <c r="B23" s="55"/>
      <c r="C23" s="91"/>
      <c r="D23" s="7"/>
      <c r="H23" s="9"/>
      <c r="I23" s="9"/>
      <c r="J23" s="9"/>
      <c r="K23" s="9"/>
    </row>
    <row r="24" spans="1:11" ht="14.25">
      <c r="A24" s="55"/>
      <c r="B24" s="55"/>
      <c r="C24" s="91"/>
      <c r="D24" s="7"/>
      <c r="H24" s="9"/>
      <c r="I24" s="10"/>
      <c r="J24" s="10"/>
      <c r="K24" s="11"/>
    </row>
    <row r="25" spans="1:11" ht="14.25">
      <c r="A25" s="55"/>
      <c r="B25" s="55"/>
      <c r="C25" s="91"/>
      <c r="D25" s="7"/>
      <c r="H25" s="9"/>
      <c r="I25" s="11"/>
      <c r="J25" s="11"/>
      <c r="K25" s="11"/>
    </row>
    <row r="26" spans="1:11" ht="14.25">
      <c r="A26" s="55"/>
      <c r="B26" s="55"/>
      <c r="C26" s="91"/>
      <c r="D26" s="7"/>
      <c r="H26" s="9"/>
      <c r="I26" s="12"/>
      <c r="J26" s="11"/>
      <c r="K26" s="11"/>
    </row>
    <row r="27" spans="4:11" ht="14.25">
      <c r="D27" s="7"/>
      <c r="H27" s="10"/>
      <c r="I27" s="9"/>
      <c r="J27" s="9"/>
      <c r="K27" s="9"/>
    </row>
    <row r="28" spans="4:11" ht="14.25">
      <c r="D28" s="7"/>
      <c r="H28" s="11"/>
      <c r="I28" s="9"/>
      <c r="J28" s="9"/>
      <c r="K28" s="9"/>
    </row>
    <row r="29" spans="4:8" ht="14.25">
      <c r="D29" s="7"/>
      <c r="H29" s="11"/>
    </row>
    <row r="30" ht="14.25">
      <c r="D30" s="7"/>
    </row>
    <row r="31" ht="14.25">
      <c r="D31" s="7"/>
    </row>
    <row r="32" ht="14.25">
      <c r="D32" s="7"/>
    </row>
    <row r="33" ht="14.25">
      <c r="D33" s="7"/>
    </row>
    <row r="34" ht="14.25">
      <c r="D34" s="7"/>
    </row>
    <row r="35" ht="14.25">
      <c r="D35" s="7"/>
    </row>
    <row r="36" ht="14.25">
      <c r="D36" s="7"/>
    </row>
    <row r="37" ht="14.25">
      <c r="D37" s="7"/>
    </row>
    <row r="38" ht="14.25">
      <c r="D38" s="7"/>
    </row>
  </sheetData>
  <sheetProtection/>
  <mergeCells count="5">
    <mergeCell ref="A1:H1"/>
    <mergeCell ref="A7:C7"/>
    <mergeCell ref="C3:D3"/>
    <mergeCell ref="C5:D5"/>
    <mergeCell ref="F3:G3"/>
  </mergeCells>
  <printOptions gridLines="1"/>
  <pageMargins left="0.7" right="0.7" top="0.75" bottom="0.75" header="0.3" footer="0.3"/>
  <pageSetup fitToHeight="0" fitToWidth="1" horizontalDpi="600" verticalDpi="600" orientation="landscape" scale="80" r:id="rId1"/>
  <headerFooter alignWithMargins="0">
    <oddHeader>&amp;LCity of Seattle - Quarterly Data Reporting by Taxi Associations, For-Hire Vehicle Companies and Transportation Network Companies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8515625" style="2" bestFit="1" customWidth="1"/>
    <col min="2" max="2" width="20.140625" style="2" customWidth="1"/>
    <col min="3" max="3" width="21.57421875" style="2" customWidth="1"/>
    <col min="4" max="4" width="16.28125" style="2" customWidth="1"/>
    <col min="5" max="5" width="18.8515625" style="2" customWidth="1"/>
    <col min="6" max="6" width="14.421875" style="2" bestFit="1" customWidth="1"/>
    <col min="7" max="7" width="11.57421875" style="2" customWidth="1"/>
    <col min="8" max="8" width="17.421875" style="2" customWidth="1"/>
    <col min="9" max="16384" width="11.421875" style="2" customWidth="1"/>
  </cols>
  <sheetData>
    <row r="1" spans="1:8" ht="31.5" customHeight="1">
      <c r="A1" s="110" t="s">
        <v>48</v>
      </c>
      <c r="B1" s="110"/>
      <c r="C1" s="110"/>
      <c r="D1" s="110"/>
      <c r="E1" s="110"/>
      <c r="F1" s="110"/>
      <c r="G1" s="110"/>
      <c r="H1" s="110"/>
    </row>
    <row r="2" spans="1:8" ht="14.25">
      <c r="A2" s="72"/>
      <c r="B2" s="72"/>
      <c r="C2" s="72"/>
      <c r="D2" s="72"/>
      <c r="E2" s="72"/>
      <c r="F2" s="72"/>
      <c r="G2" s="72"/>
      <c r="H2" s="72"/>
    </row>
    <row r="3" spans="1:8" ht="15" thickBot="1">
      <c r="A3" s="24" t="s">
        <v>1</v>
      </c>
      <c r="B3" s="31"/>
      <c r="C3" s="105" t="s">
        <v>2</v>
      </c>
      <c r="D3" s="105"/>
      <c r="E3" s="71"/>
      <c r="F3" s="105" t="s">
        <v>3</v>
      </c>
      <c r="G3" s="105"/>
      <c r="H3" s="69"/>
    </row>
    <row r="4" spans="1:8" ht="14.25">
      <c r="A4" s="24"/>
      <c r="B4" s="29"/>
      <c r="C4" s="68"/>
      <c r="D4" s="68"/>
      <c r="E4" s="70"/>
      <c r="F4" s="70"/>
      <c r="G4" s="68"/>
      <c r="H4" s="68"/>
    </row>
    <row r="5" spans="1:9" ht="31.5" customHeight="1" thickBot="1">
      <c r="A5" s="44" t="s">
        <v>40</v>
      </c>
      <c r="B5" s="31"/>
      <c r="C5" s="104" t="s">
        <v>39</v>
      </c>
      <c r="D5" s="104"/>
      <c r="E5" s="47"/>
      <c r="F5" s="24"/>
      <c r="G5" s="24"/>
      <c r="H5" s="24"/>
      <c r="I5" s="4"/>
    </row>
    <row r="6" spans="1:9" ht="31.5" customHeight="1" thickBot="1">
      <c r="A6" s="44"/>
      <c r="B6" s="29"/>
      <c r="C6" s="77"/>
      <c r="D6" s="77"/>
      <c r="E6" s="1"/>
      <c r="F6" s="24"/>
      <c r="G6" s="24"/>
      <c r="H6" s="24"/>
      <c r="I6" s="4"/>
    </row>
    <row r="7" spans="1:9" ht="18" thickBot="1">
      <c r="A7" s="106" t="s">
        <v>41</v>
      </c>
      <c r="B7" s="108"/>
      <c r="C7" s="6"/>
      <c r="D7" s="6"/>
      <c r="E7" s="13"/>
      <c r="F7" s="40"/>
      <c r="G7" s="40"/>
      <c r="H7" s="40"/>
      <c r="I7" s="4"/>
    </row>
    <row r="8" spans="1:11" ht="14.25">
      <c r="A8" s="78" t="s">
        <v>30</v>
      </c>
      <c r="B8" s="79" t="s">
        <v>31</v>
      </c>
      <c r="D8" s="7"/>
      <c r="H8" s="10"/>
      <c r="I8" s="9"/>
      <c r="J8" s="9"/>
      <c r="K8" s="9"/>
    </row>
    <row r="9" spans="1:11" ht="14.25">
      <c r="A9" s="54" t="s">
        <v>29</v>
      </c>
      <c r="B9" s="93"/>
      <c r="D9" s="7"/>
      <c r="H9" s="11"/>
      <c r="I9" s="9"/>
      <c r="J9" s="9"/>
      <c r="K9" s="9"/>
    </row>
    <row r="10" spans="1:8" ht="14.25">
      <c r="A10" s="54" t="s">
        <v>32</v>
      </c>
      <c r="B10" s="93"/>
      <c r="D10" s="7"/>
      <c r="H10" s="11"/>
    </row>
    <row r="11" spans="1:4" ht="14.25">
      <c r="A11" s="54" t="s">
        <v>33</v>
      </c>
      <c r="B11" s="93"/>
      <c r="D11" s="7"/>
    </row>
    <row r="12" spans="1:4" ht="15" thickBot="1">
      <c r="A12" s="80" t="s">
        <v>42</v>
      </c>
      <c r="B12" s="94"/>
      <c r="D12" s="7"/>
    </row>
    <row r="13" ht="14.25">
      <c r="D13" s="7"/>
    </row>
    <row r="14" ht="14.25">
      <c r="D14" s="7"/>
    </row>
    <row r="15" ht="14.25">
      <c r="D15" s="7"/>
    </row>
    <row r="16" ht="14.25">
      <c r="D16" s="7"/>
    </row>
    <row r="17" ht="14.25">
      <c r="D17" s="7"/>
    </row>
    <row r="18" ht="14.25">
      <c r="D18" s="7"/>
    </row>
    <row r="19" ht="14.25">
      <c r="D19" s="7"/>
    </row>
  </sheetData>
  <sheetProtection/>
  <mergeCells count="5">
    <mergeCell ref="A1:H1"/>
    <mergeCell ref="C3:D3"/>
    <mergeCell ref="F3:G3"/>
    <mergeCell ref="C5:D5"/>
    <mergeCell ref="A7:B7"/>
  </mergeCells>
  <printOptions gridLines="1"/>
  <pageMargins left="0.7" right="0.7" top="0.75" bottom="0.75" header="0.3" footer="0.3"/>
  <pageSetup fitToHeight="0" fitToWidth="1" horizontalDpi="600" verticalDpi="600" orientation="landscape" scale="86" r:id="rId1"/>
  <headerFooter alignWithMargins="0">
    <oddHeader>&amp;LCity of Seattle - Quarterly Data Reporting by Taxi Associations, For-Hire Vehicle Companies and Transportation Network Companies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SmithCR</dc:creator>
  <cp:keywords/>
  <dc:description/>
  <cp:lastModifiedBy>Megow, John</cp:lastModifiedBy>
  <cp:lastPrinted>2015-01-12T17:26:00Z</cp:lastPrinted>
  <dcterms:created xsi:type="dcterms:W3CDTF">2006-12-04T20:28:52Z</dcterms:created>
  <dcterms:modified xsi:type="dcterms:W3CDTF">2017-03-23T23:57:58Z</dcterms:modified>
  <cp:category/>
  <cp:version/>
  <cp:contentType/>
  <cp:contentStatus/>
</cp:coreProperties>
</file>