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660" windowHeight="10635" firstSheet="2" activeTab="4"/>
  </bookViews>
  <sheets>
    <sheet name="Harrison" sheetId="1" r:id="rId1"/>
    <sheet name="Barnaby" sheetId="2" r:id="rId2"/>
    <sheet name="pivot" sheetId="3" r:id="rId3"/>
    <sheet name="NOTES" sheetId="4" r:id="rId4"/>
    <sheet name="breeding pivot" sheetId="5" r:id="rId5"/>
    <sheet name="Breeding" sheetId="6" r:id="rId6"/>
    <sheet name="full waterf piv" sheetId="7" r:id="rId7"/>
    <sheet name="Waterfowl cals" sheetId="8" r:id="rId8"/>
    <sheet name="WATERFOWL DATA" sheetId="9" r:id="rId9"/>
    <sheet name="OTHER SPECIES" sheetId="10" r:id="rId10"/>
    <sheet name="final breed table" sheetId="11" r:id="rId11"/>
  </sheets>
  <definedNames>
    <definedName name="_xlnm.Print_Area" localSheetId="6">'full waterf piv'!$R$2:$AD$56</definedName>
  </definedNames>
  <calcPr fullCalcOnLoad="1"/>
  <pivotCaches>
    <pivotCache cacheId="3" r:id="rId12"/>
    <pivotCache cacheId="2" r:id="rId13"/>
    <pivotCache cacheId="4" r:id="rId14"/>
    <pivotCache cacheId="1" r:id="rId15"/>
  </pivotCaches>
</workbook>
</file>

<file path=xl/sharedStrings.xml><?xml version="1.0" encoding="utf-8"?>
<sst xmlns="http://schemas.openxmlformats.org/spreadsheetml/2006/main" count="1662" uniqueCount="278">
  <si>
    <t>American wigeon</t>
  </si>
  <si>
    <t>Anas americana</t>
  </si>
  <si>
    <t>Ring-necked duck</t>
  </si>
  <si>
    <t>Aythya collaris</t>
  </si>
  <si>
    <t>Bufflehead</t>
  </si>
  <si>
    <t>Bucephala albeola</t>
  </si>
  <si>
    <t>Common merganser</t>
  </si>
  <si>
    <t>Mergus merganser</t>
  </si>
  <si>
    <t>Hooded merganser</t>
  </si>
  <si>
    <t>Lophodytes cucullatus</t>
  </si>
  <si>
    <t>Pied-billed grebe</t>
  </si>
  <si>
    <t>Tachybaptus dominicus</t>
  </si>
  <si>
    <t>M</t>
  </si>
  <si>
    <t>F</t>
  </si>
  <si>
    <t>Total</t>
  </si>
  <si>
    <t>H-1</t>
  </si>
  <si>
    <t>H-2</t>
  </si>
  <si>
    <t>H-3</t>
  </si>
  <si>
    <t>H-4</t>
  </si>
  <si>
    <t>H-5</t>
  </si>
  <si>
    <t>H-6</t>
  </si>
  <si>
    <t>March</t>
  </si>
  <si>
    <t>February</t>
  </si>
  <si>
    <t>January</t>
  </si>
  <si>
    <t>Harrison Slough</t>
  </si>
  <si>
    <t>Fly-overs</t>
  </si>
  <si>
    <t>Grand Total</t>
  </si>
  <si>
    <t>Dipper (H-1)</t>
  </si>
  <si>
    <t>Junco (H-6)</t>
  </si>
  <si>
    <t>Black-capped chickadee</t>
  </si>
  <si>
    <t>Ring-necked duck (H-1)</t>
  </si>
  <si>
    <t>Starling (field near Johnson's)</t>
  </si>
  <si>
    <t>Flicker (field near Johnson's)</t>
  </si>
  <si>
    <t>Other Species observed</t>
  </si>
  <si>
    <t>Surveyor(s)</t>
  </si>
  <si>
    <t>Ron Tressler, Colleen McShane</t>
  </si>
  <si>
    <t>Barnaby Slough</t>
  </si>
  <si>
    <t>B-1</t>
  </si>
  <si>
    <t>B-2</t>
  </si>
  <si>
    <t>B-3</t>
  </si>
  <si>
    <t>B-4</t>
  </si>
  <si>
    <t>B-5</t>
  </si>
  <si>
    <t>American wigeon (B-3)</t>
  </si>
  <si>
    <t>Chorus from (B-1)</t>
  </si>
  <si>
    <t>Brown creepr (B-2)</t>
  </si>
  <si>
    <t>Winter wren (B-3)</t>
  </si>
  <si>
    <t>Varied thrush (B-5)</t>
  </si>
  <si>
    <t>Golden-crwoned kinglet (B-5)</t>
  </si>
  <si>
    <t>Common raven (B-5)</t>
  </si>
  <si>
    <t>Species (Common)</t>
  </si>
  <si>
    <t>Species (Scientific)</t>
  </si>
  <si>
    <t>Survey Date/Location</t>
  </si>
  <si>
    <t>H-7</t>
  </si>
  <si>
    <t>April</t>
  </si>
  <si>
    <t>May</t>
  </si>
  <si>
    <t>Date</t>
  </si>
  <si>
    <t>Station</t>
  </si>
  <si>
    <t>Species</t>
  </si>
  <si>
    <t>Sex</t>
  </si>
  <si>
    <t>Number</t>
  </si>
  <si>
    <t>Trumpeter swan</t>
  </si>
  <si>
    <t>Double-crested cormorant</t>
  </si>
  <si>
    <t>River otter</t>
  </si>
  <si>
    <t>Belted kingfisher</t>
  </si>
  <si>
    <t>Bald eagle</t>
  </si>
  <si>
    <t>Downy woodpecker</t>
  </si>
  <si>
    <t>Red crossbill</t>
  </si>
  <si>
    <t>Pine siskin</t>
  </si>
  <si>
    <t>H6</t>
  </si>
  <si>
    <t>PBG</t>
  </si>
  <si>
    <t>--</t>
  </si>
  <si>
    <t>RND</t>
  </si>
  <si>
    <t>H1</t>
  </si>
  <si>
    <t>BUFF</t>
  </si>
  <si>
    <t>CMERG</t>
  </si>
  <si>
    <t>HMERG</t>
  </si>
  <si>
    <t>B5</t>
  </si>
  <si>
    <t>B1</t>
  </si>
  <si>
    <t>B2</t>
  </si>
  <si>
    <t>H2</t>
  </si>
  <si>
    <t>B3</t>
  </si>
  <si>
    <t>B4</t>
  </si>
  <si>
    <t>TRUMP</t>
  </si>
  <si>
    <t>DCC</t>
  </si>
  <si>
    <t>BALDEAGLE</t>
  </si>
  <si>
    <t>ADULT</t>
  </si>
  <si>
    <t>BELTKING</t>
  </si>
  <si>
    <t>H7</t>
  </si>
  <si>
    <t>river otter</t>
  </si>
  <si>
    <t>downy woodpecker</t>
  </si>
  <si>
    <t>pine siskin</t>
  </si>
  <si>
    <t>golden-crowned kinglet</t>
  </si>
  <si>
    <t>bc chickadee</t>
  </si>
  <si>
    <t>crossbill</t>
  </si>
  <si>
    <t>kingfisher</t>
  </si>
  <si>
    <t>bald eagle</t>
  </si>
  <si>
    <t>crow</t>
  </si>
  <si>
    <t>Notes</t>
  </si>
  <si>
    <t>flyover</t>
  </si>
  <si>
    <t>American dipper</t>
  </si>
  <si>
    <t>H</t>
  </si>
  <si>
    <t>H,B</t>
  </si>
  <si>
    <t>B</t>
  </si>
  <si>
    <t>AWIDG</t>
  </si>
  <si>
    <t>Winter wren</t>
  </si>
  <si>
    <t>Varied thrush</t>
  </si>
  <si>
    <t>brown creepr</t>
  </si>
  <si>
    <t>chorus frog</t>
  </si>
  <si>
    <t>common raven</t>
  </si>
  <si>
    <t>dark-eyed junco</t>
  </si>
  <si>
    <t>Flicker</t>
  </si>
  <si>
    <t>European starling</t>
  </si>
  <si>
    <t>Sum of Number</t>
  </si>
  <si>
    <t>AWIDG Total</t>
  </si>
  <si>
    <t>BALDEAGLE Total</t>
  </si>
  <si>
    <t>BELTKING Total</t>
  </si>
  <si>
    <t>BUFF Total</t>
  </si>
  <si>
    <t>CMERG Total</t>
  </si>
  <si>
    <t>DCC Total</t>
  </si>
  <si>
    <t>HMERG Total</t>
  </si>
  <si>
    <t>PBG Total</t>
  </si>
  <si>
    <t>RND Total</t>
  </si>
  <si>
    <t>TRUMP Total</t>
  </si>
  <si>
    <t>BUFFLEHEAD</t>
  </si>
  <si>
    <t>MALLARD</t>
  </si>
  <si>
    <t>&gt;50m</t>
  </si>
  <si>
    <t>A8</t>
  </si>
  <si>
    <t>START TIME</t>
  </si>
  <si>
    <t>WEATHER</t>
  </si>
  <si>
    <t>TEMP</t>
  </si>
  <si>
    <t>10 MINUTE BREEDING BURD SURVEYS</t>
  </si>
  <si>
    <t>RAIN-LIGHT-MOD</t>
  </si>
  <si>
    <t>MID 50S</t>
  </si>
  <si>
    <t>PSFL</t>
  </si>
  <si>
    <t>CORA</t>
  </si>
  <si>
    <t>SOSP</t>
  </si>
  <si>
    <t>BHGR</t>
  </si>
  <si>
    <t>PAWR</t>
  </si>
  <si>
    <t>A7</t>
  </si>
  <si>
    <t>RAIN-LIGHT</t>
  </si>
  <si>
    <t>SWALLOW</t>
  </si>
  <si>
    <t>FLYOVER</t>
  </si>
  <si>
    <t>SWTH</t>
  </si>
  <si>
    <t>AMRO</t>
  </si>
  <si>
    <t>A6</t>
  </si>
  <si>
    <t>INCIDENT</t>
  </si>
  <si>
    <t>DEJU</t>
  </si>
  <si>
    <t>GCKI</t>
  </si>
  <si>
    <t>A5</t>
  </si>
  <si>
    <t>MOSQUITOES</t>
  </si>
  <si>
    <t>MAWR</t>
  </si>
  <si>
    <t>OSPR</t>
  </si>
  <si>
    <t>PERCHED</t>
  </si>
  <si>
    <t>NOTES</t>
  </si>
  <si>
    <t>COYT</t>
  </si>
  <si>
    <t>WWPW</t>
  </si>
  <si>
    <t>WIFL</t>
  </si>
  <si>
    <t>MALL</t>
  </si>
  <si>
    <t>RWBB</t>
  </si>
  <si>
    <t>A4</t>
  </si>
  <si>
    <t>CAGO</t>
  </si>
  <si>
    <t>ON BARNABY</t>
  </si>
  <si>
    <t>TOWA</t>
  </si>
  <si>
    <t>A3</t>
  </si>
  <si>
    <t>RWSW</t>
  </si>
  <si>
    <t>CAVI</t>
  </si>
  <si>
    <t>BEKI</t>
  </si>
  <si>
    <t>A2</t>
  </si>
  <si>
    <t>SORA</t>
  </si>
  <si>
    <t>SPTO</t>
  </si>
  <si>
    <t>OUT BY RIVER</t>
  </si>
  <si>
    <t>A1</t>
  </si>
  <si>
    <t>&lt;50m</t>
  </si>
  <si>
    <t>A</t>
  </si>
  <si>
    <t>TYPE</t>
  </si>
  <si>
    <t>STJA</t>
  </si>
  <si>
    <t>MGWA</t>
  </si>
  <si>
    <t>V</t>
  </si>
  <si>
    <t>RBSA</t>
  </si>
  <si>
    <t>PBGR</t>
  </si>
  <si>
    <t>YEWA</t>
  </si>
  <si>
    <t>TRSW</t>
  </si>
  <si>
    <t>PAIR</t>
  </si>
  <si>
    <t>A/V</t>
  </si>
  <si>
    <t>BTGW</t>
  </si>
  <si>
    <t>BCCH</t>
  </si>
  <si>
    <t>COTY</t>
  </si>
  <si>
    <t>HAFL</t>
  </si>
  <si>
    <t>WETA</t>
  </si>
  <si>
    <t>RRWB</t>
  </si>
  <si>
    <t>PR</t>
  </si>
  <si>
    <t>???</t>
  </si>
  <si>
    <t>MOST CLOUD/SUN</t>
  </si>
  <si>
    <t>C</t>
  </si>
  <si>
    <t>NOFL</t>
  </si>
  <si>
    <t>VASW</t>
  </si>
  <si>
    <t>WIWA</t>
  </si>
  <si>
    <t>CEWAX</t>
  </si>
  <si>
    <t>RUHUMM</t>
  </si>
  <si>
    <t>RAVEN</t>
  </si>
  <si>
    <t>VGSW</t>
  </si>
  <si>
    <t>H3</t>
  </si>
  <si>
    <t>NONE</t>
  </si>
  <si>
    <t>H4</t>
  </si>
  <si>
    <t>H5</t>
  </si>
  <si>
    <t>WODU</t>
  </si>
  <si>
    <t>COGO</t>
  </si>
  <si>
    <t>3 NESTS</t>
  </si>
  <si>
    <t>DEAD RIVER OTTER</t>
  </si>
  <si>
    <t>HOME</t>
  </si>
  <si>
    <t>DCCO</t>
  </si>
  <si>
    <t>LESCAUP</t>
  </si>
  <si>
    <t>12/7/2012 Total</t>
  </si>
  <si>
    <t>12/27/2012 Total</t>
  </si>
  <si>
    <t>1/31/2013 Total</t>
  </si>
  <si>
    <t>3/5/2013 Total</t>
  </si>
  <si>
    <t>3/21/2013 Total</t>
  </si>
  <si>
    <t>4/23/2013 Total</t>
  </si>
  <si>
    <t>Am. Widgeon</t>
  </si>
  <si>
    <t>C. Merganser</t>
  </si>
  <si>
    <t>Hooded Merganser</t>
  </si>
  <si>
    <t>Pied-bill Grebe</t>
  </si>
  <si>
    <t>Double-Crested Cormorant</t>
  </si>
  <si>
    <t>Ring-necked Duck</t>
  </si>
  <si>
    <t>Trumpeter Swan</t>
  </si>
  <si>
    <t>Mallard</t>
  </si>
  <si>
    <t>Canada Goose</t>
  </si>
  <si>
    <t>C. Goldeneye</t>
  </si>
  <si>
    <t>L. Scaup</t>
  </si>
  <si>
    <t>Wood Duck</t>
  </si>
  <si>
    <t>Belted Kingfisher</t>
  </si>
  <si>
    <t>Pied-Bill Grebe</t>
  </si>
  <si>
    <t>Bald Eagle</t>
  </si>
  <si>
    <t>Barnaby</t>
  </si>
  <si>
    <t>Harrison</t>
  </si>
  <si>
    <t>Sum of &lt;50m</t>
  </si>
  <si>
    <t>Amer. Robin</t>
  </si>
  <si>
    <t>Black-capped Chickadee</t>
  </si>
  <si>
    <t>Blackheaded Grosbeak</t>
  </si>
  <si>
    <t>Black-throated Gray Warbler</t>
  </si>
  <si>
    <t>Cassin's Vireo</t>
  </si>
  <si>
    <t>Cedar Waxwing</t>
  </si>
  <si>
    <t>Common Raven</t>
  </si>
  <si>
    <t>Incidental or &gt; 50m</t>
  </si>
  <si>
    <t>Common Yellowthroat</t>
  </si>
  <si>
    <t>Dark-eyed Junco</t>
  </si>
  <si>
    <t>Golden-crowned Kinglet</t>
  </si>
  <si>
    <t>Hammond's Flycatcher</t>
  </si>
  <si>
    <t>Marsh Wren</t>
  </si>
  <si>
    <t>MacGillvaray's Warbler</t>
  </si>
  <si>
    <t>Northern Flicker</t>
  </si>
  <si>
    <t>Osprey</t>
  </si>
  <si>
    <t>Pacific Wren</t>
  </si>
  <si>
    <t>Pacific Slope Flycatcher</t>
  </si>
  <si>
    <t>Raven</t>
  </si>
  <si>
    <t>Red-bellied Sapsucker</t>
  </si>
  <si>
    <t>Rufous Hummingbird</t>
  </si>
  <si>
    <t>Redwing Blackbird</t>
  </si>
  <si>
    <t>Rough-winged Swallow</t>
  </si>
  <si>
    <t>Sora Rail</t>
  </si>
  <si>
    <t>Song Sparrow</t>
  </si>
  <si>
    <t>Spotted Towhee</t>
  </si>
  <si>
    <t>Stellar's Jay</t>
  </si>
  <si>
    <t>Swainson's Thrush</t>
  </si>
  <si>
    <t>Townsend's Warbler</t>
  </si>
  <si>
    <t>Tree Swallow</t>
  </si>
  <si>
    <t>Vaux's Swift</t>
  </si>
  <si>
    <t>Western Tanager</t>
  </si>
  <si>
    <t>Willow Flycatcher</t>
  </si>
  <si>
    <t>Wilson's Warbler</t>
  </si>
  <si>
    <t>Western Wood Peewee</t>
  </si>
  <si>
    <t>Yellow Warbler</t>
  </si>
  <si>
    <t>x</t>
  </si>
  <si>
    <t>Number Species</t>
  </si>
  <si>
    <t>Data</t>
  </si>
  <si>
    <t>Total Sum of &lt;50m</t>
  </si>
  <si>
    <t>Total Sum of &gt;50m</t>
  </si>
  <si>
    <t>Sum of &gt;50m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</si>
</sst>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mmm\-yyyy"/>
    <numFmt numFmtId="167" formatCode="[$-409]h:mm:ss\ AM/PM"/>
    <numFmt numFmtId="168" formatCode="h:mm;@"/>
    <numFmt numFmtId="169" formatCode="[h]:mm:ss;@"/>
  </numFmts>
  <fonts count="4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>
      <alignment horizontal="right"/>
    </xf>
    <xf numFmtId="16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33" borderId="13" xfId="0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1" xfId="0" applyFont="1" applyFill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14" fontId="0" fillId="0" borderId="22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8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0" fillId="0" borderId="33" xfId="0" applyNumberFormat="1" applyBorder="1" applyAlignment="1">
      <alignment/>
    </xf>
    <xf numFmtId="14" fontId="0" fillId="0" borderId="26" xfId="0" applyNumberFormat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34" borderId="0" xfId="0" applyFill="1" applyAlignment="1">
      <alignment/>
    </xf>
    <xf numFmtId="168" fontId="0" fillId="0" borderId="0" xfId="0" applyNumberFormat="1" applyAlignment="1" quotePrefix="1">
      <alignment/>
    </xf>
    <xf numFmtId="14" fontId="0" fillId="0" borderId="30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horizontal="left"/>
    </xf>
    <xf numFmtId="0" fontId="0" fillId="0" borderId="22" xfId="0" applyBorder="1" applyAlignment="1">
      <alignment horizontal="left"/>
    </xf>
    <xf numFmtId="14" fontId="0" fillId="0" borderId="22" xfId="0" applyNumberFormat="1" applyBorder="1" applyAlignment="1">
      <alignment horizontal="left"/>
    </xf>
    <xf numFmtId="0" fontId="0" fillId="0" borderId="27" xfId="0" applyBorder="1" applyAlignment="1">
      <alignment horizontal="left"/>
    </xf>
    <xf numFmtId="14" fontId="0" fillId="0" borderId="30" xfId="0" applyNumberForma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30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5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36" xfId="0" applyNumberFormat="1" applyBorder="1" applyAlignment="1">
      <alignment horizontal="center"/>
    </xf>
    <xf numFmtId="9" fontId="0" fillId="0" borderId="0" xfId="59" applyFont="1" applyAlignment="1">
      <alignment/>
    </xf>
    <xf numFmtId="9" fontId="0" fillId="0" borderId="0" xfId="0" applyNumberFormat="1" applyAlignment="1">
      <alignment/>
    </xf>
    <xf numFmtId="0" fontId="0" fillId="0" borderId="23" xfId="0" applyBorder="1" applyAlignment="1">
      <alignment horizontal="center"/>
    </xf>
    <xf numFmtId="0" fontId="0" fillId="0" borderId="37" xfId="0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3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pivotCacheDefinition" Target="pivotCache/pivotCacheDefinition3.xml" /><Relationship Id="rId13" Type="http://schemas.openxmlformats.org/officeDocument/2006/relationships/pivotCacheDefinition" Target="pivotCache/pivotCacheDefinition2.xml" /><Relationship Id="rId14" Type="http://schemas.openxmlformats.org/officeDocument/2006/relationships/pivotCacheDefinition" Target="pivotCache/pivotCacheDefinition4.xml" /><Relationship Id="rId15" Type="http://schemas.openxmlformats.org/officeDocument/2006/relationships/pivotCacheDefinition" Target="pivotCache/pivotCacheDefinition1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65536" sheet="WATERFOWL DATA"/>
  </cacheSource>
  <cacheFields count="6">
    <cacheField name="Date">
      <sharedItems containsDate="1" containsString="0" containsBlank="1" containsMixedTypes="0" count="3">
        <d v="2012-12-07T00:00:00.000"/>
        <d v="2012-12-27T00:00:00.000"/>
        <m/>
      </sharedItems>
    </cacheField>
    <cacheField name="Station">
      <sharedItems containsBlank="1" containsMixedTypes="0" count="10">
        <s v="H6"/>
        <s v="H1"/>
        <s v="B5"/>
        <s v="B1"/>
        <s v="B2"/>
        <s v="B3"/>
        <s v="H2"/>
        <s v="B4"/>
        <s v="H7"/>
        <m/>
      </sharedItems>
    </cacheField>
    <cacheField name="Species">
      <sharedItems containsBlank="1" containsMixedTypes="0" count="11">
        <s v="PBG"/>
        <s v="RND"/>
        <s v="BUFF"/>
        <s v="CMERG"/>
        <s v="HMERG"/>
        <s v="AWIDG"/>
        <s v="TRUMP"/>
        <s v="DCC"/>
        <s v="BALDEAGLE"/>
        <s v="BELTKING"/>
        <m/>
      </sharedItems>
    </cacheField>
    <cacheField name="Sex">
      <sharedItems containsBlank="1" containsMixedTypes="0" count="5">
        <s v="--"/>
        <s v="M"/>
        <s v="F"/>
        <s v="ADULT"/>
        <m/>
      </sharedItems>
    </cacheField>
    <cacheField name="Number">
      <sharedItems containsString="0" containsBlank="1" containsMixedTypes="0" containsNumber="1" containsInteger="1" count="9">
        <n v="2"/>
        <n v="1"/>
        <n v="7"/>
        <n v="10"/>
        <n v="5"/>
        <n v="3"/>
        <n v="9"/>
        <n v="6"/>
        <m/>
      </sharedItems>
    </cacheField>
    <cacheField name="Notes">
      <sharedItems containsBlank="1" containsMixedTypes="0" count="2">
        <m/>
        <s v="flyover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150" sheet="WATERFOWL DATA"/>
  </cacheSource>
  <cacheFields count="5">
    <cacheField name="Date">
      <sharedItems containsSemiMixedTypes="0" containsNonDate="0" containsDate="1" containsString="0" containsMixedTypes="0" count="6">
        <d v="2012-12-07T00:00:00.000"/>
        <d v="2012-12-27T00:00:00.000"/>
        <d v="2013-01-31T00:00:00.000"/>
        <d v="2013-03-05T00:00:00.000"/>
        <d v="2013-03-21T00:00:00.000"/>
        <d v="2013-04-23T00:00:00.000"/>
      </sharedItems>
    </cacheField>
    <cacheField name="Station">
      <sharedItems containsMixedTypes="0" count="12">
        <s v="B1"/>
        <s v="B2"/>
        <s v="B3"/>
        <s v="B5"/>
        <s v="H1"/>
        <s v="H6"/>
        <s v="B4"/>
        <s v="H2"/>
        <s v="H7"/>
        <s v="H3"/>
        <s v="H4"/>
        <s v="H5"/>
      </sharedItems>
    </cacheField>
    <cacheField name="Species">
      <sharedItems containsMixedTypes="0" count="21">
        <s v="BUFF"/>
        <s v="CMERG"/>
        <s v="AWIDG"/>
        <s v="HMERG"/>
        <s v="PBGR"/>
        <s v="RND"/>
        <s v="BALDEAGLE"/>
        <s v="BELTKING"/>
        <s v="DCC"/>
        <s v="TRUMP"/>
        <s v="DCCO"/>
        <s v="MALLARD"/>
        <s v="BUFFLEHEAD"/>
        <s v="CAGO"/>
        <s v="COGO"/>
        <s v="WODU"/>
        <s v="LESCAUP"/>
        <s v="NONE"/>
        <s v="HOME"/>
        <s v="PBG"/>
        <s v="BEKI"/>
      </sharedItems>
    </cacheField>
    <cacheField name="Sex">
      <sharedItems containsMixedTypes="0"/>
    </cacheField>
    <cacheField name="Number">
      <sharedItems containsMixedTypes="1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150" sheet="WATERFOWL DATA"/>
  </cacheSource>
  <cacheFields count="6">
    <cacheField name="Date">
      <sharedItems containsSemiMixedTypes="0" containsNonDate="0" containsDate="1" containsString="0" containsMixedTypes="0"/>
    </cacheField>
    <cacheField name="Station">
      <sharedItems containsMixedTypes="0" count="12">
        <s v="B1"/>
        <s v="B2"/>
        <s v="B3"/>
        <s v="B5"/>
        <s v="H1"/>
        <s v="H6"/>
        <s v="B4"/>
        <s v="H2"/>
        <s v="H7"/>
        <s v="H3"/>
        <s v="H4"/>
        <s v="H5"/>
      </sharedItems>
    </cacheField>
    <cacheField name="Species">
      <sharedItems containsMixedTypes="0" count="21">
        <s v="BUFF"/>
        <s v="CMERG"/>
        <s v="AWIDG"/>
        <s v="HMERG"/>
        <s v="PBGR"/>
        <s v="RND"/>
        <s v="BALDEAGLE"/>
        <s v="BELTKING"/>
        <s v="DCC"/>
        <s v="TRUMP"/>
        <s v="DCCO"/>
        <s v="MALLARD"/>
        <s v="BUFFLEHEAD"/>
        <s v="CAGO"/>
        <s v="COGO"/>
        <s v="WODU"/>
        <s v="LESCAUP"/>
        <s v="NONE"/>
        <s v="HOME"/>
        <s v="PBG"/>
        <s v="BEKI"/>
      </sharedItems>
    </cacheField>
    <cacheField name="Sex">
      <sharedItems containsMixedTypes="0"/>
    </cacheField>
    <cacheField name="Number">
      <sharedItems containsMixedTypes="1" containsNumber="1" containsInteger="1"/>
    </cacheField>
    <cacheField name="Notes">
      <sharedItems containsMixedTypes="0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65536" sheet="Breeding"/>
  </cacheSource>
  <cacheFields count="11">
    <cacheField name="Date">
      <sharedItems containsDate="1" containsString="0" containsBlank="1" containsMixedTypes="0" count="4">
        <d v="2013-06-27T00:00:00.000"/>
        <d v="2013-06-06T00:00:00.000"/>
        <d v="2013-06-12T00:00:00.000"/>
        <m/>
      </sharedItems>
    </cacheField>
    <cacheField name="Station">
      <sharedItems containsBlank="1" containsMixedTypes="0" count="10">
        <s v="A8"/>
        <s v="A7"/>
        <s v="A6"/>
        <s v="INCIDENT"/>
        <s v="A5"/>
        <s v="A4"/>
        <s v="A3"/>
        <s v="A2"/>
        <s v="A1"/>
        <m/>
      </sharedItems>
    </cacheField>
    <cacheField name="START TIME">
      <sharedItems containsDate="1" containsMixedTypes="1"/>
    </cacheField>
    <cacheField name="Species">
      <sharedItems containsBlank="1" containsMixedTypes="0" count="44">
        <s v="PSFL"/>
        <s v="CORA"/>
        <s v="SOSP"/>
        <s v="BHGR"/>
        <s v="PAWR"/>
        <s v="SWALLOW"/>
        <s v="SWTH"/>
        <s v="AMRO"/>
        <s v="DEJU"/>
        <s v="GCKI"/>
        <s v="MOSQUITOES"/>
        <s v="MAWR"/>
        <s v="OSPR"/>
        <s v="COYT"/>
        <s v="WWPW"/>
        <s v="WIFL"/>
        <s v="MALL"/>
        <s v="RWBB"/>
        <s v="CAGO"/>
        <s v="TOWA"/>
        <s v="RWSW"/>
        <s v="CAVI"/>
        <s v="BEKI"/>
        <s v="SORA"/>
        <s v="SPTO"/>
        <s v="STJA"/>
        <s v="MGWA"/>
        <s v="RBSA"/>
        <s v="PBGR"/>
        <s v="YEWA"/>
        <s v="TRSW"/>
        <s v="BTGW"/>
        <s v="BCCH"/>
        <s v="COTY"/>
        <s v="HAFL"/>
        <s v="WETA"/>
        <s v="RRWB"/>
        <s v="NOFL"/>
        <s v="VASW"/>
        <s v="WIWA"/>
        <s v="CEWAX"/>
        <s v="RUHUMM"/>
        <s v="RAVEN"/>
        <m/>
      </sharedItems>
    </cacheField>
    <cacheField name="&lt;50m">
      <sharedItems containsString="0" containsBlank="1" containsMixedTypes="0" containsNumber="1" containsInteger="1" count="4">
        <n v="1"/>
        <m/>
        <n v="2"/>
        <n v="3"/>
      </sharedItems>
    </cacheField>
    <cacheField name="&gt;50m">
      <sharedItems containsString="0" containsBlank="1" containsMixedTypes="0" containsNumber="1" containsInteger="1" count="6">
        <m/>
        <n v="1"/>
        <n v="5"/>
        <n v="2"/>
        <n v="3"/>
        <n v="6"/>
      </sharedItems>
    </cacheField>
    <cacheField name="FLYOVER">
      <sharedItems containsMixedTypes="1" containsNumber="1" containsInteger="1"/>
    </cacheField>
    <cacheField name="TYPE">
      <sharedItems containsBlank="1" containsMixedTypes="0" count="5">
        <m/>
        <s v="A"/>
        <s v="V"/>
        <s v="A/V"/>
        <s v="C"/>
      </sharedItems>
    </cacheField>
    <cacheField name="WEATHER">
      <sharedItems containsMixedTypes="0"/>
    </cacheField>
    <cacheField name="TEMP">
      <sharedItems containsMixedTypes="0"/>
    </cacheField>
    <cacheField name="NOTES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A3:E45" firstHeaderRow="1" firstDataRow="2" firstDataCol="2"/>
  <pivotFields count="6">
    <pivotField axis="axisCol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11">
        <item x="3"/>
        <item x="4"/>
        <item x="5"/>
        <item x="7"/>
        <item x="2"/>
        <item x="1"/>
        <item x="6"/>
        <item x="0"/>
        <item x="8"/>
        <item x="9"/>
        <item t="default"/>
      </items>
    </pivotField>
    <pivotField axis="axisRow" compact="0" outline="0" subtotalTop="0" showAll="0">
      <items count="12">
        <item x="5"/>
        <item x="8"/>
        <item x="9"/>
        <item x="2"/>
        <item x="3"/>
        <item x="7"/>
        <item x="4"/>
        <item x="0"/>
        <item x="1"/>
        <item x="6"/>
        <item h="1" x="10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2"/>
    <field x="1"/>
  </rowFields>
  <rowItems count="41">
    <i>
      <x/>
      <x v="2"/>
    </i>
    <i t="default">
      <x/>
    </i>
    <i>
      <x v="1"/>
      <x v="3"/>
    </i>
    <i r="1">
      <x v="7"/>
    </i>
    <i r="1">
      <x v="8"/>
    </i>
    <i t="default">
      <x v="1"/>
    </i>
    <i>
      <x v="2"/>
      <x v="3"/>
    </i>
    <i t="default">
      <x v="2"/>
    </i>
    <i>
      <x v="3"/>
      <x/>
    </i>
    <i r="1">
      <x v="1"/>
    </i>
    <i r="1">
      <x v="2"/>
    </i>
    <i r="1">
      <x v="3"/>
    </i>
    <i r="1">
      <x v="5"/>
    </i>
    <i r="1">
      <x v="7"/>
    </i>
    <i r="1">
      <x v="8"/>
    </i>
    <i t="default">
      <x v="3"/>
    </i>
    <i>
      <x v="4"/>
      <x v="1"/>
    </i>
    <i r="1">
      <x v="3"/>
    </i>
    <i r="1">
      <x v="4"/>
    </i>
    <i r="1">
      <x v="5"/>
    </i>
    <i r="1">
      <x v="6"/>
    </i>
    <i r="1">
      <x v="7"/>
    </i>
    <i t="default">
      <x v="4"/>
    </i>
    <i>
      <x v="5"/>
      <x v="3"/>
    </i>
    <i r="1">
      <x v="4"/>
    </i>
    <i r="1">
      <x v="7"/>
    </i>
    <i t="default">
      <x v="5"/>
    </i>
    <i>
      <x v="6"/>
      <x v="4"/>
    </i>
    <i r="1">
      <x v="7"/>
    </i>
    <i t="default">
      <x v="6"/>
    </i>
    <i>
      <x v="7"/>
      <x v="4"/>
    </i>
    <i r="1">
      <x v="6"/>
    </i>
    <i r="1">
      <x v="7"/>
    </i>
    <i t="default">
      <x v="7"/>
    </i>
    <i>
      <x v="8"/>
      <x/>
    </i>
    <i r="1">
      <x v="4"/>
    </i>
    <i r="1">
      <x v="5"/>
    </i>
    <i r="1">
      <x v="7"/>
    </i>
    <i t="default">
      <x v="8"/>
    </i>
    <i>
      <x v="9"/>
      <x v="3"/>
    </i>
    <i t="default">
      <x v="9"/>
    </i>
  </rowItems>
  <colFields count="1">
    <field x="0"/>
  </colFields>
  <colItems count="3">
    <i>
      <x/>
    </i>
    <i>
      <x v="1"/>
    </i>
    <i t="grand">
      <x/>
    </i>
  </colItems>
  <dataFields count="1">
    <dataField name="Sum of Number" fld="4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U49" firstHeaderRow="1" firstDataRow="3" firstDataCol="1"/>
  <pivotFields count="11">
    <pivotField compact="0" outline="0" subtotalTop="0" showAll="0"/>
    <pivotField axis="axisCol" compact="0" outline="0" subtotalTop="0" showAll="0">
      <items count="11">
        <item x="8"/>
        <item x="7"/>
        <item x="6"/>
        <item x="5"/>
        <item x="4"/>
        <item x="2"/>
        <item x="1"/>
        <item x="0"/>
        <item x="3"/>
        <item h="1" x="9"/>
        <item t="default"/>
      </items>
    </pivotField>
    <pivotField compact="0" outline="0" subtotalTop="0" showAll="0"/>
    <pivotField axis="axisRow" compact="0" outline="0" subtotalTop="0" showAll="0">
      <items count="45">
        <item x="7"/>
        <item x="32"/>
        <item x="22"/>
        <item x="3"/>
        <item x="31"/>
        <item x="18"/>
        <item x="21"/>
        <item x="40"/>
        <item x="1"/>
        <item x="33"/>
        <item x="13"/>
        <item x="8"/>
        <item x="9"/>
        <item x="34"/>
        <item x="16"/>
        <item x="11"/>
        <item x="26"/>
        <item x="10"/>
        <item x="37"/>
        <item x="12"/>
        <item x="4"/>
        <item x="28"/>
        <item x="0"/>
        <item x="42"/>
        <item x="27"/>
        <item x="36"/>
        <item x="41"/>
        <item x="17"/>
        <item x="20"/>
        <item x="23"/>
        <item x="2"/>
        <item x="24"/>
        <item x="25"/>
        <item x="5"/>
        <item x="6"/>
        <item x="19"/>
        <item x="30"/>
        <item x="38"/>
        <item x="35"/>
        <item x="15"/>
        <item x="39"/>
        <item x="14"/>
        <item x="29"/>
        <item x="43"/>
        <item t="default"/>
      </items>
    </pivotField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rowItems>
  <colFields count="2">
    <field x="1"/>
    <field x="-2"/>
  </colFields>
  <colItems count="20">
    <i>
      <x/>
      <x/>
    </i>
    <i i="1" r="1">
      <x v="1"/>
    </i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>
      <x v="4"/>
      <x/>
    </i>
    <i i="1" r="1">
      <x v="1"/>
    </i>
    <i>
      <x v="5"/>
      <x/>
    </i>
    <i i="1" r="1">
      <x v="1"/>
    </i>
    <i>
      <x v="6"/>
      <x/>
    </i>
    <i i="1" r="1">
      <x v="1"/>
    </i>
    <i>
      <x v="7"/>
      <x/>
    </i>
    <i i="1" r="1">
      <x v="1"/>
    </i>
    <i>
      <x v="8"/>
      <x/>
    </i>
    <i i="1" r="1">
      <x v="1"/>
    </i>
    <i t="grand">
      <x/>
    </i>
    <i t="grand" i="1">
      <x/>
    </i>
  </colItems>
  <dataFields count="2">
    <dataField name="Sum of &lt;50m" fld="4" baseField="1" baseItem="6"/>
    <dataField name="Sum of &gt;50m" fld="5" baseField="3" baseItem="1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58" firstHeaderRow="1" firstDataRow="2" firstDataCol="2"/>
  <pivotFields count="5">
    <pivotField axis="axisRow" compact="0" outline="0" subtotalTop="0" showAll="0" numFmtId="14">
      <items count="7">
        <item x="0"/>
        <item x="1"/>
        <item x="2"/>
        <item x="3"/>
        <item x="4"/>
        <item x="5"/>
        <item t="default"/>
      </items>
    </pivotField>
    <pivotField axis="axisCol" compact="0" outline="0" subtotalTop="0" showAll="0">
      <items count="13">
        <item x="0"/>
        <item x="1"/>
        <item x="2"/>
        <item x="6"/>
        <item x="3"/>
        <item x="4"/>
        <item x="7"/>
        <item x="9"/>
        <item x="10"/>
        <item x="11"/>
        <item x="5"/>
        <item x="8"/>
        <item t="default"/>
      </items>
    </pivotField>
    <pivotField axis="axisRow" compact="0" outline="0" subtotalTop="0" showAll="0">
      <items count="22">
        <item x="2"/>
        <item x="6"/>
        <item x="20"/>
        <item x="7"/>
        <item x="0"/>
        <item x="12"/>
        <item n="Canada Goose" x="13"/>
        <item x="1"/>
        <item n="C. Goldeneye" x="14"/>
        <item x="8"/>
        <item x="10"/>
        <item x="3"/>
        <item x="18"/>
        <item x="16"/>
        <item x="11"/>
        <item h="1" x="17"/>
        <item x="19"/>
        <item x="4"/>
        <item x="5"/>
        <item x="9"/>
        <item x="15"/>
        <item t="default"/>
      </items>
    </pivotField>
    <pivotField compact="0" outline="0" subtotalTop="0" showAll="0"/>
    <pivotField dataField="1" compact="0" outline="0" subtotalTop="0" showAll="0"/>
  </pivotFields>
  <rowFields count="2">
    <field x="0"/>
    <field x="2"/>
  </rowFields>
  <rowItems count="54">
    <i>
      <x/>
      <x/>
    </i>
    <i r="1">
      <x v="4"/>
    </i>
    <i r="1">
      <x v="7"/>
    </i>
    <i r="1">
      <x v="11"/>
    </i>
    <i r="1">
      <x v="17"/>
    </i>
    <i r="1">
      <x v="18"/>
    </i>
    <i t="default">
      <x/>
    </i>
    <i>
      <x v="1"/>
      <x v="1"/>
    </i>
    <i r="1">
      <x v="3"/>
    </i>
    <i r="1">
      <x v="4"/>
    </i>
    <i r="1">
      <x v="7"/>
    </i>
    <i r="1">
      <x v="9"/>
    </i>
    <i r="1">
      <x v="10"/>
    </i>
    <i r="1">
      <x v="11"/>
    </i>
    <i r="1">
      <x v="17"/>
    </i>
    <i r="1">
      <x v="18"/>
    </i>
    <i r="1">
      <x v="19"/>
    </i>
    <i t="default">
      <x v="1"/>
    </i>
    <i>
      <x v="2"/>
      <x v="4"/>
    </i>
    <i r="1">
      <x v="5"/>
    </i>
    <i r="1">
      <x v="7"/>
    </i>
    <i r="1">
      <x v="9"/>
    </i>
    <i r="1">
      <x v="11"/>
    </i>
    <i r="1">
      <x v="14"/>
    </i>
    <i r="1">
      <x v="18"/>
    </i>
    <i t="default">
      <x v="2"/>
    </i>
    <i>
      <x v="3"/>
      <x v="4"/>
    </i>
    <i r="1">
      <x v="6"/>
    </i>
    <i r="1">
      <x v="7"/>
    </i>
    <i r="1">
      <x v="8"/>
    </i>
    <i r="1">
      <x v="10"/>
    </i>
    <i r="1">
      <x v="13"/>
    </i>
    <i r="1">
      <x v="14"/>
    </i>
    <i r="1">
      <x v="17"/>
    </i>
    <i r="1">
      <x v="18"/>
    </i>
    <i r="1">
      <x v="20"/>
    </i>
    <i t="default">
      <x v="3"/>
    </i>
    <i>
      <x v="4"/>
      <x v="2"/>
    </i>
    <i r="1">
      <x v="4"/>
    </i>
    <i r="1">
      <x v="8"/>
    </i>
    <i r="1">
      <x v="12"/>
    </i>
    <i r="1">
      <x v="16"/>
    </i>
    <i r="1">
      <x v="18"/>
    </i>
    <i r="1">
      <x v="20"/>
    </i>
    <i t="default">
      <x v="4"/>
    </i>
    <i>
      <x v="5"/>
      <x v="4"/>
    </i>
    <i r="1">
      <x v="6"/>
    </i>
    <i r="1">
      <x v="7"/>
    </i>
    <i r="1">
      <x v="8"/>
    </i>
    <i r="1">
      <x v="14"/>
    </i>
    <i r="1">
      <x v="18"/>
    </i>
    <i r="1">
      <x v="20"/>
    </i>
    <i t="default">
      <x v="5"/>
    </i>
    <i t="grand">
      <x/>
    </i>
  </rowItems>
  <colFields count="1">
    <field x="1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10"/>
    </i>
    <i>
      <x v="11"/>
    </i>
    <i t="grand">
      <x/>
    </i>
  </colItems>
  <dataFields count="1">
    <dataField name="Sum of Number" fld="4" baseField="1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N26" firstHeaderRow="1" firstDataRow="2" firstDataCol="1"/>
  <pivotFields count="6">
    <pivotField compact="0" outline="0" subtotalTop="0" showAll="0" numFmtId="14"/>
    <pivotField axis="axisCol" compact="0" outline="0" subtotalTop="0" showAll="0">
      <items count="13">
        <item x="0"/>
        <item x="1"/>
        <item x="2"/>
        <item x="6"/>
        <item x="3"/>
        <item x="4"/>
        <item x="7"/>
        <item x="9"/>
        <item x="10"/>
        <item x="11"/>
        <item x="5"/>
        <item x="8"/>
        <item t="default"/>
      </items>
    </pivotField>
    <pivotField axis="axisRow" compact="0" outline="0" subtotalTop="0" showAll="0">
      <items count="22">
        <item x="2"/>
        <item x="6"/>
        <item x="20"/>
        <item x="7"/>
        <item x="0"/>
        <item x="12"/>
        <item x="13"/>
        <item x="1"/>
        <item x="14"/>
        <item x="8"/>
        <item x="10"/>
        <item x="3"/>
        <item x="18"/>
        <item x="16"/>
        <item x="11"/>
        <item x="17"/>
        <item x="19"/>
        <item x="4"/>
        <item x="5"/>
        <item x="9"/>
        <item x="15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2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 of Number" fld="4" baseField="2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0"/>
  <sheetViews>
    <sheetView zoomScalePageLayoutView="0" workbookViewId="0" topLeftCell="A1">
      <selection activeCell="C24" sqref="C24:C28"/>
    </sheetView>
  </sheetViews>
  <sheetFormatPr defaultColWidth="9.140625" defaultRowHeight="12.75"/>
  <cols>
    <col min="1" max="1" width="18.7109375" style="0" customWidth="1"/>
    <col min="2" max="2" width="21.7109375" style="1" customWidth="1"/>
    <col min="3" max="3" width="5.140625" style="0" customWidth="1"/>
    <col min="4" max="4" width="6.28125" style="0" customWidth="1"/>
    <col min="5" max="7" width="5.28125" style="0" customWidth="1"/>
    <col min="8" max="8" width="4.7109375" style="0" customWidth="1"/>
    <col min="9" max="9" width="4.8515625" style="0" customWidth="1"/>
    <col min="10" max="10" width="5.421875" style="0" customWidth="1"/>
    <col min="11" max="12" width="4.57421875" style="0" customWidth="1"/>
    <col min="13" max="14" width="4.7109375" style="0" customWidth="1"/>
    <col min="15" max="15" width="5.00390625" style="0" customWidth="1"/>
    <col min="16" max="18" width="5.421875" style="0" customWidth="1"/>
    <col min="19" max="20" width="4.57421875" style="0" customWidth="1"/>
    <col min="21" max="22" width="4.7109375" style="0" customWidth="1"/>
    <col min="23" max="23" width="5.00390625" style="0" customWidth="1"/>
    <col min="24" max="26" width="5.421875" style="0" customWidth="1"/>
    <col min="27" max="28" width="4.57421875" style="0" customWidth="1"/>
    <col min="29" max="30" width="4.7109375" style="0" customWidth="1"/>
    <col min="31" max="31" width="5.00390625" style="0" customWidth="1"/>
    <col min="32" max="34" width="5.421875" style="0" customWidth="1"/>
    <col min="35" max="36" width="4.57421875" style="0" customWidth="1"/>
    <col min="37" max="38" width="4.7109375" style="0" customWidth="1"/>
    <col min="39" max="39" width="5.00390625" style="0" customWidth="1"/>
    <col min="40" max="42" width="5.421875" style="0" customWidth="1"/>
    <col min="43" max="44" width="4.57421875" style="0" customWidth="1"/>
    <col min="45" max="46" width="4.7109375" style="0" customWidth="1"/>
    <col min="47" max="47" width="5.00390625" style="0" customWidth="1"/>
    <col min="48" max="50" width="5.421875" style="0" customWidth="1"/>
    <col min="51" max="52" width="4.57421875" style="0" customWidth="1"/>
    <col min="53" max="54" width="4.7109375" style="0" customWidth="1"/>
    <col min="55" max="55" width="5.00390625" style="0" customWidth="1"/>
    <col min="56" max="58" width="5.421875" style="0" customWidth="1"/>
  </cols>
  <sheetData>
    <row r="1" ht="15.75">
      <c r="A1" s="3" t="s">
        <v>24</v>
      </c>
    </row>
    <row r="2" spans="1:58" ht="15.75">
      <c r="A2" s="3"/>
      <c r="C2" s="5"/>
      <c r="D2" s="18"/>
      <c r="E2" s="19"/>
      <c r="F2" s="19"/>
      <c r="G2" s="19"/>
      <c r="H2" s="19"/>
      <c r="I2" s="19"/>
      <c r="J2" s="19"/>
      <c r="K2" s="20"/>
      <c r="L2" s="16"/>
      <c r="M2" s="16"/>
      <c r="N2" s="16"/>
      <c r="O2" s="16"/>
      <c r="P2" s="16"/>
      <c r="Q2" s="16"/>
      <c r="R2" s="16"/>
      <c r="S2" s="20"/>
      <c r="T2" s="16"/>
      <c r="U2" s="16"/>
      <c r="V2" s="16"/>
      <c r="W2" s="16"/>
      <c r="X2" s="16"/>
      <c r="Y2" s="16"/>
      <c r="Z2" s="16"/>
      <c r="AA2" s="20"/>
      <c r="AB2" s="16"/>
      <c r="AC2" s="16"/>
      <c r="AD2" s="16"/>
      <c r="AE2" s="16"/>
      <c r="AF2" s="16"/>
      <c r="AG2" s="16"/>
      <c r="AH2" s="16"/>
      <c r="AI2" s="20"/>
      <c r="AJ2" s="16"/>
      <c r="AK2" s="16"/>
      <c r="AL2" s="16"/>
      <c r="AM2" s="16"/>
      <c r="AN2" s="16"/>
      <c r="AO2" s="16"/>
      <c r="AP2" s="16"/>
      <c r="AQ2" s="20"/>
      <c r="AR2" s="16"/>
      <c r="AS2" s="16"/>
      <c r="AT2" s="16"/>
      <c r="AU2" s="16"/>
      <c r="AV2" s="16"/>
      <c r="AW2" s="16"/>
      <c r="AX2" s="16"/>
      <c r="AY2" s="20"/>
      <c r="AZ2" s="16"/>
      <c r="BA2" s="16"/>
      <c r="BB2" s="16"/>
      <c r="BC2" s="16"/>
      <c r="BD2" s="16"/>
      <c r="BE2" s="16"/>
      <c r="BF2" s="16"/>
    </row>
    <row r="3" spans="3:58" ht="12.75">
      <c r="C3" s="6"/>
      <c r="D3" s="86">
        <v>41250</v>
      </c>
      <c r="E3" s="86"/>
      <c r="F3" s="86"/>
      <c r="G3" s="86"/>
      <c r="H3" s="86"/>
      <c r="I3" s="86"/>
      <c r="J3" s="87"/>
      <c r="K3" s="88">
        <v>41270</v>
      </c>
      <c r="L3" s="88"/>
      <c r="M3" s="88"/>
      <c r="N3" s="88"/>
      <c r="O3" s="88"/>
      <c r="P3" s="88"/>
      <c r="Q3" s="88"/>
      <c r="R3" s="88"/>
      <c r="S3" s="88" t="s">
        <v>23</v>
      </c>
      <c r="T3" s="88"/>
      <c r="U3" s="88"/>
      <c r="V3" s="88"/>
      <c r="W3" s="88"/>
      <c r="X3" s="88"/>
      <c r="Y3" s="88"/>
      <c r="Z3" s="88"/>
      <c r="AA3" s="88" t="s">
        <v>22</v>
      </c>
      <c r="AB3" s="88"/>
      <c r="AC3" s="88"/>
      <c r="AD3" s="88"/>
      <c r="AE3" s="88"/>
      <c r="AF3" s="88"/>
      <c r="AG3" s="88"/>
      <c r="AH3" s="88"/>
      <c r="AI3" s="88" t="s">
        <v>21</v>
      </c>
      <c r="AJ3" s="88"/>
      <c r="AK3" s="88"/>
      <c r="AL3" s="88"/>
      <c r="AM3" s="88"/>
      <c r="AN3" s="88"/>
      <c r="AO3" s="88"/>
      <c r="AP3" s="88"/>
      <c r="AQ3" s="88" t="s">
        <v>53</v>
      </c>
      <c r="AR3" s="88"/>
      <c r="AS3" s="88"/>
      <c r="AT3" s="88"/>
      <c r="AU3" s="88"/>
      <c r="AV3" s="88"/>
      <c r="AW3" s="88"/>
      <c r="AX3" s="88"/>
      <c r="AY3" s="89" t="s">
        <v>54</v>
      </c>
      <c r="AZ3" s="89"/>
      <c r="BA3" s="89"/>
      <c r="BB3" s="89"/>
      <c r="BC3" s="89"/>
      <c r="BD3" s="89"/>
      <c r="BE3" s="89"/>
      <c r="BF3" s="89"/>
    </row>
    <row r="4" spans="1:58" ht="12.75">
      <c r="A4" s="14" t="s">
        <v>49</v>
      </c>
      <c r="B4" s="15" t="s">
        <v>50</v>
      </c>
      <c r="C4" s="26"/>
      <c r="D4" s="8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9" t="s">
        <v>20</v>
      </c>
      <c r="J4" s="10" t="s">
        <v>14</v>
      </c>
      <c r="K4" s="8" t="s">
        <v>15</v>
      </c>
      <c r="L4" s="9" t="s">
        <v>16</v>
      </c>
      <c r="M4" s="9" t="s">
        <v>17</v>
      </c>
      <c r="N4" s="9" t="s">
        <v>18</v>
      </c>
      <c r="O4" s="9" t="s">
        <v>19</v>
      </c>
      <c r="P4" s="9" t="s">
        <v>20</v>
      </c>
      <c r="Q4" s="9" t="s">
        <v>52</v>
      </c>
      <c r="R4" s="9" t="s">
        <v>14</v>
      </c>
      <c r="S4" s="8" t="s">
        <v>15</v>
      </c>
      <c r="T4" s="9" t="s">
        <v>16</v>
      </c>
      <c r="U4" s="9" t="s">
        <v>17</v>
      </c>
      <c r="V4" s="9" t="s">
        <v>18</v>
      </c>
      <c r="W4" s="9" t="s">
        <v>19</v>
      </c>
      <c r="X4" s="9" t="s">
        <v>20</v>
      </c>
      <c r="Y4" s="9" t="s">
        <v>52</v>
      </c>
      <c r="Z4" s="9" t="s">
        <v>14</v>
      </c>
      <c r="AA4" s="8" t="s">
        <v>15</v>
      </c>
      <c r="AB4" s="9" t="s">
        <v>16</v>
      </c>
      <c r="AC4" s="9" t="s">
        <v>17</v>
      </c>
      <c r="AD4" s="9" t="s">
        <v>18</v>
      </c>
      <c r="AE4" s="9" t="s">
        <v>19</v>
      </c>
      <c r="AF4" s="9" t="s">
        <v>20</v>
      </c>
      <c r="AG4" s="9" t="s">
        <v>52</v>
      </c>
      <c r="AH4" s="9" t="s">
        <v>14</v>
      </c>
      <c r="AI4" s="8" t="s">
        <v>15</v>
      </c>
      <c r="AJ4" s="9" t="s">
        <v>16</v>
      </c>
      <c r="AK4" s="9" t="s">
        <v>17</v>
      </c>
      <c r="AL4" s="9" t="s">
        <v>18</v>
      </c>
      <c r="AM4" s="9" t="s">
        <v>19</v>
      </c>
      <c r="AN4" s="9" t="s">
        <v>20</v>
      </c>
      <c r="AO4" s="9" t="s">
        <v>52</v>
      </c>
      <c r="AP4" s="9" t="s">
        <v>14</v>
      </c>
      <c r="AQ4" s="8" t="s">
        <v>15</v>
      </c>
      <c r="AR4" s="9" t="s">
        <v>16</v>
      </c>
      <c r="AS4" s="9" t="s">
        <v>17</v>
      </c>
      <c r="AT4" s="9" t="s">
        <v>18</v>
      </c>
      <c r="AU4" s="9" t="s">
        <v>19</v>
      </c>
      <c r="AV4" s="9" t="s">
        <v>20</v>
      </c>
      <c r="AW4" s="9" t="s">
        <v>52</v>
      </c>
      <c r="AX4" s="9" t="s">
        <v>14</v>
      </c>
      <c r="AY4" s="8" t="s">
        <v>15</v>
      </c>
      <c r="AZ4" s="9" t="s">
        <v>16</v>
      </c>
      <c r="BA4" s="9" t="s">
        <v>17</v>
      </c>
      <c r="BB4" s="9" t="s">
        <v>18</v>
      </c>
      <c r="BC4" s="9" t="s">
        <v>19</v>
      </c>
      <c r="BD4" s="9" t="s">
        <v>20</v>
      </c>
      <c r="BE4" s="9" t="s">
        <v>52</v>
      </c>
      <c r="BF4" s="9" t="s">
        <v>14</v>
      </c>
    </row>
    <row r="5" spans="1:10" ht="12.75">
      <c r="A5" t="s">
        <v>10</v>
      </c>
      <c r="B5" s="1" t="s">
        <v>11</v>
      </c>
      <c r="C5" s="27" t="s">
        <v>14</v>
      </c>
      <c r="I5">
        <v>2</v>
      </c>
      <c r="J5" s="5">
        <f>SUM(D5:I5)</f>
        <v>2</v>
      </c>
    </row>
    <row r="6" spans="1:10" ht="12.75">
      <c r="A6" t="s">
        <v>0</v>
      </c>
      <c r="B6" s="1" t="s">
        <v>1</v>
      </c>
      <c r="C6" s="28" t="s">
        <v>12</v>
      </c>
      <c r="J6" s="5">
        <f aca="true" t="shared" si="0" ref="J6:J21">SUM(D6:I6)</f>
        <v>0</v>
      </c>
    </row>
    <row r="7" spans="3:10" ht="12.75">
      <c r="C7" s="28" t="s">
        <v>13</v>
      </c>
      <c r="J7" s="5">
        <f t="shared" si="0"/>
        <v>0</v>
      </c>
    </row>
    <row r="8" spans="3:10" ht="12.75">
      <c r="C8" s="27" t="s">
        <v>14</v>
      </c>
      <c r="D8">
        <f aca="true" t="shared" si="1" ref="D8:I8">SUM(D6:D7)</f>
        <v>0</v>
      </c>
      <c r="E8">
        <f t="shared" si="1"/>
        <v>0</v>
      </c>
      <c r="F8">
        <f t="shared" si="1"/>
        <v>0</v>
      </c>
      <c r="G8">
        <f t="shared" si="1"/>
        <v>0</v>
      </c>
      <c r="H8">
        <f t="shared" si="1"/>
        <v>0</v>
      </c>
      <c r="I8">
        <f t="shared" si="1"/>
        <v>0</v>
      </c>
      <c r="J8" s="5">
        <f t="shared" si="0"/>
        <v>0</v>
      </c>
    </row>
    <row r="9" spans="1:10" ht="12.75">
      <c r="A9" t="s">
        <v>2</v>
      </c>
      <c r="B9" s="1" t="s">
        <v>3</v>
      </c>
      <c r="C9" s="28" t="s">
        <v>12</v>
      </c>
      <c r="I9">
        <v>1</v>
      </c>
      <c r="J9" s="5">
        <f t="shared" si="0"/>
        <v>1</v>
      </c>
    </row>
    <row r="10" spans="3:10" ht="12.75">
      <c r="C10" s="28" t="s">
        <v>13</v>
      </c>
      <c r="I10">
        <v>1</v>
      </c>
      <c r="J10" s="5">
        <f t="shared" si="0"/>
        <v>1</v>
      </c>
    </row>
    <row r="11" spans="3:10" ht="12.75">
      <c r="C11" s="27" t="s">
        <v>14</v>
      </c>
      <c r="D11">
        <f aca="true" t="shared" si="2" ref="D11:I11">SUM(D9:D10)</f>
        <v>0</v>
      </c>
      <c r="E11">
        <f t="shared" si="2"/>
        <v>0</v>
      </c>
      <c r="F11">
        <f t="shared" si="2"/>
        <v>0</v>
      </c>
      <c r="G11">
        <f t="shared" si="2"/>
        <v>0</v>
      </c>
      <c r="H11">
        <f t="shared" si="2"/>
        <v>0</v>
      </c>
      <c r="I11">
        <f t="shared" si="2"/>
        <v>2</v>
      </c>
      <c r="J11" s="5">
        <f t="shared" si="0"/>
        <v>2</v>
      </c>
    </row>
    <row r="12" spans="1:10" ht="12.75">
      <c r="A12" t="s">
        <v>4</v>
      </c>
      <c r="B12" s="1" t="s">
        <v>5</v>
      </c>
      <c r="C12" s="28" t="s">
        <v>12</v>
      </c>
      <c r="D12">
        <v>7</v>
      </c>
      <c r="J12" s="5">
        <f t="shared" si="0"/>
        <v>7</v>
      </c>
    </row>
    <row r="13" spans="3:10" ht="12.75">
      <c r="C13" s="28" t="s">
        <v>13</v>
      </c>
      <c r="D13">
        <v>10</v>
      </c>
      <c r="I13">
        <v>1</v>
      </c>
      <c r="J13" s="5">
        <f t="shared" si="0"/>
        <v>11</v>
      </c>
    </row>
    <row r="14" spans="3:10" ht="12.75">
      <c r="C14" s="27" t="s">
        <v>14</v>
      </c>
      <c r="D14">
        <f aca="true" t="shared" si="3" ref="D14:I14">SUM(D12:D13)</f>
        <v>17</v>
      </c>
      <c r="E14">
        <f t="shared" si="3"/>
        <v>0</v>
      </c>
      <c r="F14">
        <f t="shared" si="3"/>
        <v>0</v>
      </c>
      <c r="G14">
        <f t="shared" si="3"/>
        <v>0</v>
      </c>
      <c r="H14">
        <f t="shared" si="3"/>
        <v>0</v>
      </c>
      <c r="I14">
        <f t="shared" si="3"/>
        <v>1</v>
      </c>
      <c r="J14" s="5">
        <f t="shared" si="0"/>
        <v>18</v>
      </c>
    </row>
    <row r="15" spans="1:10" ht="12.75">
      <c r="A15" t="s">
        <v>6</v>
      </c>
      <c r="B15" s="1" t="s">
        <v>7</v>
      </c>
      <c r="C15" s="28" t="s">
        <v>12</v>
      </c>
      <c r="I15">
        <v>5</v>
      </c>
      <c r="J15" s="5">
        <f t="shared" si="0"/>
        <v>5</v>
      </c>
    </row>
    <row r="16" spans="3:10" ht="12.75">
      <c r="C16" s="28" t="s">
        <v>13</v>
      </c>
      <c r="J16" s="5">
        <f t="shared" si="0"/>
        <v>0</v>
      </c>
    </row>
    <row r="17" spans="3:10" ht="12.75">
      <c r="C17" s="27" t="s">
        <v>14</v>
      </c>
      <c r="D17">
        <f aca="true" t="shared" si="4" ref="D17:I17">SUM(D15:D16)</f>
        <v>0</v>
      </c>
      <c r="E17">
        <f t="shared" si="4"/>
        <v>0</v>
      </c>
      <c r="F17">
        <f t="shared" si="4"/>
        <v>0</v>
      </c>
      <c r="G17">
        <f t="shared" si="4"/>
        <v>0</v>
      </c>
      <c r="H17">
        <f t="shared" si="4"/>
        <v>0</v>
      </c>
      <c r="I17">
        <f t="shared" si="4"/>
        <v>5</v>
      </c>
      <c r="J17" s="5">
        <f t="shared" si="0"/>
        <v>5</v>
      </c>
    </row>
    <row r="18" spans="1:10" ht="12.75">
      <c r="A18" t="s">
        <v>8</v>
      </c>
      <c r="B18" s="1" t="s">
        <v>9</v>
      </c>
      <c r="C18" s="28" t="s">
        <v>12</v>
      </c>
      <c r="I18">
        <v>1</v>
      </c>
      <c r="J18" s="5">
        <f t="shared" si="0"/>
        <v>1</v>
      </c>
    </row>
    <row r="19" spans="3:10" ht="12.75">
      <c r="C19" s="28" t="s">
        <v>13</v>
      </c>
      <c r="J19" s="5">
        <f t="shared" si="0"/>
        <v>0</v>
      </c>
    </row>
    <row r="20" spans="1:10" ht="12.75">
      <c r="A20" s="4"/>
      <c r="B20" s="25"/>
      <c r="C20" s="29" t="s">
        <v>14</v>
      </c>
      <c r="D20" s="4">
        <f aca="true" t="shared" si="5" ref="D20:I20">SUM(D18:D19)</f>
        <v>0</v>
      </c>
      <c r="E20" s="4">
        <f t="shared" si="5"/>
        <v>0</v>
      </c>
      <c r="F20" s="4">
        <f t="shared" si="5"/>
        <v>0</v>
      </c>
      <c r="G20" s="4">
        <f t="shared" si="5"/>
        <v>0</v>
      </c>
      <c r="H20" s="4">
        <f t="shared" si="5"/>
        <v>0</v>
      </c>
      <c r="I20" s="4">
        <f t="shared" si="5"/>
        <v>1</v>
      </c>
      <c r="J20" s="6">
        <f t="shared" si="0"/>
        <v>1</v>
      </c>
    </row>
    <row r="21" spans="1:10" ht="12.75">
      <c r="A21" s="4"/>
      <c r="B21" s="7" t="s">
        <v>26</v>
      </c>
      <c r="C21" s="6"/>
      <c r="D21" s="12">
        <f aca="true" t="shared" si="6" ref="D21:I21">SUM(D5,D8,D11,D14,D17,D20)</f>
        <v>17</v>
      </c>
      <c r="E21" s="12">
        <f t="shared" si="6"/>
        <v>0</v>
      </c>
      <c r="F21" s="12">
        <f t="shared" si="6"/>
        <v>0</v>
      </c>
      <c r="G21" s="12">
        <f t="shared" si="6"/>
        <v>0</v>
      </c>
      <c r="H21" s="12">
        <f t="shared" si="6"/>
        <v>0</v>
      </c>
      <c r="I21" s="12">
        <f t="shared" si="6"/>
        <v>11</v>
      </c>
      <c r="J21" s="13">
        <f t="shared" si="0"/>
        <v>28</v>
      </c>
    </row>
    <row r="22" ht="12.75">
      <c r="J22" s="11"/>
    </row>
    <row r="23" spans="1:10" ht="12.75">
      <c r="A23" t="s">
        <v>25</v>
      </c>
      <c r="C23" t="s">
        <v>30</v>
      </c>
      <c r="J23" s="5"/>
    </row>
    <row r="24" spans="1:10" ht="12.75">
      <c r="A24" t="s">
        <v>33</v>
      </c>
      <c r="C24" t="s">
        <v>27</v>
      </c>
      <c r="J24" s="5"/>
    </row>
    <row r="25" spans="3:10" ht="12.75">
      <c r="C25" t="s">
        <v>28</v>
      </c>
      <c r="J25" s="5"/>
    </row>
    <row r="26" spans="3:10" ht="12.75">
      <c r="C26" t="s">
        <v>32</v>
      </c>
      <c r="J26" s="5"/>
    </row>
    <row r="27" spans="3:10" ht="12.75">
      <c r="C27" t="s">
        <v>31</v>
      </c>
      <c r="J27" s="5"/>
    </row>
    <row r="28" spans="3:10" ht="12.75">
      <c r="C28" t="s">
        <v>29</v>
      </c>
      <c r="J28" s="5"/>
    </row>
    <row r="29" ht="12.75">
      <c r="J29" s="5"/>
    </row>
    <row r="30" spans="1:10" ht="12.75">
      <c r="A30" t="s">
        <v>34</v>
      </c>
      <c r="C30" t="s">
        <v>35</v>
      </c>
      <c r="J30" s="5"/>
    </row>
  </sheetData>
  <sheetProtection/>
  <mergeCells count="7">
    <mergeCell ref="D3:J3"/>
    <mergeCell ref="K3:R3"/>
    <mergeCell ref="AQ3:AX3"/>
    <mergeCell ref="AY3:BF3"/>
    <mergeCell ref="S3:Z3"/>
    <mergeCell ref="AA3:AH3"/>
    <mergeCell ref="AI3:AP3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E41" sqref="E41"/>
    </sheetView>
  </sheetViews>
  <sheetFormatPr defaultColWidth="9.140625" defaultRowHeight="12.75"/>
  <cols>
    <col min="1" max="1" width="23.57421875" style="0" customWidth="1"/>
    <col min="2" max="2" width="10.7109375" style="0" customWidth="1"/>
    <col min="3" max="3" width="10.421875" style="0" customWidth="1"/>
    <col min="4" max="4" width="10.7109375" style="0" customWidth="1"/>
    <col min="5" max="7" width="7.8515625" style="0" customWidth="1"/>
  </cols>
  <sheetData>
    <row r="1" spans="1:4" ht="12.75">
      <c r="A1" t="s">
        <v>57</v>
      </c>
      <c r="B1" s="34">
        <v>41250</v>
      </c>
      <c r="C1" s="34">
        <v>41270</v>
      </c>
      <c r="D1" s="34">
        <v>41305</v>
      </c>
    </row>
    <row r="2" spans="1:2" ht="12.75">
      <c r="A2" t="s">
        <v>99</v>
      </c>
      <c r="B2" t="s">
        <v>100</v>
      </c>
    </row>
    <row r="3" spans="1:4" ht="12.75">
      <c r="A3" t="s">
        <v>95</v>
      </c>
      <c r="C3" t="s">
        <v>101</v>
      </c>
      <c r="D3" t="s">
        <v>101</v>
      </c>
    </row>
    <row r="4" spans="1:3" ht="12.75">
      <c r="A4" t="s">
        <v>92</v>
      </c>
      <c r="B4" t="s">
        <v>100</v>
      </c>
      <c r="C4" t="s">
        <v>102</v>
      </c>
    </row>
    <row r="5" spans="1:2" ht="12.75">
      <c r="A5" t="s">
        <v>106</v>
      </c>
      <c r="B5" t="s">
        <v>102</v>
      </c>
    </row>
    <row r="6" spans="1:2" ht="12.75">
      <c r="A6" t="s">
        <v>107</v>
      </c>
      <c r="B6" t="s">
        <v>102</v>
      </c>
    </row>
    <row r="7" spans="1:2" ht="12.75">
      <c r="A7" t="s">
        <v>108</v>
      </c>
      <c r="B7" t="s">
        <v>102</v>
      </c>
    </row>
    <row r="8" spans="1:3" ht="12.75">
      <c r="A8" t="s">
        <v>93</v>
      </c>
      <c r="C8" t="s">
        <v>102</v>
      </c>
    </row>
    <row r="9" spans="1:4" ht="12.75">
      <c r="A9" t="s">
        <v>96</v>
      </c>
      <c r="C9" t="s">
        <v>101</v>
      </c>
      <c r="D9" t="s">
        <v>102</v>
      </c>
    </row>
    <row r="10" spans="1:4" ht="12.75">
      <c r="A10" t="s">
        <v>89</v>
      </c>
      <c r="C10" t="s">
        <v>101</v>
      </c>
      <c r="D10" t="s">
        <v>102</v>
      </c>
    </row>
    <row r="11" spans="1:2" ht="12.75">
      <c r="A11" t="s">
        <v>110</v>
      </c>
      <c r="B11" t="s">
        <v>100</v>
      </c>
    </row>
    <row r="12" spans="1:3" ht="12.75">
      <c r="A12" t="s">
        <v>91</v>
      </c>
      <c r="C12" t="s">
        <v>102</v>
      </c>
    </row>
    <row r="13" spans="1:2" ht="12.75">
      <c r="A13" t="s">
        <v>91</v>
      </c>
      <c r="B13" t="s">
        <v>102</v>
      </c>
    </row>
    <row r="14" spans="1:2" ht="12.75">
      <c r="A14" t="s">
        <v>109</v>
      </c>
      <c r="B14" t="s">
        <v>100</v>
      </c>
    </row>
    <row r="15" spans="1:3" ht="12.75">
      <c r="A15" t="s">
        <v>94</v>
      </c>
      <c r="C15" t="s">
        <v>102</v>
      </c>
    </row>
    <row r="16" spans="1:3" ht="12.75">
      <c r="A16" t="s">
        <v>90</v>
      </c>
      <c r="C16" t="s">
        <v>100</v>
      </c>
    </row>
    <row r="17" spans="1:3" ht="12.75">
      <c r="A17" t="s">
        <v>88</v>
      </c>
      <c r="C17" t="s">
        <v>100</v>
      </c>
    </row>
    <row r="18" spans="1:2" ht="12.75">
      <c r="A18" t="s">
        <v>111</v>
      </c>
      <c r="B18" t="s">
        <v>100</v>
      </c>
    </row>
    <row r="19" spans="1:2" ht="12.75">
      <c r="A19" t="s">
        <v>105</v>
      </c>
      <c r="B19" t="s">
        <v>102</v>
      </c>
    </row>
    <row r="20" spans="1:2" ht="12.75">
      <c r="A20" t="s">
        <v>104</v>
      </c>
      <c r="B20" t="s">
        <v>102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V46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13.57421875" style="0" bestFit="1" customWidth="1"/>
    <col min="2" max="10" width="9.28125" style="0" customWidth="1"/>
    <col min="11" max="11" width="10.57421875" style="0" customWidth="1"/>
    <col min="12" max="12" width="9.140625" style="0" customWidth="1"/>
    <col min="13" max="13" width="26.421875" style="0" customWidth="1"/>
    <col min="14" max="21" width="9.28125" style="0" customWidth="1"/>
    <col min="22" max="22" width="18.140625" style="2" customWidth="1"/>
  </cols>
  <sheetData>
    <row r="3" spans="1:22" ht="12.75">
      <c r="A3" s="38" t="s">
        <v>235</v>
      </c>
      <c r="B3" s="38" t="s">
        <v>56</v>
      </c>
      <c r="C3" s="36"/>
      <c r="D3" s="36"/>
      <c r="E3" s="36"/>
      <c r="F3" s="36"/>
      <c r="G3" s="36"/>
      <c r="H3" s="36"/>
      <c r="I3" s="36"/>
      <c r="J3" s="36"/>
      <c r="K3" s="37"/>
      <c r="M3" s="38" t="s">
        <v>235</v>
      </c>
      <c r="N3" s="66" t="s">
        <v>56</v>
      </c>
      <c r="O3" s="84"/>
      <c r="P3" s="84"/>
      <c r="Q3" s="84"/>
      <c r="R3" s="84"/>
      <c r="S3" s="84"/>
      <c r="T3" s="84"/>
      <c r="U3" s="84"/>
      <c r="V3" s="84"/>
    </row>
    <row r="4" spans="1:22" ht="12.75">
      <c r="A4" s="38" t="s">
        <v>57</v>
      </c>
      <c r="B4" s="38" t="s">
        <v>171</v>
      </c>
      <c r="C4" s="60" t="s">
        <v>167</v>
      </c>
      <c r="D4" s="60" t="s">
        <v>163</v>
      </c>
      <c r="E4" s="60" t="s">
        <v>159</v>
      </c>
      <c r="F4" s="60" t="s">
        <v>148</v>
      </c>
      <c r="G4" s="60" t="s">
        <v>144</v>
      </c>
      <c r="H4" s="60" t="s">
        <v>138</v>
      </c>
      <c r="I4" s="60" t="s">
        <v>126</v>
      </c>
      <c r="J4" s="60" t="s">
        <v>145</v>
      </c>
      <c r="K4" s="39" t="s">
        <v>26</v>
      </c>
      <c r="M4" s="38" t="s">
        <v>57</v>
      </c>
      <c r="N4" s="66" t="s">
        <v>171</v>
      </c>
      <c r="O4" s="67" t="s">
        <v>167</v>
      </c>
      <c r="P4" s="67" t="s">
        <v>163</v>
      </c>
      <c r="Q4" s="67" t="s">
        <v>159</v>
      </c>
      <c r="R4" s="67" t="s">
        <v>148</v>
      </c>
      <c r="S4" s="67" t="s">
        <v>144</v>
      </c>
      <c r="T4" s="67" t="s">
        <v>138</v>
      </c>
      <c r="U4" s="67" t="s">
        <v>126</v>
      </c>
      <c r="V4" s="85" t="s">
        <v>243</v>
      </c>
    </row>
    <row r="5" spans="1:21" ht="12.75">
      <c r="A5" s="38" t="s">
        <v>143</v>
      </c>
      <c r="B5" s="41"/>
      <c r="C5" s="42">
        <v>1</v>
      </c>
      <c r="D5" s="42"/>
      <c r="E5" s="42"/>
      <c r="F5" s="42">
        <v>1</v>
      </c>
      <c r="G5" s="42"/>
      <c r="H5" s="42"/>
      <c r="I5" s="42"/>
      <c r="J5" s="42"/>
      <c r="K5" s="43">
        <v>2</v>
      </c>
      <c r="M5" s="38" t="s">
        <v>236</v>
      </c>
      <c r="N5" s="68">
        <f>IF(B5&gt;0,"x","")</f>
      </c>
      <c r="O5" s="69" t="str">
        <f>IF(C5&gt;0,"x","")</f>
        <v>x</v>
      </c>
      <c r="P5" s="69">
        <f>IF(D5&gt;0,"x","")</f>
      </c>
      <c r="Q5" s="69">
        <f>IF(E5&gt;0,"x","")</f>
      </c>
      <c r="R5" s="69" t="str">
        <f>IF(F5&gt;0,"x","")</f>
        <v>x</v>
      </c>
      <c r="S5" s="69">
        <f>IF(G5&gt;0,"x","")</f>
      </c>
      <c r="T5" s="69">
        <f>IF(H5&gt;0,"x","")</f>
      </c>
      <c r="U5" s="69">
        <f>IF(I5&gt;0,"x","")</f>
      </c>
    </row>
    <row r="6" spans="1:21" ht="12.75">
      <c r="A6" s="45" t="s">
        <v>185</v>
      </c>
      <c r="B6" s="46"/>
      <c r="C6" s="47"/>
      <c r="D6" s="47">
        <v>2</v>
      </c>
      <c r="E6" s="47"/>
      <c r="F6" s="47"/>
      <c r="G6" s="47"/>
      <c r="H6" s="47"/>
      <c r="I6" s="47"/>
      <c r="J6" s="47"/>
      <c r="K6" s="48">
        <v>2</v>
      </c>
      <c r="M6" s="45" t="s">
        <v>237</v>
      </c>
      <c r="N6" s="70">
        <f>IF(B6&gt;0,"x","")</f>
      </c>
      <c r="O6" s="71">
        <f>IF(C6&gt;0,"x","")</f>
      </c>
      <c r="P6" s="71" t="str">
        <f>IF(D6&gt;0,"x","")</f>
        <v>x</v>
      </c>
      <c r="Q6" s="71">
        <f>IF(E6&gt;0,"x","")</f>
      </c>
      <c r="R6" s="71">
        <f>IF(F6&gt;0,"x","")</f>
      </c>
      <c r="S6" s="71">
        <f>IF(G6&gt;0,"x","")</f>
      </c>
      <c r="T6" s="71">
        <f>IF(H6&gt;0,"x","")</f>
      </c>
      <c r="U6" s="71">
        <f>IF(I6&gt;0,"x","")</f>
      </c>
    </row>
    <row r="7" spans="1:21" ht="12.75">
      <c r="A7" s="45" t="s">
        <v>166</v>
      </c>
      <c r="B7" s="46"/>
      <c r="C7" s="47">
        <v>1</v>
      </c>
      <c r="D7" s="47">
        <v>1</v>
      </c>
      <c r="E7" s="47"/>
      <c r="F7" s="47"/>
      <c r="G7" s="47"/>
      <c r="H7" s="47"/>
      <c r="I7" s="47"/>
      <c r="J7" s="47"/>
      <c r="K7" s="48">
        <v>2</v>
      </c>
      <c r="M7" s="45" t="s">
        <v>230</v>
      </c>
      <c r="N7" s="70">
        <f>IF(B7&gt;0,"x","")</f>
      </c>
      <c r="O7" s="71" t="str">
        <f>IF(C7&gt;0,"x","")</f>
        <v>x</v>
      </c>
      <c r="P7" s="71" t="str">
        <f>IF(D7&gt;0,"x","")</f>
        <v>x</v>
      </c>
      <c r="Q7" s="71">
        <f>IF(E7&gt;0,"x","")</f>
      </c>
      <c r="R7" s="71">
        <f>IF(F7&gt;0,"x","")</f>
      </c>
      <c r="S7" s="71">
        <f>IF(G7&gt;0,"x","")</f>
      </c>
      <c r="T7" s="71">
        <f>IF(H7&gt;0,"x","")</f>
      </c>
      <c r="U7" s="71">
        <f>IF(I7&gt;0,"x","")</f>
      </c>
    </row>
    <row r="8" spans="1:21" ht="12.75">
      <c r="A8" s="45" t="s">
        <v>136</v>
      </c>
      <c r="B8" s="46">
        <v>1</v>
      </c>
      <c r="C8" s="47"/>
      <c r="D8" s="47">
        <v>1</v>
      </c>
      <c r="E8" s="47"/>
      <c r="F8" s="47"/>
      <c r="G8" s="47"/>
      <c r="H8" s="47"/>
      <c r="I8" s="47">
        <v>1</v>
      </c>
      <c r="J8" s="47"/>
      <c r="K8" s="48">
        <v>3</v>
      </c>
      <c r="M8" s="45" t="s">
        <v>238</v>
      </c>
      <c r="N8" s="70" t="str">
        <f>IF(B8&gt;0,"x","")</f>
        <v>x</v>
      </c>
      <c r="O8" s="71">
        <f>IF(C8&gt;0,"x","")</f>
      </c>
      <c r="P8" s="71" t="str">
        <f>IF(D8&gt;0,"x","")</f>
        <v>x</v>
      </c>
      <c r="Q8" s="71">
        <f>IF(E8&gt;0,"x","")</f>
      </c>
      <c r="R8" s="71">
        <f>IF(F8&gt;0,"x","")</f>
      </c>
      <c r="S8" s="71">
        <f>IF(G8&gt;0,"x","")</f>
      </c>
      <c r="T8" s="71">
        <f>IF(H8&gt;0,"x","")</f>
      </c>
      <c r="U8" s="71" t="str">
        <f>IF(I8&gt;0,"x","")</f>
        <v>x</v>
      </c>
    </row>
    <row r="9" spans="1:22" ht="12.75">
      <c r="A9" s="45" t="s">
        <v>184</v>
      </c>
      <c r="B9" s="46"/>
      <c r="C9" s="47"/>
      <c r="D9" s="47"/>
      <c r="E9" s="47"/>
      <c r="F9" s="47"/>
      <c r="G9" s="47"/>
      <c r="H9" s="47"/>
      <c r="I9" s="47"/>
      <c r="J9" s="47"/>
      <c r="K9" s="48"/>
      <c r="M9" s="45" t="s">
        <v>239</v>
      </c>
      <c r="N9" s="70">
        <f>IF(B9&gt;0,"x","")</f>
      </c>
      <c r="O9" s="71">
        <f>IF(C9&gt;0,"x","")</f>
      </c>
      <c r="P9" s="71">
        <f>IF(D9&gt;0,"x","")</f>
      </c>
      <c r="Q9" s="71">
        <f>IF(E9&gt;0,"x","")</f>
      </c>
      <c r="R9" s="71">
        <f>IF(F9&gt;0,"x","")</f>
      </c>
      <c r="S9" s="71">
        <f>IF(G9&gt;0,"x","")</f>
      </c>
      <c r="T9" s="71">
        <f>IF(H9&gt;0,"x","")</f>
      </c>
      <c r="U9" s="71">
        <f>IF(I9&gt;0,"x","")</f>
      </c>
      <c r="V9" s="2" t="s">
        <v>272</v>
      </c>
    </row>
    <row r="10" spans="1:22" ht="12.75">
      <c r="A10" s="45" t="s">
        <v>160</v>
      </c>
      <c r="B10" s="46"/>
      <c r="C10" s="47"/>
      <c r="D10" s="47"/>
      <c r="E10" s="47"/>
      <c r="F10" s="47"/>
      <c r="G10" s="47"/>
      <c r="H10" s="47"/>
      <c r="I10" s="47"/>
      <c r="J10" s="47"/>
      <c r="K10" s="48"/>
      <c r="M10" s="45" t="s">
        <v>226</v>
      </c>
      <c r="N10" s="70">
        <f>IF(B10&gt;0,"x","")</f>
      </c>
      <c r="O10" s="71">
        <f>IF(C10&gt;0,"x","")</f>
      </c>
      <c r="P10" s="71">
        <f>IF(D10&gt;0,"x","")</f>
      </c>
      <c r="Q10" s="71">
        <f>IF(E10&gt;0,"x","")</f>
      </c>
      <c r="R10" s="71">
        <f>IF(F10&gt;0,"x","")</f>
      </c>
      <c r="S10" s="71">
        <f>IF(G10&gt;0,"x","")</f>
      </c>
      <c r="T10" s="71">
        <f>IF(H10&gt;0,"x","")</f>
      </c>
      <c r="U10" s="71">
        <f>IF(I10&gt;0,"x","")</f>
      </c>
      <c r="V10" s="2" t="s">
        <v>272</v>
      </c>
    </row>
    <row r="11" spans="1:21" ht="12.75">
      <c r="A11" s="45" t="s">
        <v>165</v>
      </c>
      <c r="B11" s="46"/>
      <c r="C11" s="47"/>
      <c r="D11" s="47">
        <v>1</v>
      </c>
      <c r="E11" s="47"/>
      <c r="F11" s="47"/>
      <c r="G11" s="47"/>
      <c r="H11" s="47">
        <v>1</v>
      </c>
      <c r="I11" s="47"/>
      <c r="J11" s="47"/>
      <c r="K11" s="48">
        <v>2</v>
      </c>
      <c r="M11" s="45" t="s">
        <v>240</v>
      </c>
      <c r="N11" s="70">
        <f>IF(B11&gt;0,"x","")</f>
      </c>
      <c r="O11" s="71">
        <f>IF(C11&gt;0,"x","")</f>
      </c>
      <c r="P11" s="71" t="str">
        <f>IF(D11&gt;0,"x","")</f>
        <v>x</v>
      </c>
      <c r="Q11" s="71">
        <f>IF(E11&gt;0,"x","")</f>
      </c>
      <c r="R11" s="71">
        <f>IF(F11&gt;0,"x","")</f>
      </c>
      <c r="S11" s="71">
        <f>IF(G11&gt;0,"x","")</f>
      </c>
      <c r="T11" s="71" t="str">
        <f>IF(H11&gt;0,"x","")</f>
        <v>x</v>
      </c>
      <c r="U11" s="71">
        <f>IF(I11&gt;0,"x","")</f>
      </c>
    </row>
    <row r="12" spans="1:22" ht="12.75">
      <c r="A12" s="45" t="s">
        <v>197</v>
      </c>
      <c r="B12" s="46"/>
      <c r="C12" s="47"/>
      <c r="D12" s="47"/>
      <c r="E12" s="47"/>
      <c r="F12" s="47"/>
      <c r="G12" s="47"/>
      <c r="H12" s="47"/>
      <c r="I12" s="47"/>
      <c r="J12" s="47"/>
      <c r="K12" s="48"/>
      <c r="M12" s="45" t="s">
        <v>241</v>
      </c>
      <c r="N12" s="70">
        <f>IF(B12&gt;0,"x","")</f>
      </c>
      <c r="O12" s="71">
        <f>IF(C12&gt;0,"x","")</f>
      </c>
      <c r="P12" s="71">
        <f>IF(D12&gt;0,"x","")</f>
      </c>
      <c r="Q12" s="71">
        <f>IF(E12&gt;0,"x","")</f>
      </c>
      <c r="R12" s="71">
        <f>IF(F12&gt;0,"x","")</f>
      </c>
      <c r="S12" s="71">
        <f>IF(G12&gt;0,"x","")</f>
      </c>
      <c r="T12" s="71">
        <f>IF(H12&gt;0,"x","")</f>
      </c>
      <c r="U12" s="71">
        <f>IF(I12&gt;0,"x","")</f>
      </c>
      <c r="V12" s="2" t="s">
        <v>272</v>
      </c>
    </row>
    <row r="13" spans="1:22" ht="12.75">
      <c r="A13" s="45" t="s">
        <v>134</v>
      </c>
      <c r="B13" s="46"/>
      <c r="C13" s="47"/>
      <c r="D13" s="47"/>
      <c r="E13" s="47"/>
      <c r="F13" s="47"/>
      <c r="G13" s="47"/>
      <c r="H13" s="47"/>
      <c r="I13" s="47"/>
      <c r="J13" s="47"/>
      <c r="K13" s="48"/>
      <c r="M13" s="45" t="s">
        <v>242</v>
      </c>
      <c r="N13" s="70">
        <f>IF(B13&gt;0,"x","")</f>
      </c>
      <c r="O13" s="71">
        <f>IF(C13&gt;0,"x","")</f>
      </c>
      <c r="P13" s="71">
        <f>IF(D13&gt;0,"x","")</f>
      </c>
      <c r="Q13" s="71">
        <f>IF(E13&gt;0,"x","")</f>
      </c>
      <c r="R13" s="71">
        <f>IF(F13&gt;0,"x","")</f>
      </c>
      <c r="S13" s="71">
        <f>IF(G13&gt;0,"x","")</f>
      </c>
      <c r="T13" s="71">
        <f>IF(H13&gt;0,"x","")</f>
      </c>
      <c r="U13" s="71">
        <f>IF(I13&gt;0,"x","")</f>
      </c>
      <c r="V13" s="2" t="s">
        <v>272</v>
      </c>
    </row>
    <row r="14" spans="1:21" ht="12.75">
      <c r="A14" s="45" t="s">
        <v>186</v>
      </c>
      <c r="B14" s="46"/>
      <c r="C14" s="47"/>
      <c r="D14" s="47"/>
      <c r="E14" s="47"/>
      <c r="F14" s="47"/>
      <c r="G14" s="47"/>
      <c r="H14" s="47"/>
      <c r="I14" s="47"/>
      <c r="J14" s="47"/>
      <c r="K14" s="48"/>
      <c r="M14" s="45" t="s">
        <v>244</v>
      </c>
      <c r="N14" s="70">
        <f>IF(B15&gt;0,"x","")</f>
      </c>
      <c r="O14" s="71" t="str">
        <f>IF(C15&gt;0,"x","")</f>
        <v>x</v>
      </c>
      <c r="P14" s="71" t="str">
        <f>IF(D15&gt;0,"x","")</f>
        <v>x</v>
      </c>
      <c r="Q14" s="71">
        <f>IF(E15&gt;0,"x","")</f>
      </c>
      <c r="R14" s="71" t="str">
        <f>IF(F15&gt;0,"x","")</f>
        <v>x</v>
      </c>
      <c r="S14" s="71" t="str">
        <f>IF(G15&gt;0,"x","")</f>
        <v>x</v>
      </c>
      <c r="T14" s="71">
        <f>IF(H15&gt;0,"x","")</f>
      </c>
      <c r="U14" s="71">
        <f>IF(I15&gt;0,"x","")</f>
      </c>
    </row>
    <row r="15" spans="1:22" ht="12.75">
      <c r="A15" s="45" t="s">
        <v>154</v>
      </c>
      <c r="B15" s="46"/>
      <c r="C15" s="47">
        <v>3</v>
      </c>
      <c r="D15" s="47">
        <v>1</v>
      </c>
      <c r="E15" s="47"/>
      <c r="F15" s="47">
        <v>2</v>
      </c>
      <c r="G15" s="47">
        <v>1</v>
      </c>
      <c r="H15" s="47"/>
      <c r="I15" s="47"/>
      <c r="J15" s="47"/>
      <c r="K15" s="48">
        <v>7</v>
      </c>
      <c r="M15" s="45" t="s">
        <v>245</v>
      </c>
      <c r="N15" s="70">
        <f>IF(B16&gt;0,"x","")</f>
      </c>
      <c r="O15" s="71">
        <f>IF(C16&gt;0,"x","")</f>
      </c>
      <c r="P15" s="71">
        <f>IF(D16&gt;0,"x","")</f>
      </c>
      <c r="Q15" s="71">
        <f>IF(E16&gt;0,"x","")</f>
      </c>
      <c r="R15" s="71">
        <f>IF(F16&gt;0,"x","")</f>
      </c>
      <c r="S15" s="71">
        <f>IF(G16&gt;0,"x","")</f>
      </c>
      <c r="T15" s="71">
        <f>IF(H16&gt;0,"x","")</f>
      </c>
      <c r="U15" s="71">
        <f>IF(I16&gt;0,"x","")</f>
      </c>
      <c r="V15" s="2" t="s">
        <v>272</v>
      </c>
    </row>
    <row r="16" spans="1:22" ht="12.75">
      <c r="A16" s="45" t="s">
        <v>146</v>
      </c>
      <c r="B16" s="46"/>
      <c r="C16" s="47"/>
      <c r="D16" s="47"/>
      <c r="E16" s="47"/>
      <c r="F16" s="47"/>
      <c r="G16" s="47"/>
      <c r="H16" s="47"/>
      <c r="I16" s="47"/>
      <c r="J16" s="47"/>
      <c r="K16" s="48"/>
      <c r="M16" s="45" t="s">
        <v>246</v>
      </c>
      <c r="N16" s="70">
        <f>IF(B17&gt;0,"x","")</f>
      </c>
      <c r="O16" s="71">
        <f>IF(C17&gt;0,"x","")</f>
      </c>
      <c r="P16" s="71">
        <f>IF(D17&gt;0,"x","")</f>
      </c>
      <c r="Q16" s="71">
        <f>IF(E17&gt;0,"x","")</f>
      </c>
      <c r="R16" s="71">
        <f>IF(F17&gt;0,"x","")</f>
      </c>
      <c r="S16" s="71">
        <f>IF(G17&gt;0,"x","")</f>
      </c>
      <c r="T16" s="71">
        <f>IF(H17&gt;0,"x","")</f>
      </c>
      <c r="U16" s="71">
        <f>IF(I17&gt;0,"x","")</f>
      </c>
      <c r="V16" s="2" t="s">
        <v>272</v>
      </c>
    </row>
    <row r="17" spans="1:21" ht="12.75">
      <c r="A17" s="45" t="s">
        <v>147</v>
      </c>
      <c r="B17" s="46"/>
      <c r="C17" s="47"/>
      <c r="D17" s="47"/>
      <c r="E17" s="47"/>
      <c r="F17" s="47"/>
      <c r="G17" s="47"/>
      <c r="H17" s="47"/>
      <c r="I17" s="47"/>
      <c r="J17" s="47"/>
      <c r="K17" s="48"/>
      <c r="M17" s="45" t="s">
        <v>247</v>
      </c>
      <c r="N17" s="70">
        <f>IF(B18&gt;0,"x","")</f>
      </c>
      <c r="O17" s="71">
        <f>IF(C18&gt;0,"x","")</f>
      </c>
      <c r="P17" s="71">
        <f>IF(D18&gt;0,"x","")</f>
      </c>
      <c r="Q17" s="71">
        <f>IF(E18&gt;0,"x","")</f>
      </c>
      <c r="R17" s="71">
        <f>IF(F18&gt;0,"x","")</f>
      </c>
      <c r="S17" s="71" t="str">
        <f>IF(G18&gt;0,"x","")</f>
        <v>x</v>
      </c>
      <c r="T17" s="71">
        <f>IF(H18&gt;0,"x","")</f>
      </c>
      <c r="U17" s="71">
        <f>IF(I18&gt;0,"x","")</f>
      </c>
    </row>
    <row r="18" spans="1:22" ht="12.75">
      <c r="A18" s="45" t="s">
        <v>187</v>
      </c>
      <c r="B18" s="46"/>
      <c r="C18" s="47"/>
      <c r="D18" s="47"/>
      <c r="E18" s="47"/>
      <c r="F18" s="47"/>
      <c r="G18" s="47">
        <v>1</v>
      </c>
      <c r="H18" s="47"/>
      <c r="I18" s="47"/>
      <c r="J18" s="47"/>
      <c r="K18" s="48">
        <v>1</v>
      </c>
      <c r="M18" s="45" t="s">
        <v>225</v>
      </c>
      <c r="N18" s="70">
        <f>IF(B19&gt;0,"x","")</f>
      </c>
      <c r="O18" s="71">
        <f>IF(C19&gt;0,"x","")</f>
      </c>
      <c r="P18" s="71">
        <f>IF(D19&gt;0,"x","")</f>
      </c>
      <c r="Q18" s="71">
        <f>IF(E19&gt;0,"x","")</f>
      </c>
      <c r="R18" s="71">
        <f>IF(F19&gt;0,"x","")</f>
      </c>
      <c r="S18" s="71">
        <f>IF(G19&gt;0,"x","")</f>
      </c>
      <c r="T18" s="71">
        <f>IF(H19&gt;0,"x","")</f>
      </c>
      <c r="U18" s="71">
        <f>IF(I19&gt;0,"x","")</f>
      </c>
      <c r="V18" s="2" t="s">
        <v>272</v>
      </c>
    </row>
    <row r="19" spans="1:21" ht="12.75">
      <c r="A19" s="45" t="s">
        <v>157</v>
      </c>
      <c r="B19" s="46"/>
      <c r="C19" s="47"/>
      <c r="D19" s="47"/>
      <c r="E19" s="47"/>
      <c r="F19" s="47"/>
      <c r="G19" s="47"/>
      <c r="H19" s="47"/>
      <c r="I19" s="47"/>
      <c r="J19" s="47"/>
      <c r="K19" s="48"/>
      <c r="M19" s="45" t="s">
        <v>248</v>
      </c>
      <c r="N19" s="70">
        <f>IF(B20&gt;0,"x","")</f>
      </c>
      <c r="O19" s="71" t="str">
        <f>IF(C20&gt;0,"x","")</f>
        <v>x</v>
      </c>
      <c r="P19" s="71">
        <f>IF(D20&gt;0,"x","")</f>
      </c>
      <c r="Q19" s="71">
        <f>IF(E20&gt;0,"x","")</f>
      </c>
      <c r="R19" s="71" t="str">
        <f>IF(F20&gt;0,"x","")</f>
        <v>x</v>
      </c>
      <c r="S19" s="71">
        <f>IF(G20&gt;0,"x","")</f>
      </c>
      <c r="T19" s="71">
        <f>IF(H20&gt;0,"x","")</f>
      </c>
      <c r="U19" s="71">
        <f>IF(I20&gt;0,"x","")</f>
      </c>
    </row>
    <row r="20" spans="1:22" ht="12.75">
      <c r="A20" s="45" t="s">
        <v>150</v>
      </c>
      <c r="B20" s="46"/>
      <c r="C20" s="47">
        <v>2</v>
      </c>
      <c r="D20" s="47"/>
      <c r="E20" s="47"/>
      <c r="F20" s="47">
        <v>2</v>
      </c>
      <c r="G20" s="47"/>
      <c r="H20" s="47"/>
      <c r="I20" s="47"/>
      <c r="J20" s="47"/>
      <c r="K20" s="48">
        <v>4</v>
      </c>
      <c r="M20" s="45" t="s">
        <v>249</v>
      </c>
      <c r="N20" s="70">
        <f>IF(B21&gt;0,"x","")</f>
      </c>
      <c r="O20" s="71">
        <f>IF(C21&gt;0,"x","")</f>
      </c>
      <c r="P20" s="71">
        <f>IF(D21&gt;0,"x","")</f>
      </c>
      <c r="Q20" s="71">
        <f>IF(E21&gt;0,"x","")</f>
      </c>
      <c r="R20" s="71">
        <f>IF(F21&gt;0,"x","")</f>
      </c>
      <c r="S20" s="71">
        <f>IF(G21&gt;0,"x","")</f>
      </c>
      <c r="T20" s="71">
        <f>IF(H21&gt;0,"x","")</f>
      </c>
      <c r="U20" s="71">
        <f>IF(I21&gt;0,"x","")</f>
      </c>
      <c r="V20" s="2" t="s">
        <v>272</v>
      </c>
    </row>
    <row r="21" spans="1:21" ht="12.75">
      <c r="A21" s="45" t="s">
        <v>176</v>
      </c>
      <c r="B21" s="46"/>
      <c r="C21" s="47"/>
      <c r="D21" s="47"/>
      <c r="E21" s="47"/>
      <c r="F21" s="47"/>
      <c r="G21" s="47"/>
      <c r="H21" s="47"/>
      <c r="I21" s="47"/>
      <c r="J21" s="47"/>
      <c r="K21" s="48"/>
      <c r="M21" s="45" t="s">
        <v>250</v>
      </c>
      <c r="N21" s="70">
        <f>IF(B22&gt;0,"x","")</f>
      </c>
      <c r="O21" s="71" t="str">
        <f>IF(C22&gt;0,"x","")</f>
        <v>x</v>
      </c>
      <c r="P21" s="71">
        <f>IF(D22&gt;0,"x","")</f>
      </c>
      <c r="Q21" s="71">
        <f>IF(E22&gt;0,"x","")</f>
      </c>
      <c r="R21" s="71">
        <f>IF(F22&gt;0,"x","")</f>
      </c>
      <c r="S21" s="71">
        <f>IF(G22&gt;0,"x","")</f>
      </c>
      <c r="T21" s="71">
        <f>IF(H22&gt;0,"x","")</f>
      </c>
      <c r="U21" s="71">
        <f>IF(I22&gt;0,"x","")</f>
      </c>
    </row>
    <row r="22" spans="1:22" ht="12.75">
      <c r="A22" s="45" t="s">
        <v>194</v>
      </c>
      <c r="B22" s="46"/>
      <c r="C22" s="47">
        <v>1</v>
      </c>
      <c r="D22" s="47"/>
      <c r="E22" s="47"/>
      <c r="F22" s="47"/>
      <c r="G22" s="47"/>
      <c r="H22" s="47"/>
      <c r="I22" s="47"/>
      <c r="J22" s="47"/>
      <c r="K22" s="48">
        <v>1</v>
      </c>
      <c r="M22" s="45" t="s">
        <v>251</v>
      </c>
      <c r="N22" s="70">
        <f>IF(B23&gt;0,"x","")</f>
      </c>
      <c r="O22" s="71">
        <f>IF(C23&gt;0,"x","")</f>
      </c>
      <c r="P22" s="71">
        <f>IF(D23&gt;0,"x","")</f>
      </c>
      <c r="Q22" s="71">
        <f>IF(E23&gt;0,"x","")</f>
      </c>
      <c r="R22" s="71">
        <f>IF(F23&gt;0,"x","")</f>
      </c>
      <c r="S22" s="71">
        <f>IF(G23&gt;0,"x","")</f>
      </c>
      <c r="T22" s="71">
        <f>IF(H23&gt;0,"x","")</f>
      </c>
      <c r="U22" s="71">
        <f>IF(I23&gt;0,"x","")</f>
      </c>
      <c r="V22" s="2" t="s">
        <v>272</v>
      </c>
    </row>
    <row r="23" spans="1:21" ht="12.75">
      <c r="A23" s="45" t="s">
        <v>151</v>
      </c>
      <c r="B23" s="46"/>
      <c r="C23" s="47"/>
      <c r="D23" s="47"/>
      <c r="E23" s="47"/>
      <c r="F23" s="47"/>
      <c r="G23" s="47"/>
      <c r="H23" s="47"/>
      <c r="I23" s="47"/>
      <c r="J23" s="47"/>
      <c r="K23" s="48"/>
      <c r="M23" s="45" t="s">
        <v>252</v>
      </c>
      <c r="N23" s="70" t="str">
        <f>IF(B24&gt;0,"x","")</f>
        <v>x</v>
      </c>
      <c r="O23" s="71">
        <f>IF(C24&gt;0,"x","")</f>
      </c>
      <c r="P23" s="71">
        <f>IF(D24&gt;0,"x","")</f>
      </c>
      <c r="Q23" s="71" t="str">
        <f>IF(E24&gt;0,"x","")</f>
        <v>x</v>
      </c>
      <c r="R23" s="71">
        <f>IF(F24&gt;0,"x","")</f>
      </c>
      <c r="S23" s="71">
        <f>IF(G24&gt;0,"x","")</f>
      </c>
      <c r="T23" s="71" t="str">
        <f>IF(H24&gt;0,"x","")</f>
        <v>x</v>
      </c>
      <c r="U23" s="71" t="str">
        <f>IF(I24&gt;0,"x","")</f>
        <v>x</v>
      </c>
    </row>
    <row r="24" spans="1:22" ht="12.75">
      <c r="A24" s="45" t="s">
        <v>137</v>
      </c>
      <c r="B24" s="46">
        <v>1</v>
      </c>
      <c r="C24" s="47"/>
      <c r="D24" s="47"/>
      <c r="E24" s="47">
        <v>1</v>
      </c>
      <c r="F24" s="47"/>
      <c r="G24" s="47"/>
      <c r="H24" s="47">
        <v>1</v>
      </c>
      <c r="I24" s="47">
        <v>2</v>
      </c>
      <c r="J24" s="47"/>
      <c r="K24" s="48">
        <v>5</v>
      </c>
      <c r="M24" s="45" t="s">
        <v>221</v>
      </c>
      <c r="N24" s="70">
        <f>IF(B25&gt;0,"x","")</f>
      </c>
      <c r="O24" s="71">
        <f>IF(C25&gt;0,"x","")</f>
      </c>
      <c r="P24" s="71">
        <f>IF(D25&gt;0,"x","")</f>
      </c>
      <c r="Q24" s="71">
        <f>IF(E25&gt;0,"x","")</f>
      </c>
      <c r="R24" s="71">
        <f>IF(F25&gt;0,"x","")</f>
      </c>
      <c r="S24" s="71">
        <f>IF(G25&gt;0,"x","")</f>
      </c>
      <c r="T24" s="71">
        <f>IF(H25&gt;0,"x","")</f>
      </c>
      <c r="U24" s="71">
        <f>IF(I25&gt;0,"x","")</f>
      </c>
      <c r="V24" s="2" t="s">
        <v>272</v>
      </c>
    </row>
    <row r="25" spans="1:21" ht="12.75">
      <c r="A25" s="45" t="s">
        <v>179</v>
      </c>
      <c r="B25" s="46"/>
      <c r="C25" s="47"/>
      <c r="D25" s="47"/>
      <c r="E25" s="47"/>
      <c r="F25" s="47"/>
      <c r="G25" s="47"/>
      <c r="H25" s="47"/>
      <c r="I25" s="47"/>
      <c r="J25" s="47"/>
      <c r="K25" s="48"/>
      <c r="M25" s="45" t="s">
        <v>253</v>
      </c>
      <c r="N25" s="70" t="str">
        <f>IF(B26&gt;0,"x","")</f>
        <v>x</v>
      </c>
      <c r="O25" s="71">
        <f>IF(C26&gt;0,"x","")</f>
      </c>
      <c r="P25" s="71">
        <f>IF(D26&gt;0,"x","")</f>
      </c>
      <c r="Q25" s="71" t="str">
        <f>IF(E26&gt;0,"x","")</f>
        <v>x</v>
      </c>
      <c r="R25" s="71">
        <f>IF(F26&gt;0,"x","")</f>
      </c>
      <c r="S25" s="71">
        <f>IF(G26&gt;0,"x","")</f>
      </c>
      <c r="T25" s="71" t="str">
        <f>IF(H26&gt;0,"x","")</f>
        <v>x</v>
      </c>
      <c r="U25" s="71" t="str">
        <f>IF(I26&gt;0,"x","")</f>
        <v>x</v>
      </c>
    </row>
    <row r="26" spans="1:22" ht="12.75">
      <c r="A26" s="45" t="s">
        <v>133</v>
      </c>
      <c r="B26" s="46">
        <v>3</v>
      </c>
      <c r="C26" s="47"/>
      <c r="D26" s="47"/>
      <c r="E26" s="47">
        <v>1</v>
      </c>
      <c r="F26" s="47"/>
      <c r="G26" s="47"/>
      <c r="H26" s="47">
        <v>1</v>
      </c>
      <c r="I26" s="47">
        <v>1</v>
      </c>
      <c r="J26" s="47"/>
      <c r="K26" s="48">
        <v>6</v>
      </c>
      <c r="M26" s="45" t="s">
        <v>254</v>
      </c>
      <c r="N26" s="70">
        <f>IF(B27&gt;0,"x","")</f>
      </c>
      <c r="O26" s="71">
        <f>IF(C27&gt;0,"x","")</f>
      </c>
      <c r="P26" s="71">
        <f>IF(D27&gt;0,"x","")</f>
      </c>
      <c r="Q26" s="71">
        <f>IF(E27&gt;0,"x","")</f>
      </c>
      <c r="R26" s="71">
        <f>IF(F27&gt;0,"x","")</f>
      </c>
      <c r="S26" s="71">
        <f>IF(G27&gt;0,"x","")</f>
      </c>
      <c r="T26" s="71">
        <f>IF(H27&gt;0,"x","")</f>
      </c>
      <c r="U26" s="71">
        <f>IF(I27&gt;0,"x","")</f>
      </c>
      <c r="V26" s="2" t="s">
        <v>272</v>
      </c>
    </row>
    <row r="27" spans="1:21" ht="12.75">
      <c r="A27" s="45" t="s">
        <v>199</v>
      </c>
      <c r="B27" s="46"/>
      <c r="C27" s="47"/>
      <c r="D27" s="47"/>
      <c r="E27" s="47"/>
      <c r="F27" s="47"/>
      <c r="G27" s="47"/>
      <c r="H27" s="47"/>
      <c r="I27" s="47"/>
      <c r="J27" s="47"/>
      <c r="K27" s="48"/>
      <c r="M27" s="45" t="s">
        <v>255</v>
      </c>
      <c r="N27" s="70">
        <f>IF(B28&gt;0,"x","")</f>
      </c>
      <c r="O27" s="71">
        <f>IF(C28&gt;0,"x","")</f>
      </c>
      <c r="P27" s="71">
        <f>IF(D28&gt;0,"x","")</f>
      </c>
      <c r="Q27" s="71">
        <f>IF(E28&gt;0,"x","")</f>
      </c>
      <c r="R27" s="71" t="str">
        <f>IF(F28&gt;0,"x","")</f>
        <v>x</v>
      </c>
      <c r="S27" s="71">
        <f>IF(G28&gt;0,"x","")</f>
      </c>
      <c r="T27" s="71">
        <f>IF(H28&gt;0,"x","")</f>
      </c>
      <c r="U27" s="71">
        <f>IF(I28&gt;0,"x","")</f>
      </c>
    </row>
    <row r="28" spans="1:22" ht="12.75">
      <c r="A28" s="45" t="s">
        <v>178</v>
      </c>
      <c r="B28" s="46"/>
      <c r="C28" s="47"/>
      <c r="D28" s="47"/>
      <c r="E28" s="47"/>
      <c r="F28" s="47">
        <v>1</v>
      </c>
      <c r="G28" s="47"/>
      <c r="H28" s="47"/>
      <c r="I28" s="47"/>
      <c r="J28" s="47"/>
      <c r="K28" s="48">
        <v>1</v>
      </c>
      <c r="M28" s="45" t="s">
        <v>256</v>
      </c>
      <c r="N28" s="70">
        <f>IF(B30&gt;0,"x","")</f>
      </c>
      <c r="O28" s="71">
        <f>IF(C30&gt;0,"x","")</f>
      </c>
      <c r="P28" s="71">
        <f>IF(D30&gt;0,"x","")</f>
      </c>
      <c r="Q28" s="71">
        <f>IF(E30&gt;0,"x","")</f>
      </c>
      <c r="R28" s="71">
        <f>IF(F30&gt;0,"x","")</f>
      </c>
      <c r="S28" s="71">
        <f>IF(G30&gt;0,"x","")</f>
      </c>
      <c r="T28" s="71">
        <f>IF(H30&gt;0,"x","")</f>
      </c>
      <c r="U28" s="71">
        <f>IF(I30&gt;0,"x","")</f>
      </c>
      <c r="V28" s="2" t="s">
        <v>272</v>
      </c>
    </row>
    <row r="29" spans="1:21" ht="12.75">
      <c r="A29" s="45" t="s">
        <v>189</v>
      </c>
      <c r="B29" s="46"/>
      <c r="C29" s="47"/>
      <c r="D29" s="47"/>
      <c r="E29" s="47"/>
      <c r="F29" s="47"/>
      <c r="G29" s="47"/>
      <c r="H29" s="47"/>
      <c r="I29" s="47"/>
      <c r="J29" s="47"/>
      <c r="K29" s="48"/>
      <c r="M29" s="45" t="s">
        <v>257</v>
      </c>
      <c r="N29" s="70">
        <f>IF(B31&gt;0,"x","")</f>
      </c>
      <c r="O29" s="71">
        <f>IF(C31&gt;0,"x","")</f>
      </c>
      <c r="P29" s="71">
        <f>IF(D31&gt;0,"x","")</f>
      </c>
      <c r="Q29" s="71">
        <f>IF(E31&gt;0,"x","")</f>
      </c>
      <c r="R29" s="71" t="str">
        <f>IF(F31&gt;0,"x","")</f>
        <v>x</v>
      </c>
      <c r="S29" s="71">
        <f>IF(G31&gt;0,"x","")</f>
      </c>
      <c r="T29" s="71">
        <f>IF(H31&gt;0,"x","")</f>
      </c>
      <c r="U29" s="71">
        <f>IF(I31&gt;0,"x","")</f>
      </c>
    </row>
    <row r="30" spans="1:22" ht="12.75">
      <c r="A30" s="45" t="s">
        <v>198</v>
      </c>
      <c r="B30" s="46"/>
      <c r="C30" s="47"/>
      <c r="D30" s="47"/>
      <c r="E30" s="47"/>
      <c r="F30" s="47"/>
      <c r="G30" s="47"/>
      <c r="H30" s="47"/>
      <c r="I30" s="47"/>
      <c r="J30" s="47"/>
      <c r="K30" s="48"/>
      <c r="M30" s="45" t="s">
        <v>258</v>
      </c>
      <c r="N30" s="70">
        <f>IF(B32&gt;0,"x","")</f>
      </c>
      <c r="O30" s="71">
        <f>IF(C32&gt;0,"x","")</f>
      </c>
      <c r="P30" s="71">
        <f>IF(D32&gt;0,"x","")</f>
      </c>
      <c r="Q30" s="71">
        <f>IF(E32&gt;0,"x","")</f>
      </c>
      <c r="R30" s="71">
        <f>IF(F32&gt;0,"x","")</f>
      </c>
      <c r="S30" s="71">
        <f>IF(G32&gt;0,"x","")</f>
      </c>
      <c r="T30" s="71">
        <f>IF(H32&gt;0,"x","")</f>
      </c>
      <c r="U30" s="71">
        <f>IF(I32&gt;0,"x","")</f>
      </c>
      <c r="V30" s="2" t="s">
        <v>272</v>
      </c>
    </row>
    <row r="31" spans="1:22" ht="12.75">
      <c r="A31" s="45" t="s">
        <v>158</v>
      </c>
      <c r="B31" s="46"/>
      <c r="C31" s="47"/>
      <c r="D31" s="47"/>
      <c r="E31" s="47"/>
      <c r="F31" s="47">
        <v>1</v>
      </c>
      <c r="G31" s="47"/>
      <c r="H31" s="47"/>
      <c r="I31" s="47"/>
      <c r="J31" s="47"/>
      <c r="K31" s="48">
        <v>1</v>
      </c>
      <c r="M31" s="45" t="s">
        <v>259</v>
      </c>
      <c r="N31" s="70">
        <f>IF(B33&gt;0,"x","")</f>
      </c>
      <c r="O31" s="71">
        <f>IF(C33&gt;0,"x","")</f>
      </c>
      <c r="P31" s="71">
        <f>IF(D33&gt;0,"x","")</f>
      </c>
      <c r="Q31" s="71">
        <f>IF(E33&gt;0,"x","")</f>
      </c>
      <c r="R31" s="71">
        <f>IF(F33&gt;0,"x","")</f>
      </c>
      <c r="S31" s="71">
        <f>IF(G33&gt;0,"x","")</f>
      </c>
      <c r="T31" s="71">
        <f>IF(H33&gt;0,"x","")</f>
      </c>
      <c r="U31" s="71">
        <f>IF(I33&gt;0,"x","")</f>
      </c>
      <c r="V31" s="2" t="s">
        <v>272</v>
      </c>
    </row>
    <row r="32" spans="1:21" ht="12.75">
      <c r="A32" s="45" t="s">
        <v>164</v>
      </c>
      <c r="B32" s="46"/>
      <c r="C32" s="47"/>
      <c r="D32" s="47"/>
      <c r="E32" s="47"/>
      <c r="F32" s="47"/>
      <c r="G32" s="47"/>
      <c r="H32" s="47"/>
      <c r="I32" s="47"/>
      <c r="J32" s="47"/>
      <c r="K32" s="48"/>
      <c r="M32" s="45" t="s">
        <v>260</v>
      </c>
      <c r="N32" s="70" t="str">
        <f>IF(B34&gt;0,"x","")</f>
        <v>x</v>
      </c>
      <c r="O32" s="71" t="str">
        <f>IF(C34&gt;0,"x","")</f>
        <v>x</v>
      </c>
      <c r="P32" s="71" t="str">
        <f>IF(D34&gt;0,"x","")</f>
        <v>x</v>
      </c>
      <c r="Q32" s="71">
        <f>IF(E34&gt;0,"x","")</f>
      </c>
      <c r="R32" s="71" t="str">
        <f>IF(F34&gt;0,"x","")</f>
        <v>x</v>
      </c>
      <c r="S32" s="71" t="str">
        <f>IF(G34&gt;0,"x","")</f>
        <v>x</v>
      </c>
      <c r="T32" s="71">
        <f>IF(H34&gt;0,"x","")</f>
      </c>
      <c r="U32" s="71" t="str">
        <f>IF(I34&gt;0,"x","")</f>
        <v>x</v>
      </c>
    </row>
    <row r="33" spans="1:21" ht="12.75">
      <c r="A33" s="45" t="s">
        <v>168</v>
      </c>
      <c r="B33" s="46"/>
      <c r="C33" s="47"/>
      <c r="D33" s="47"/>
      <c r="E33" s="47"/>
      <c r="F33" s="47"/>
      <c r="G33" s="47"/>
      <c r="H33" s="47"/>
      <c r="I33" s="47"/>
      <c r="J33" s="47"/>
      <c r="K33" s="48"/>
      <c r="M33" s="45" t="s">
        <v>261</v>
      </c>
      <c r="N33" s="70">
        <f>IF(B35&gt;0,"x","")</f>
      </c>
      <c r="O33" s="71" t="str">
        <f>IF(C35&gt;0,"x","")</f>
        <v>x</v>
      </c>
      <c r="P33" s="71">
        <f>IF(D35&gt;0,"x","")</f>
      </c>
      <c r="Q33" s="71">
        <f>IF(E35&gt;0,"x","")</f>
      </c>
      <c r="R33" s="71">
        <f>IF(F35&gt;0,"x","")</f>
      </c>
      <c r="S33" s="71">
        <f>IF(G35&gt;0,"x","")</f>
      </c>
      <c r="T33" s="71" t="str">
        <f>IF(H35&gt;0,"x","")</f>
        <v>x</v>
      </c>
      <c r="U33" s="71">
        <f>IF(I35&gt;0,"x","")</f>
      </c>
    </row>
    <row r="34" spans="1:21" ht="12.75">
      <c r="A34" s="45" t="s">
        <v>135</v>
      </c>
      <c r="B34" s="46">
        <v>2</v>
      </c>
      <c r="C34" s="47">
        <v>4</v>
      </c>
      <c r="D34" s="47">
        <v>3</v>
      </c>
      <c r="E34" s="47"/>
      <c r="F34" s="47">
        <v>2</v>
      </c>
      <c r="G34" s="47">
        <v>1</v>
      </c>
      <c r="H34" s="47"/>
      <c r="I34" s="47">
        <v>1</v>
      </c>
      <c r="J34" s="47"/>
      <c r="K34" s="48">
        <v>13</v>
      </c>
      <c r="M34" s="45" t="s">
        <v>262</v>
      </c>
      <c r="N34" s="70">
        <f>IF(B36&gt;0,"x","")</f>
      </c>
      <c r="O34" s="71">
        <f>IF(C36&gt;0,"x","")</f>
      </c>
      <c r="P34" s="71">
        <f>IF(D36&gt;0,"x","")</f>
      </c>
      <c r="Q34" s="71">
        <f>IF(E36&gt;0,"x","")</f>
      </c>
      <c r="R34" s="71">
        <f>IF(F36&gt;0,"x","")</f>
      </c>
      <c r="S34" s="71">
        <f>IF(G36&gt;0,"x","")</f>
      </c>
      <c r="T34" s="71" t="str">
        <f>IF(H36&gt;0,"x","")</f>
        <v>x</v>
      </c>
      <c r="U34" s="71">
        <f>IF(I36&gt;0,"x","")</f>
      </c>
    </row>
    <row r="35" spans="1:21" ht="12.75">
      <c r="A35" s="45" t="s">
        <v>169</v>
      </c>
      <c r="B35" s="46"/>
      <c r="C35" s="47">
        <v>1</v>
      </c>
      <c r="D35" s="47"/>
      <c r="E35" s="47"/>
      <c r="F35" s="47"/>
      <c r="G35" s="47"/>
      <c r="H35" s="47">
        <v>2</v>
      </c>
      <c r="I35" s="47"/>
      <c r="J35" s="47"/>
      <c r="K35" s="48">
        <v>3</v>
      </c>
      <c r="M35" s="45" t="s">
        <v>263</v>
      </c>
      <c r="N35" s="70" t="str">
        <f>IF(B37&gt;0,"x","")</f>
        <v>x</v>
      </c>
      <c r="O35" s="71" t="str">
        <f>IF(C37&gt;0,"x","")</f>
        <v>x</v>
      </c>
      <c r="P35" s="71">
        <f>IF(D37&gt;0,"x","")</f>
      </c>
      <c r="Q35" s="71" t="str">
        <f>IF(E37&gt;0,"x","")</f>
        <v>x</v>
      </c>
      <c r="R35" s="71">
        <f>IF(F37&gt;0,"x","")</f>
      </c>
      <c r="S35" s="71" t="str">
        <f>IF(G37&gt;0,"x","")</f>
        <v>x</v>
      </c>
      <c r="T35" s="71" t="str">
        <f>IF(H37&gt;0,"x","")</f>
        <v>x</v>
      </c>
      <c r="U35" s="71">
        <f>IF(I37&gt;0,"x","")</f>
      </c>
    </row>
    <row r="36" spans="1:21" ht="12.75">
      <c r="A36" s="45" t="s">
        <v>175</v>
      </c>
      <c r="B36" s="46"/>
      <c r="C36" s="47"/>
      <c r="D36" s="47"/>
      <c r="E36" s="47"/>
      <c r="F36" s="47"/>
      <c r="G36" s="47"/>
      <c r="H36" s="47">
        <v>1</v>
      </c>
      <c r="I36" s="47"/>
      <c r="J36" s="47"/>
      <c r="K36" s="48">
        <v>1</v>
      </c>
      <c r="M36" s="45" t="s">
        <v>264</v>
      </c>
      <c r="N36" s="70">
        <f>IF(B38&gt;0,"x","")</f>
      </c>
      <c r="O36" s="71">
        <f>IF(C38&gt;0,"x","")</f>
      </c>
      <c r="P36" s="71" t="str">
        <f>IF(D38&gt;0,"x","")</f>
        <v>x</v>
      </c>
      <c r="Q36" s="71">
        <f>IF(E38&gt;0,"x","")</f>
      </c>
      <c r="R36" s="71">
        <f>IF(F38&gt;0,"x","")</f>
      </c>
      <c r="S36" s="71">
        <f>IF(G38&gt;0,"x","")</f>
      </c>
      <c r="T36" s="71">
        <f>IF(H38&gt;0,"x","")</f>
      </c>
      <c r="U36" s="71">
        <f>IF(I38&gt;0,"x","")</f>
      </c>
    </row>
    <row r="37" spans="1:21" ht="12.75">
      <c r="A37" s="45" t="s">
        <v>142</v>
      </c>
      <c r="B37" s="46">
        <v>3</v>
      </c>
      <c r="C37" s="47">
        <v>1</v>
      </c>
      <c r="D37" s="47"/>
      <c r="E37" s="47">
        <v>2</v>
      </c>
      <c r="F37" s="47"/>
      <c r="G37" s="47">
        <v>1</v>
      </c>
      <c r="H37" s="47">
        <v>1</v>
      </c>
      <c r="I37" s="47"/>
      <c r="J37" s="47"/>
      <c r="K37" s="48">
        <v>8</v>
      </c>
      <c r="M37" s="45" t="s">
        <v>265</v>
      </c>
      <c r="N37" s="70">
        <f>IF(B39&gt;0,"x","")</f>
      </c>
      <c r="O37" s="71" t="str">
        <f>IF(C39&gt;0,"x","")</f>
        <v>x</v>
      </c>
      <c r="P37" s="71">
        <f>IF(D39&gt;0,"x","")</f>
      </c>
      <c r="Q37" s="71">
        <f>IF(E39&gt;0,"x","")</f>
      </c>
      <c r="R37" s="71">
        <f>IF(F39&gt;0,"x","")</f>
      </c>
      <c r="S37" s="71">
        <f>IF(G39&gt;0,"x","")</f>
      </c>
      <c r="T37" s="71">
        <f>IF(H39&gt;0,"x","")</f>
      </c>
      <c r="U37" s="71">
        <f>IF(I39&gt;0,"x","")</f>
      </c>
    </row>
    <row r="38" spans="1:22" ht="12.75">
      <c r="A38" s="45" t="s">
        <v>162</v>
      </c>
      <c r="B38" s="46"/>
      <c r="C38" s="47"/>
      <c r="D38" s="47">
        <v>1</v>
      </c>
      <c r="E38" s="47"/>
      <c r="F38" s="47"/>
      <c r="G38" s="47"/>
      <c r="H38" s="47"/>
      <c r="I38" s="47"/>
      <c r="J38" s="47"/>
      <c r="K38" s="48">
        <v>1</v>
      </c>
      <c r="M38" s="45" t="s">
        <v>266</v>
      </c>
      <c r="N38" s="70">
        <f>IF(B40&gt;0,"x","")</f>
      </c>
      <c r="O38" s="71">
        <f>IF(C40&gt;0,"x","")</f>
      </c>
      <c r="P38" s="71">
        <f>IF(D40&gt;0,"x","")</f>
      </c>
      <c r="Q38" s="71">
        <f>IF(E40&gt;0,"x","")</f>
      </c>
      <c r="R38" s="71">
        <f>IF(F40&gt;0,"x","")</f>
      </c>
      <c r="S38" s="71">
        <f>IF(G40&gt;0,"x","")</f>
      </c>
      <c r="T38" s="71">
        <f>IF(H40&gt;0,"x","")</f>
      </c>
      <c r="U38" s="71">
        <f>IF(I40&gt;0,"x","")</f>
      </c>
      <c r="V38" s="2" t="s">
        <v>272</v>
      </c>
    </row>
    <row r="39" spans="1:22" ht="12.75">
      <c r="A39" s="45" t="s">
        <v>181</v>
      </c>
      <c r="B39" s="46"/>
      <c r="C39" s="47">
        <v>1</v>
      </c>
      <c r="D39" s="47"/>
      <c r="E39" s="47"/>
      <c r="F39" s="47"/>
      <c r="G39" s="47"/>
      <c r="H39" s="47"/>
      <c r="I39" s="47"/>
      <c r="J39" s="47"/>
      <c r="K39" s="48">
        <v>1</v>
      </c>
      <c r="M39" s="45" t="s">
        <v>267</v>
      </c>
      <c r="N39" s="70">
        <f>IF(B41&gt;0,"x","")</f>
      </c>
      <c r="O39" s="71">
        <f>IF(C41&gt;0,"x","")</f>
      </c>
      <c r="P39" s="71">
        <f>IF(D41&gt;0,"x","")</f>
      </c>
      <c r="Q39" s="71">
        <f>IF(E41&gt;0,"x","")</f>
      </c>
      <c r="R39" s="71">
        <f>IF(F41&gt;0,"x","")</f>
      </c>
      <c r="S39" s="71">
        <f>IF(G41&gt;0,"x","")</f>
      </c>
      <c r="T39" s="71">
        <f>IF(H41&gt;0,"x","")</f>
      </c>
      <c r="U39" s="71">
        <f>IF(I41&gt;0,"x","")</f>
      </c>
      <c r="V39" s="2" t="s">
        <v>272</v>
      </c>
    </row>
    <row r="40" spans="1:21" ht="12.75">
      <c r="A40" s="45" t="s">
        <v>195</v>
      </c>
      <c r="B40" s="46"/>
      <c r="C40" s="47"/>
      <c r="D40" s="47"/>
      <c r="E40" s="47"/>
      <c r="F40" s="47"/>
      <c r="G40" s="47"/>
      <c r="H40" s="47"/>
      <c r="I40" s="47"/>
      <c r="J40" s="47"/>
      <c r="K40" s="48"/>
      <c r="M40" s="45" t="s">
        <v>268</v>
      </c>
      <c r="N40" s="70">
        <f>IF(B42&gt;0,"x","")</f>
      </c>
      <c r="O40" s="71" t="str">
        <f>IF(C42&gt;0,"x","")</f>
        <v>x</v>
      </c>
      <c r="P40" s="71" t="str">
        <f>IF(D42&gt;0,"x","")</f>
        <v>x</v>
      </c>
      <c r="Q40" s="71">
        <f>IF(E42&gt;0,"x","")</f>
      </c>
      <c r="R40" s="71">
        <f>IF(F42&gt;0,"x","")</f>
      </c>
      <c r="S40" s="71">
        <f>IF(G42&gt;0,"x","")</f>
      </c>
      <c r="T40" s="71">
        <f>IF(H42&gt;0,"x","")</f>
      </c>
      <c r="U40" s="71">
        <f>IF(I42&gt;0,"x","")</f>
      </c>
    </row>
    <row r="41" spans="1:22" ht="12.75">
      <c r="A41" s="45" t="s">
        <v>188</v>
      </c>
      <c r="B41" s="46"/>
      <c r="C41" s="47"/>
      <c r="D41" s="47"/>
      <c r="E41" s="47"/>
      <c r="F41" s="47"/>
      <c r="G41" s="47"/>
      <c r="H41" s="47"/>
      <c r="I41" s="47"/>
      <c r="J41" s="47"/>
      <c r="K41" s="48"/>
      <c r="M41" s="45" t="s">
        <v>269</v>
      </c>
      <c r="N41" s="70">
        <f>IF(B43&gt;0,"x","")</f>
      </c>
      <c r="O41" s="71">
        <f>IF(C43&gt;0,"x","")</f>
      </c>
      <c r="P41" s="71">
        <f>IF(D43&gt;0,"x","")</f>
      </c>
      <c r="Q41" s="71">
        <f>IF(E43&gt;0,"x","")</f>
      </c>
      <c r="R41" s="71">
        <f>IF(F43&gt;0,"x","")</f>
      </c>
      <c r="S41" s="71">
        <f>IF(G43&gt;0,"x","")</f>
      </c>
      <c r="T41" s="71">
        <f>IF(H43&gt;0,"x","")</f>
      </c>
      <c r="U41" s="71">
        <f>IF(I43&gt;0,"x","")</f>
      </c>
      <c r="V41" s="2" t="s">
        <v>272</v>
      </c>
    </row>
    <row r="42" spans="1:21" ht="12.75">
      <c r="A42" s="45" t="s">
        <v>156</v>
      </c>
      <c r="B42" s="46"/>
      <c r="C42" s="47">
        <v>1</v>
      </c>
      <c r="D42" s="47">
        <v>1</v>
      </c>
      <c r="E42" s="47"/>
      <c r="F42" s="47"/>
      <c r="G42" s="47"/>
      <c r="H42" s="47"/>
      <c r="I42" s="47"/>
      <c r="J42" s="47"/>
      <c r="K42" s="48">
        <v>2</v>
      </c>
      <c r="M42" s="45" t="s">
        <v>270</v>
      </c>
      <c r="N42" s="70">
        <f>IF(B44&gt;0,"x","")</f>
      </c>
      <c r="O42" s="71">
        <f>IF(C44&gt;0,"x","")</f>
      </c>
      <c r="P42" s="71">
        <f>IF(D44&gt;0,"x","")</f>
      </c>
      <c r="Q42" s="71">
        <f>IF(E44&gt;0,"x","")</f>
      </c>
      <c r="R42" s="71" t="str">
        <f>IF(F44&gt;0,"x","")</f>
        <v>x</v>
      </c>
      <c r="S42" s="71">
        <f>IF(G44&gt;0,"x","")</f>
      </c>
      <c r="T42" s="71">
        <f>IF(H44&gt;0,"x","")</f>
      </c>
      <c r="U42" s="71">
        <f>IF(I44&gt;0,"x","")</f>
      </c>
    </row>
    <row r="43" spans="1:22" ht="12.75">
      <c r="A43" s="45" t="s">
        <v>196</v>
      </c>
      <c r="B43" s="46"/>
      <c r="C43" s="47"/>
      <c r="D43" s="47"/>
      <c r="E43" s="47"/>
      <c r="F43" s="47"/>
      <c r="G43" s="47"/>
      <c r="H43" s="47"/>
      <c r="I43" s="47"/>
      <c r="J43" s="47"/>
      <c r="K43" s="48"/>
      <c r="M43" s="45" t="s">
        <v>271</v>
      </c>
      <c r="N43" s="70">
        <f>IF(B45&gt;0,"x","")</f>
      </c>
      <c r="O43" s="71">
        <f>IF(C45&gt;0,"x","")</f>
      </c>
      <c r="P43" s="71">
        <f>IF(D45&gt;0,"x","")</f>
      </c>
      <c r="Q43" s="71">
        <f>IF(E45&gt;0,"x","")</f>
      </c>
      <c r="R43" s="71">
        <f>IF(F45&gt;0,"x","")</f>
      </c>
      <c r="S43" s="71">
        <f>IF(G45&gt;0,"x","")</f>
      </c>
      <c r="T43" s="71">
        <f>IF(H45&gt;0,"x","")</f>
      </c>
      <c r="U43" s="71">
        <f>IF(I45&gt;0,"x","")</f>
      </c>
      <c r="V43" s="2" t="s">
        <v>272</v>
      </c>
    </row>
    <row r="44" spans="1:22" ht="12.75">
      <c r="A44" s="45" t="s">
        <v>155</v>
      </c>
      <c r="B44" s="46"/>
      <c r="C44" s="47"/>
      <c r="D44" s="47"/>
      <c r="E44" s="47"/>
      <c r="F44" s="47">
        <v>1</v>
      </c>
      <c r="G44" s="47"/>
      <c r="H44" s="47"/>
      <c r="I44" s="47"/>
      <c r="J44" s="47"/>
      <c r="K44" s="48">
        <v>1</v>
      </c>
      <c r="M44" s="49" t="s">
        <v>273</v>
      </c>
      <c r="N44" s="72">
        <f>COUNTIF(N5:N43,"x")</f>
        <v>5</v>
      </c>
      <c r="O44" s="73">
        <f>COUNTIF(O5:O43,"x")</f>
        <v>10</v>
      </c>
      <c r="P44" s="73">
        <f>COUNTIF(P5:P43,"x")</f>
        <v>8</v>
      </c>
      <c r="Q44" s="73">
        <f>COUNTIF(Q5:Q43,"x")</f>
        <v>3</v>
      </c>
      <c r="R44" s="73">
        <f>COUNTIF(R5:R43,"x")</f>
        <v>7</v>
      </c>
      <c r="S44" s="73">
        <f>COUNTIF(S5:S43,"x")</f>
        <v>4</v>
      </c>
      <c r="T44" s="73">
        <f>COUNTIF(T5:T43,"x")</f>
        <v>6</v>
      </c>
      <c r="U44" s="73">
        <f>COUNTIF(U5:U43,"x")</f>
        <v>4</v>
      </c>
      <c r="V44" s="73">
        <f>COUNTIF(V5:V43,"x")</f>
        <v>18</v>
      </c>
    </row>
    <row r="45" spans="1:11" ht="12.75">
      <c r="A45" s="45" t="s">
        <v>180</v>
      </c>
      <c r="B45" s="46"/>
      <c r="C45" s="47"/>
      <c r="D45" s="47"/>
      <c r="E45" s="47"/>
      <c r="F45" s="47"/>
      <c r="G45" s="47"/>
      <c r="H45" s="47"/>
      <c r="I45" s="47"/>
      <c r="J45" s="47"/>
      <c r="K45" s="48"/>
    </row>
    <row r="46" spans="1:13" ht="12.75">
      <c r="A46" s="49" t="s">
        <v>26</v>
      </c>
      <c r="B46" s="51">
        <v>10</v>
      </c>
      <c r="C46" s="52">
        <v>16</v>
      </c>
      <c r="D46" s="52">
        <v>11</v>
      </c>
      <c r="E46" s="52">
        <v>4</v>
      </c>
      <c r="F46" s="52">
        <v>10</v>
      </c>
      <c r="G46" s="52">
        <v>4</v>
      </c>
      <c r="H46" s="52">
        <v>7</v>
      </c>
      <c r="I46" s="52">
        <v>5</v>
      </c>
      <c r="J46" s="52"/>
      <c r="K46" s="53">
        <v>67</v>
      </c>
      <c r="M46" s="7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1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18.28125" style="0" customWidth="1"/>
    <col min="2" max="2" width="21.7109375" style="1" customWidth="1"/>
    <col min="3" max="3" width="5.140625" style="0" customWidth="1"/>
    <col min="4" max="4" width="6.28125" style="0" customWidth="1"/>
    <col min="5" max="7" width="5.28125" style="0" customWidth="1"/>
    <col min="8" max="8" width="4.7109375" style="0" customWidth="1"/>
    <col min="9" max="9" width="5.421875" style="0" customWidth="1"/>
    <col min="10" max="11" width="4.57421875" style="0" customWidth="1"/>
    <col min="12" max="13" width="4.7109375" style="0" customWidth="1"/>
    <col min="14" max="14" width="5.00390625" style="0" customWidth="1"/>
    <col min="15" max="15" width="5.421875" style="0" customWidth="1"/>
    <col min="16" max="16" width="6.28125" style="0" customWidth="1"/>
    <col min="17" max="17" width="5.28125" style="0" customWidth="1"/>
    <col min="18" max="18" width="5.140625" style="0" customWidth="1"/>
    <col min="19" max="19" width="6.28125" style="0" customWidth="1"/>
    <col min="20" max="21" width="5.57421875" style="0" customWidth="1"/>
    <col min="22" max="22" width="5.7109375" style="0" customWidth="1"/>
    <col min="23" max="23" width="6.8515625" style="0" customWidth="1"/>
    <col min="24" max="24" width="5.8515625" style="0" customWidth="1"/>
    <col min="25" max="25" width="6.140625" style="0" customWidth="1"/>
    <col min="26" max="26" width="5.57421875" style="0" customWidth="1"/>
    <col min="27" max="27" width="5.00390625" style="0" customWidth="1"/>
    <col min="28" max="29" width="6.00390625" style="0" customWidth="1"/>
    <col min="30" max="30" width="5.28125" style="0" customWidth="1"/>
    <col min="31" max="31" width="6.7109375" style="0" customWidth="1"/>
    <col min="32" max="32" width="6.28125" style="0" customWidth="1"/>
    <col min="33" max="33" width="6.140625" style="0" customWidth="1"/>
    <col min="34" max="34" width="5.8515625" style="0" customWidth="1"/>
    <col min="35" max="35" width="6.140625" style="0" customWidth="1"/>
    <col min="36" max="36" width="6.28125" style="0" customWidth="1"/>
    <col min="37" max="37" width="6.421875" style="0" customWidth="1"/>
    <col min="38" max="38" width="5.7109375" style="0" customWidth="1"/>
    <col min="39" max="39" width="6.00390625" style="0" customWidth="1"/>
    <col min="40" max="40" width="6.28125" style="0" customWidth="1"/>
    <col min="41" max="41" width="6.140625" style="0" customWidth="1"/>
    <col min="42" max="42" width="5.7109375" style="0" customWidth="1"/>
    <col min="43" max="44" width="6.28125" style="0" customWidth="1"/>
    <col min="45" max="45" width="6.421875" style="0" customWidth="1"/>
  </cols>
  <sheetData>
    <row r="1" ht="15.75">
      <c r="A1" s="3" t="s">
        <v>36</v>
      </c>
    </row>
    <row r="2" spans="1:45" ht="15.75">
      <c r="A2" s="3"/>
      <c r="C2" s="31"/>
      <c r="D2" s="19"/>
      <c r="E2" s="19"/>
      <c r="F2" s="19"/>
      <c r="G2" s="19"/>
      <c r="H2" s="19"/>
      <c r="I2" s="19"/>
      <c r="J2" s="20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7" t="s">
        <v>51</v>
      </c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</row>
    <row r="3" spans="3:45" ht="12.75">
      <c r="C3" s="6"/>
      <c r="D3" s="92">
        <v>41250</v>
      </c>
      <c r="E3" s="92"/>
      <c r="F3" s="92"/>
      <c r="G3" s="92"/>
      <c r="H3" s="92"/>
      <c r="I3" s="93"/>
      <c r="J3" s="92">
        <v>41270</v>
      </c>
      <c r="K3" s="92"/>
      <c r="L3" s="92"/>
      <c r="M3" s="92"/>
      <c r="N3" s="92"/>
      <c r="O3" s="32"/>
      <c r="P3" s="90" t="s">
        <v>23</v>
      </c>
      <c r="Q3" s="91"/>
      <c r="R3" s="91"/>
      <c r="S3" s="91"/>
      <c r="T3" s="91"/>
      <c r="U3" s="90" t="s">
        <v>23</v>
      </c>
      <c r="V3" s="91"/>
      <c r="W3" s="91"/>
      <c r="X3" s="91"/>
      <c r="Y3" s="91"/>
      <c r="Z3" s="90" t="s">
        <v>22</v>
      </c>
      <c r="AA3" s="91"/>
      <c r="AB3" s="91"/>
      <c r="AC3" s="91"/>
      <c r="AD3" s="91"/>
      <c r="AE3" s="90" t="s">
        <v>22</v>
      </c>
      <c r="AF3" s="91"/>
      <c r="AG3" s="91"/>
      <c r="AH3" s="91"/>
      <c r="AI3" s="91"/>
      <c r="AJ3" s="90" t="s">
        <v>21</v>
      </c>
      <c r="AK3" s="91"/>
      <c r="AL3" s="91"/>
      <c r="AM3" s="91"/>
      <c r="AN3" s="91"/>
      <c r="AO3" s="90" t="s">
        <v>21</v>
      </c>
      <c r="AP3" s="91"/>
      <c r="AQ3" s="91"/>
      <c r="AR3" s="91"/>
      <c r="AS3" s="91"/>
    </row>
    <row r="4" spans="1:47" ht="12.75">
      <c r="A4" s="14" t="s">
        <v>49</v>
      </c>
      <c r="B4" s="15" t="s">
        <v>50</v>
      </c>
      <c r="C4" s="30"/>
      <c r="D4" s="8" t="s">
        <v>37</v>
      </c>
      <c r="E4" s="9" t="s">
        <v>38</v>
      </c>
      <c r="F4" s="9" t="s">
        <v>39</v>
      </c>
      <c r="G4" s="9" t="s">
        <v>40</v>
      </c>
      <c r="H4" s="9" t="s">
        <v>41</v>
      </c>
      <c r="I4" s="10" t="s">
        <v>14</v>
      </c>
      <c r="J4" s="8" t="s">
        <v>37</v>
      </c>
      <c r="K4" s="9" t="s">
        <v>38</v>
      </c>
      <c r="L4" s="9" t="s">
        <v>39</v>
      </c>
      <c r="M4" s="9" t="s">
        <v>40</v>
      </c>
      <c r="N4" s="9" t="s">
        <v>41</v>
      </c>
      <c r="O4" s="9" t="s">
        <v>14</v>
      </c>
      <c r="P4" s="8" t="s">
        <v>37</v>
      </c>
      <c r="Q4" s="9" t="s">
        <v>38</v>
      </c>
      <c r="R4" s="9" t="s">
        <v>39</v>
      </c>
      <c r="S4" s="9" t="s">
        <v>40</v>
      </c>
      <c r="T4" s="9" t="s">
        <v>41</v>
      </c>
      <c r="U4" s="8" t="s">
        <v>37</v>
      </c>
      <c r="V4" s="9" t="s">
        <v>38</v>
      </c>
      <c r="W4" s="9" t="s">
        <v>39</v>
      </c>
      <c r="X4" s="9" t="s">
        <v>40</v>
      </c>
      <c r="Y4" s="9" t="s">
        <v>41</v>
      </c>
      <c r="Z4" s="8" t="s">
        <v>37</v>
      </c>
      <c r="AA4" s="9" t="s">
        <v>38</v>
      </c>
      <c r="AB4" s="9" t="s">
        <v>39</v>
      </c>
      <c r="AC4" s="9" t="s">
        <v>40</v>
      </c>
      <c r="AD4" s="9" t="s">
        <v>41</v>
      </c>
      <c r="AE4" s="8" t="s">
        <v>37</v>
      </c>
      <c r="AF4" s="9" t="s">
        <v>38</v>
      </c>
      <c r="AG4" s="9" t="s">
        <v>39</v>
      </c>
      <c r="AH4" s="9" t="s">
        <v>40</v>
      </c>
      <c r="AI4" s="9" t="s">
        <v>41</v>
      </c>
      <c r="AJ4" s="8" t="s">
        <v>37</v>
      </c>
      <c r="AK4" s="9" t="s">
        <v>38</v>
      </c>
      <c r="AL4" s="9" t="s">
        <v>39</v>
      </c>
      <c r="AM4" s="9" t="s">
        <v>40</v>
      </c>
      <c r="AN4" s="9" t="s">
        <v>41</v>
      </c>
      <c r="AO4" s="8" t="s">
        <v>37</v>
      </c>
      <c r="AP4" s="9" t="s">
        <v>38</v>
      </c>
      <c r="AQ4" s="9" t="s">
        <v>39</v>
      </c>
      <c r="AR4" s="9" t="s">
        <v>40</v>
      </c>
      <c r="AS4" s="9" t="s">
        <v>41</v>
      </c>
      <c r="AT4" s="2"/>
      <c r="AU4" s="2"/>
    </row>
    <row r="5" spans="1:9" ht="12.75">
      <c r="A5" t="s">
        <v>10</v>
      </c>
      <c r="B5" s="1" t="s">
        <v>11</v>
      </c>
      <c r="C5" s="22" t="s">
        <v>14</v>
      </c>
      <c r="H5">
        <v>2</v>
      </c>
      <c r="I5" s="5">
        <f aca="true" t="shared" si="0" ref="I5:I21">SUM(D5:H5)</f>
        <v>2</v>
      </c>
    </row>
    <row r="6" spans="1:9" ht="12.75">
      <c r="A6" t="s">
        <v>0</v>
      </c>
      <c r="B6" s="1" t="s">
        <v>1</v>
      </c>
      <c r="C6" s="23" t="s">
        <v>12</v>
      </c>
      <c r="I6" s="5">
        <f t="shared" si="0"/>
        <v>0</v>
      </c>
    </row>
    <row r="7" spans="3:9" ht="12.75">
      <c r="C7" s="23" t="s">
        <v>13</v>
      </c>
      <c r="I7" s="5">
        <f t="shared" si="0"/>
        <v>0</v>
      </c>
    </row>
    <row r="8" spans="3:9" ht="12.75">
      <c r="C8" s="22" t="s">
        <v>14</v>
      </c>
      <c r="D8">
        <f>SUM(D6:D7)</f>
        <v>0</v>
      </c>
      <c r="E8">
        <f>SUM(E6:E7)</f>
        <v>0</v>
      </c>
      <c r="F8">
        <f>SUM(F6:F7)</f>
        <v>0</v>
      </c>
      <c r="G8">
        <f>SUM(G6:G7)</f>
        <v>0</v>
      </c>
      <c r="H8">
        <f>SUM(H6:H7)</f>
        <v>0</v>
      </c>
      <c r="I8" s="5">
        <f t="shared" si="0"/>
        <v>0</v>
      </c>
    </row>
    <row r="9" spans="1:9" ht="12.75">
      <c r="A9" t="s">
        <v>2</v>
      </c>
      <c r="B9" s="1" t="s">
        <v>3</v>
      </c>
      <c r="C9" s="23" t="s">
        <v>12</v>
      </c>
      <c r="I9" s="5">
        <f t="shared" si="0"/>
        <v>0</v>
      </c>
    </row>
    <row r="10" spans="3:9" ht="12.75">
      <c r="C10" s="23" t="s">
        <v>13</v>
      </c>
      <c r="I10" s="5">
        <f t="shared" si="0"/>
        <v>0</v>
      </c>
    </row>
    <row r="11" spans="3:9" ht="12.75">
      <c r="C11" s="22" t="s">
        <v>14</v>
      </c>
      <c r="D11">
        <f>SUM(D9:D10)</f>
        <v>0</v>
      </c>
      <c r="E11">
        <f>SUM(E9:E10)</f>
        <v>0</v>
      </c>
      <c r="F11">
        <f>SUM(F9:F10)</f>
        <v>0</v>
      </c>
      <c r="G11">
        <f>SUM(G9:G10)</f>
        <v>0</v>
      </c>
      <c r="H11">
        <f>SUM(H9:H10)</f>
        <v>0</v>
      </c>
      <c r="I11" s="5">
        <f t="shared" si="0"/>
        <v>0</v>
      </c>
    </row>
    <row r="12" spans="1:9" ht="12.75">
      <c r="A12" t="s">
        <v>4</v>
      </c>
      <c r="B12" s="1" t="s">
        <v>5</v>
      </c>
      <c r="C12" s="23" t="s">
        <v>12</v>
      </c>
      <c r="D12">
        <v>3</v>
      </c>
      <c r="I12" s="5">
        <f t="shared" si="0"/>
        <v>3</v>
      </c>
    </row>
    <row r="13" spans="3:9" ht="12.75">
      <c r="C13" s="23" t="s">
        <v>13</v>
      </c>
      <c r="D13">
        <v>9</v>
      </c>
      <c r="E13">
        <v>1</v>
      </c>
      <c r="I13" s="5">
        <f t="shared" si="0"/>
        <v>10</v>
      </c>
    </row>
    <row r="14" spans="3:9" ht="12.75">
      <c r="C14" s="22" t="s">
        <v>14</v>
      </c>
      <c r="D14">
        <f>SUM(D12:D13)</f>
        <v>12</v>
      </c>
      <c r="E14">
        <f>SUM(E12:E13)</f>
        <v>1</v>
      </c>
      <c r="F14">
        <f>SUM(F12:F13)</f>
        <v>0</v>
      </c>
      <c r="G14">
        <f>SUM(G12:G13)</f>
        <v>0</v>
      </c>
      <c r="H14">
        <f>SUM(H12:H13)</f>
        <v>0</v>
      </c>
      <c r="I14" s="5">
        <f t="shared" si="0"/>
        <v>13</v>
      </c>
    </row>
    <row r="15" spans="1:9" ht="12.75">
      <c r="A15" t="s">
        <v>6</v>
      </c>
      <c r="B15" s="1" t="s">
        <v>7</v>
      </c>
      <c r="C15" s="23" t="s">
        <v>12</v>
      </c>
      <c r="E15">
        <v>3</v>
      </c>
      <c r="H15">
        <v>6</v>
      </c>
      <c r="I15" s="5">
        <f t="shared" si="0"/>
        <v>9</v>
      </c>
    </row>
    <row r="16" spans="3:9" ht="12.75">
      <c r="C16" s="23" t="s">
        <v>13</v>
      </c>
      <c r="I16" s="5">
        <f t="shared" si="0"/>
        <v>0</v>
      </c>
    </row>
    <row r="17" spans="3:9" ht="12.75">
      <c r="C17" s="22" t="s">
        <v>14</v>
      </c>
      <c r="D17">
        <f>SUM(D15:D16)</f>
        <v>0</v>
      </c>
      <c r="E17">
        <f>SUM(E15:E16)</f>
        <v>3</v>
      </c>
      <c r="F17">
        <f>SUM(F15:F16)</f>
        <v>0</v>
      </c>
      <c r="G17">
        <f>SUM(G15:G16)</f>
        <v>0</v>
      </c>
      <c r="H17">
        <f>SUM(H15:H16)</f>
        <v>6</v>
      </c>
      <c r="I17" s="5">
        <f t="shared" si="0"/>
        <v>9</v>
      </c>
    </row>
    <row r="18" spans="1:9" ht="12.75">
      <c r="A18" t="s">
        <v>8</v>
      </c>
      <c r="B18" s="1" t="s">
        <v>9</v>
      </c>
      <c r="C18" s="23" t="s">
        <v>12</v>
      </c>
      <c r="H18">
        <v>1</v>
      </c>
      <c r="I18" s="5">
        <f t="shared" si="0"/>
        <v>1</v>
      </c>
    </row>
    <row r="19" spans="3:9" ht="12.75">
      <c r="C19" s="23" t="s">
        <v>13</v>
      </c>
      <c r="H19">
        <v>3</v>
      </c>
      <c r="I19" s="5">
        <f t="shared" si="0"/>
        <v>3</v>
      </c>
    </row>
    <row r="20" spans="1:9" ht="12.75">
      <c r="A20" s="4"/>
      <c r="B20" s="25"/>
      <c r="C20" s="24" t="s">
        <v>14</v>
      </c>
      <c r="D20" s="4">
        <f>SUM(D18:D19)</f>
        <v>0</v>
      </c>
      <c r="E20" s="4">
        <f>SUM(E18:E19)</f>
        <v>0</v>
      </c>
      <c r="F20" s="4">
        <f>SUM(F18:F19)</f>
        <v>0</v>
      </c>
      <c r="G20" s="4">
        <f>SUM(G18:G19)</f>
        <v>0</v>
      </c>
      <c r="H20" s="4">
        <f>SUM(H18:H19)</f>
        <v>4</v>
      </c>
      <c r="I20" s="6">
        <f t="shared" si="0"/>
        <v>4</v>
      </c>
    </row>
    <row r="21" spans="1:9" ht="12.75">
      <c r="A21" s="4"/>
      <c r="B21" s="7" t="s">
        <v>26</v>
      </c>
      <c r="C21" s="21"/>
      <c r="D21" s="12">
        <f>SUM(D5,D8,D11,D14,D17,D20)</f>
        <v>12</v>
      </c>
      <c r="E21" s="12">
        <f>SUM(E5,E8,E11,E14,E17,E20)</f>
        <v>4</v>
      </c>
      <c r="F21" s="12">
        <f>SUM(F5,F8,F11,F14,F17,F20)</f>
        <v>0</v>
      </c>
      <c r="G21" s="12">
        <f>SUM(G5,G8,G11,G14,G17,G20)</f>
        <v>0</v>
      </c>
      <c r="H21" s="12">
        <f>SUM(H5,H8,H11,H14,H17,H20)</f>
        <v>12</v>
      </c>
      <c r="I21" s="13">
        <f t="shared" si="0"/>
        <v>28</v>
      </c>
    </row>
    <row r="22" ht="12.75">
      <c r="I22" s="11"/>
    </row>
    <row r="23" spans="1:9" ht="12.75">
      <c r="A23" t="s">
        <v>25</v>
      </c>
      <c r="C23" t="s">
        <v>42</v>
      </c>
      <c r="I23" s="5"/>
    </row>
    <row r="24" spans="1:9" ht="12.75">
      <c r="A24" t="s">
        <v>33</v>
      </c>
      <c r="C24" t="s">
        <v>43</v>
      </c>
      <c r="I24" s="5"/>
    </row>
    <row r="25" spans="3:9" ht="12.75">
      <c r="C25" t="s">
        <v>44</v>
      </c>
      <c r="I25" s="5"/>
    </row>
    <row r="26" spans="3:9" ht="12.75">
      <c r="C26" t="s">
        <v>45</v>
      </c>
      <c r="I26" s="5"/>
    </row>
    <row r="27" spans="3:9" ht="12.75">
      <c r="C27" t="s">
        <v>46</v>
      </c>
      <c r="I27" s="5"/>
    </row>
    <row r="28" spans="3:9" ht="12.75">
      <c r="C28" t="s">
        <v>47</v>
      </c>
      <c r="I28" s="5"/>
    </row>
    <row r="29" spans="3:9" ht="12.75">
      <c r="C29" t="s">
        <v>48</v>
      </c>
      <c r="I29" s="5"/>
    </row>
    <row r="30" ht="12.75">
      <c r="I30" s="5"/>
    </row>
    <row r="31" spans="1:9" ht="12.75">
      <c r="A31" t="s">
        <v>34</v>
      </c>
      <c r="C31" t="s">
        <v>35</v>
      </c>
      <c r="I31" s="5"/>
    </row>
  </sheetData>
  <sheetProtection/>
  <mergeCells count="8">
    <mergeCell ref="AJ3:AN3"/>
    <mergeCell ref="AO3:AS3"/>
    <mergeCell ref="D3:I3"/>
    <mergeCell ref="J3:N3"/>
    <mergeCell ref="P3:T3"/>
    <mergeCell ref="U3:Y3"/>
    <mergeCell ref="Z3:AD3"/>
    <mergeCell ref="AE3:AI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45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14.28125" style="0" customWidth="1"/>
    <col min="2" max="2" width="9.00390625" style="0" bestFit="1" customWidth="1"/>
    <col min="3" max="3" width="10.140625" style="0" customWidth="1"/>
    <col min="4" max="4" width="10.140625" style="0" bestFit="1" customWidth="1"/>
    <col min="5" max="6" width="10.57421875" style="0" customWidth="1"/>
    <col min="7" max="13" width="12.140625" style="0" bestFit="1" customWidth="1"/>
    <col min="14" max="14" width="10.57421875" style="0" bestFit="1" customWidth="1"/>
  </cols>
  <sheetData>
    <row r="3" spans="1:5" ht="12.75">
      <c r="A3" s="35" t="s">
        <v>112</v>
      </c>
      <c r="B3" s="36"/>
      <c r="C3" s="35" t="s">
        <v>55</v>
      </c>
      <c r="D3" s="36"/>
      <c r="E3" s="37"/>
    </row>
    <row r="4" spans="1:5" ht="12.75">
      <c r="A4" s="35" t="s">
        <v>57</v>
      </c>
      <c r="B4" s="35" t="s">
        <v>56</v>
      </c>
      <c r="C4" s="40">
        <v>41250</v>
      </c>
      <c r="D4" s="54">
        <v>41270</v>
      </c>
      <c r="E4" s="39" t="s">
        <v>26</v>
      </c>
    </row>
    <row r="5" spans="1:5" ht="12.75">
      <c r="A5" s="38" t="s">
        <v>103</v>
      </c>
      <c r="B5" s="38" t="s">
        <v>80</v>
      </c>
      <c r="C5" s="41">
        <v>1</v>
      </c>
      <c r="D5" s="42"/>
      <c r="E5" s="43">
        <v>1</v>
      </c>
    </row>
    <row r="6" spans="1:5" ht="12.75">
      <c r="A6" s="38" t="s">
        <v>113</v>
      </c>
      <c r="B6" s="36"/>
      <c r="C6" s="41">
        <v>1</v>
      </c>
      <c r="D6" s="42"/>
      <c r="E6" s="43">
        <v>1</v>
      </c>
    </row>
    <row r="7" spans="1:5" ht="12.75">
      <c r="A7" s="38" t="s">
        <v>84</v>
      </c>
      <c r="B7" s="38" t="s">
        <v>81</v>
      </c>
      <c r="C7" s="41"/>
      <c r="D7" s="42">
        <v>6</v>
      </c>
      <c r="E7" s="43">
        <v>6</v>
      </c>
    </row>
    <row r="8" spans="1:5" ht="12.75">
      <c r="A8" s="44"/>
      <c r="B8" s="45" t="s">
        <v>68</v>
      </c>
      <c r="C8" s="46"/>
      <c r="D8" s="47">
        <v>1</v>
      </c>
      <c r="E8" s="48">
        <v>1</v>
      </c>
    </row>
    <row r="9" spans="1:5" ht="12.75">
      <c r="A9" s="44"/>
      <c r="B9" s="45" t="s">
        <v>87</v>
      </c>
      <c r="C9" s="46"/>
      <c r="D9" s="47">
        <v>2</v>
      </c>
      <c r="E9" s="48">
        <v>2</v>
      </c>
    </row>
    <row r="10" spans="1:5" ht="12.75">
      <c r="A10" s="38" t="s">
        <v>114</v>
      </c>
      <c r="B10" s="36"/>
      <c r="C10" s="41"/>
      <c r="D10" s="42">
        <v>9</v>
      </c>
      <c r="E10" s="43">
        <v>9</v>
      </c>
    </row>
    <row r="11" spans="1:5" ht="12.75">
      <c r="A11" s="38" t="s">
        <v>86</v>
      </c>
      <c r="B11" s="38" t="s">
        <v>81</v>
      </c>
      <c r="C11" s="41"/>
      <c r="D11" s="42">
        <v>2</v>
      </c>
      <c r="E11" s="43">
        <v>2</v>
      </c>
    </row>
    <row r="12" spans="1:5" ht="12.75">
      <c r="A12" s="38" t="s">
        <v>115</v>
      </c>
      <c r="B12" s="36"/>
      <c r="C12" s="41"/>
      <c r="D12" s="42">
        <v>2</v>
      </c>
      <c r="E12" s="43">
        <v>2</v>
      </c>
    </row>
    <row r="13" spans="1:5" ht="12.75">
      <c r="A13" s="38" t="s">
        <v>73</v>
      </c>
      <c r="B13" s="38" t="s">
        <v>77</v>
      </c>
      <c r="C13" s="41">
        <v>12</v>
      </c>
      <c r="D13" s="42">
        <v>3</v>
      </c>
      <c r="E13" s="43">
        <v>15</v>
      </c>
    </row>
    <row r="14" spans="1:5" ht="12.75">
      <c r="A14" s="44"/>
      <c r="B14" s="45" t="s">
        <v>78</v>
      </c>
      <c r="C14" s="46">
        <v>1</v>
      </c>
      <c r="D14" s="47">
        <v>3</v>
      </c>
      <c r="E14" s="48">
        <v>4</v>
      </c>
    </row>
    <row r="15" spans="1:5" ht="12.75">
      <c r="A15" s="44"/>
      <c r="B15" s="45" t="s">
        <v>80</v>
      </c>
      <c r="C15" s="46"/>
      <c r="D15" s="47">
        <v>5</v>
      </c>
      <c r="E15" s="48">
        <v>5</v>
      </c>
    </row>
    <row r="16" spans="1:5" ht="12.75">
      <c r="A16" s="44"/>
      <c r="B16" s="45" t="s">
        <v>81</v>
      </c>
      <c r="C16" s="46"/>
      <c r="D16" s="47">
        <v>5</v>
      </c>
      <c r="E16" s="48">
        <v>5</v>
      </c>
    </row>
    <row r="17" spans="1:5" ht="12.75">
      <c r="A17" s="44"/>
      <c r="B17" s="45" t="s">
        <v>72</v>
      </c>
      <c r="C17" s="46">
        <v>17</v>
      </c>
      <c r="D17" s="47">
        <v>4</v>
      </c>
      <c r="E17" s="48">
        <v>21</v>
      </c>
    </row>
    <row r="18" spans="1:5" ht="12.75">
      <c r="A18" s="44"/>
      <c r="B18" s="45" t="s">
        <v>68</v>
      </c>
      <c r="C18" s="46">
        <v>1</v>
      </c>
      <c r="D18" s="47">
        <v>1</v>
      </c>
      <c r="E18" s="48">
        <v>2</v>
      </c>
    </row>
    <row r="19" spans="1:5" ht="12.75">
      <c r="A19" s="44"/>
      <c r="B19" s="45" t="s">
        <v>87</v>
      </c>
      <c r="C19" s="46"/>
      <c r="D19" s="47">
        <v>2</v>
      </c>
      <c r="E19" s="48">
        <v>2</v>
      </c>
    </row>
    <row r="20" spans="1:5" ht="12.75">
      <c r="A20" s="38" t="s">
        <v>116</v>
      </c>
      <c r="B20" s="36"/>
      <c r="C20" s="41">
        <v>31</v>
      </c>
      <c r="D20" s="42">
        <v>23</v>
      </c>
      <c r="E20" s="43">
        <v>54</v>
      </c>
    </row>
    <row r="21" spans="1:5" ht="12.75">
      <c r="A21" s="38" t="s">
        <v>74</v>
      </c>
      <c r="B21" s="38" t="s">
        <v>78</v>
      </c>
      <c r="C21" s="41">
        <v>3</v>
      </c>
      <c r="D21" s="42"/>
      <c r="E21" s="43">
        <v>3</v>
      </c>
    </row>
    <row r="22" spans="1:5" ht="12.75">
      <c r="A22" s="44"/>
      <c r="B22" s="45" t="s">
        <v>81</v>
      </c>
      <c r="C22" s="46"/>
      <c r="D22" s="47">
        <v>3</v>
      </c>
      <c r="E22" s="48">
        <v>3</v>
      </c>
    </row>
    <row r="23" spans="1:5" ht="12.75">
      <c r="A23" s="44"/>
      <c r="B23" s="45" t="s">
        <v>76</v>
      </c>
      <c r="C23" s="46">
        <v>6</v>
      </c>
      <c r="D23" s="47"/>
      <c r="E23" s="48">
        <v>6</v>
      </c>
    </row>
    <row r="24" spans="1:5" ht="12.75">
      <c r="A24" s="44"/>
      <c r="B24" s="45" t="s">
        <v>72</v>
      </c>
      <c r="C24" s="46"/>
      <c r="D24" s="47">
        <v>3</v>
      </c>
      <c r="E24" s="48">
        <v>3</v>
      </c>
    </row>
    <row r="25" spans="1:5" ht="12.75">
      <c r="A25" s="44"/>
      <c r="B25" s="45" t="s">
        <v>79</v>
      </c>
      <c r="C25" s="46"/>
      <c r="D25" s="47">
        <v>5</v>
      </c>
      <c r="E25" s="48">
        <v>5</v>
      </c>
    </row>
    <row r="26" spans="1:5" ht="12.75">
      <c r="A26" s="44"/>
      <c r="B26" s="45" t="s">
        <v>68</v>
      </c>
      <c r="C26" s="46">
        <v>5</v>
      </c>
      <c r="D26" s="47">
        <v>6</v>
      </c>
      <c r="E26" s="48">
        <v>11</v>
      </c>
    </row>
    <row r="27" spans="1:5" ht="12.75">
      <c r="A27" s="38" t="s">
        <v>117</v>
      </c>
      <c r="B27" s="36"/>
      <c r="C27" s="41">
        <v>14</v>
      </c>
      <c r="D27" s="42">
        <v>17</v>
      </c>
      <c r="E27" s="43">
        <v>31</v>
      </c>
    </row>
    <row r="28" spans="1:5" ht="12.75">
      <c r="A28" s="38" t="s">
        <v>83</v>
      </c>
      <c r="B28" s="38" t="s">
        <v>81</v>
      </c>
      <c r="C28" s="41"/>
      <c r="D28" s="42">
        <v>1</v>
      </c>
      <c r="E28" s="43">
        <v>1</v>
      </c>
    </row>
    <row r="29" spans="1:5" ht="12.75">
      <c r="A29" s="44"/>
      <c r="B29" s="45" t="s">
        <v>76</v>
      </c>
      <c r="C29" s="46"/>
      <c r="D29" s="47">
        <v>5</v>
      </c>
      <c r="E29" s="48">
        <v>5</v>
      </c>
    </row>
    <row r="30" spans="1:5" ht="12.75">
      <c r="A30" s="44"/>
      <c r="B30" s="45" t="s">
        <v>68</v>
      </c>
      <c r="C30" s="46"/>
      <c r="D30" s="47">
        <v>3</v>
      </c>
      <c r="E30" s="48">
        <v>3</v>
      </c>
    </row>
    <row r="31" spans="1:5" ht="12.75">
      <c r="A31" s="38" t="s">
        <v>118</v>
      </c>
      <c r="B31" s="36"/>
      <c r="C31" s="41"/>
      <c r="D31" s="42">
        <v>9</v>
      </c>
      <c r="E31" s="43">
        <v>9</v>
      </c>
    </row>
    <row r="32" spans="1:5" ht="12.75">
      <c r="A32" s="38" t="s">
        <v>75</v>
      </c>
      <c r="B32" s="38" t="s">
        <v>76</v>
      </c>
      <c r="C32" s="41">
        <v>4</v>
      </c>
      <c r="D32" s="42">
        <v>3</v>
      </c>
      <c r="E32" s="43">
        <v>7</v>
      </c>
    </row>
    <row r="33" spans="1:5" ht="12.75">
      <c r="A33" s="44"/>
      <c r="B33" s="45" t="s">
        <v>68</v>
      </c>
      <c r="C33" s="46">
        <v>1</v>
      </c>
      <c r="D33" s="47"/>
      <c r="E33" s="48">
        <v>1</v>
      </c>
    </row>
    <row r="34" spans="1:5" ht="12.75">
      <c r="A34" s="38" t="s">
        <v>119</v>
      </c>
      <c r="B34" s="36"/>
      <c r="C34" s="41">
        <v>5</v>
      </c>
      <c r="D34" s="42">
        <v>3</v>
      </c>
      <c r="E34" s="43">
        <v>8</v>
      </c>
    </row>
    <row r="35" spans="1:5" ht="12.75">
      <c r="A35" s="38" t="s">
        <v>69</v>
      </c>
      <c r="B35" s="38" t="s">
        <v>76</v>
      </c>
      <c r="C35" s="41">
        <v>2</v>
      </c>
      <c r="D35" s="42"/>
      <c r="E35" s="43">
        <v>2</v>
      </c>
    </row>
    <row r="36" spans="1:5" ht="12.75">
      <c r="A36" s="44"/>
      <c r="B36" s="45" t="s">
        <v>79</v>
      </c>
      <c r="C36" s="46"/>
      <c r="D36" s="47">
        <v>3</v>
      </c>
      <c r="E36" s="48">
        <v>3</v>
      </c>
    </row>
    <row r="37" spans="1:5" ht="12.75">
      <c r="A37" s="44"/>
      <c r="B37" s="45" t="s">
        <v>68</v>
      </c>
      <c r="C37" s="46">
        <v>2</v>
      </c>
      <c r="D37" s="47"/>
      <c r="E37" s="48">
        <v>2</v>
      </c>
    </row>
    <row r="38" spans="1:5" ht="12.75">
      <c r="A38" s="38" t="s">
        <v>120</v>
      </c>
      <c r="B38" s="36"/>
      <c r="C38" s="41">
        <v>4</v>
      </c>
      <c r="D38" s="42">
        <v>3</v>
      </c>
      <c r="E38" s="43">
        <v>7</v>
      </c>
    </row>
    <row r="39" spans="1:5" ht="12.75">
      <c r="A39" s="38" t="s">
        <v>71</v>
      </c>
      <c r="B39" s="38" t="s">
        <v>77</v>
      </c>
      <c r="C39" s="41"/>
      <c r="D39" s="42">
        <v>3</v>
      </c>
      <c r="E39" s="43">
        <v>3</v>
      </c>
    </row>
    <row r="40" spans="1:5" ht="12.75">
      <c r="A40" s="44"/>
      <c r="B40" s="45" t="s">
        <v>76</v>
      </c>
      <c r="C40" s="46"/>
      <c r="D40" s="47">
        <v>3</v>
      </c>
      <c r="E40" s="48">
        <v>3</v>
      </c>
    </row>
    <row r="41" spans="1:5" ht="12.75">
      <c r="A41" s="44"/>
      <c r="B41" s="45" t="s">
        <v>72</v>
      </c>
      <c r="C41" s="46">
        <v>1</v>
      </c>
      <c r="D41" s="47"/>
      <c r="E41" s="48">
        <v>1</v>
      </c>
    </row>
    <row r="42" spans="1:5" ht="12.75">
      <c r="A42" s="44"/>
      <c r="B42" s="45" t="s">
        <v>68</v>
      </c>
      <c r="C42" s="46">
        <v>2</v>
      </c>
      <c r="D42" s="47"/>
      <c r="E42" s="48">
        <v>2</v>
      </c>
    </row>
    <row r="43" spans="1:5" ht="12.75">
      <c r="A43" s="38" t="s">
        <v>121</v>
      </c>
      <c r="B43" s="36"/>
      <c r="C43" s="41">
        <v>3</v>
      </c>
      <c r="D43" s="42">
        <v>6</v>
      </c>
      <c r="E43" s="43">
        <v>9</v>
      </c>
    </row>
    <row r="44" spans="1:5" ht="12.75">
      <c r="A44" s="38" t="s">
        <v>82</v>
      </c>
      <c r="B44" s="38" t="s">
        <v>81</v>
      </c>
      <c r="C44" s="41"/>
      <c r="D44" s="42">
        <v>2</v>
      </c>
      <c r="E44" s="43">
        <v>2</v>
      </c>
    </row>
    <row r="45" spans="1:5" ht="12.75">
      <c r="A45" s="49" t="s">
        <v>122</v>
      </c>
      <c r="B45" s="50"/>
      <c r="C45" s="51"/>
      <c r="D45" s="52">
        <v>2</v>
      </c>
      <c r="E45" s="53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5" sqref="C25"/>
    </sheetView>
  </sheetViews>
  <sheetFormatPr defaultColWidth="9.140625" defaultRowHeight="12.75"/>
  <sheetData>
    <row r="1" ht="12.75">
      <c r="A1" t="s">
        <v>130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V49"/>
  <sheetViews>
    <sheetView tabSelected="1" zoomScalePageLayoutView="0" workbookViewId="0" topLeftCell="A1">
      <selection activeCell="N16" sqref="N16"/>
    </sheetView>
  </sheetViews>
  <sheetFormatPr defaultColWidth="9.140625" defaultRowHeight="12.75"/>
  <cols>
    <col min="1" max="1" width="13.57421875" style="0" bestFit="1" customWidth="1"/>
    <col min="2" max="19" width="12.140625" style="0" customWidth="1"/>
    <col min="20" max="20" width="16.8515625" style="0" bestFit="1" customWidth="1"/>
    <col min="21" max="21" width="16.8515625" style="0" customWidth="1"/>
  </cols>
  <sheetData>
    <row r="3" spans="1:21" ht="12.75">
      <c r="A3" s="38"/>
      <c r="B3" s="35" t="s">
        <v>56</v>
      </c>
      <c r="C3" s="97" t="s">
        <v>274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7"/>
    </row>
    <row r="4" spans="1:21" ht="12.75">
      <c r="A4" s="44"/>
      <c r="B4" s="38" t="s">
        <v>171</v>
      </c>
      <c r="C4" s="36"/>
      <c r="D4" s="38" t="s">
        <v>167</v>
      </c>
      <c r="E4" s="36"/>
      <c r="F4" s="38" t="s">
        <v>163</v>
      </c>
      <c r="G4" s="36"/>
      <c r="H4" s="38" t="s">
        <v>159</v>
      </c>
      <c r="I4" s="36"/>
      <c r="J4" s="38" t="s">
        <v>148</v>
      </c>
      <c r="K4" s="36"/>
      <c r="L4" s="38" t="s">
        <v>144</v>
      </c>
      <c r="M4" s="36"/>
      <c r="N4" s="38" t="s">
        <v>138</v>
      </c>
      <c r="O4" s="36"/>
      <c r="P4" s="38" t="s">
        <v>126</v>
      </c>
      <c r="Q4" s="36"/>
      <c r="R4" s="38" t="s">
        <v>145</v>
      </c>
      <c r="S4" s="36"/>
      <c r="T4" s="38" t="s">
        <v>275</v>
      </c>
      <c r="U4" s="39" t="s">
        <v>276</v>
      </c>
    </row>
    <row r="5" spans="1:21" ht="12.75">
      <c r="A5" s="35" t="s">
        <v>57</v>
      </c>
      <c r="B5" s="38" t="s">
        <v>235</v>
      </c>
      <c r="C5" s="60" t="s">
        <v>277</v>
      </c>
      <c r="D5" s="38" t="s">
        <v>235</v>
      </c>
      <c r="E5" s="60" t="s">
        <v>277</v>
      </c>
      <c r="F5" s="38" t="s">
        <v>235</v>
      </c>
      <c r="G5" s="60" t="s">
        <v>277</v>
      </c>
      <c r="H5" s="38" t="s">
        <v>235</v>
      </c>
      <c r="I5" s="60" t="s">
        <v>277</v>
      </c>
      <c r="J5" s="38" t="s">
        <v>235</v>
      </c>
      <c r="K5" s="60" t="s">
        <v>277</v>
      </c>
      <c r="L5" s="38" t="s">
        <v>235</v>
      </c>
      <c r="M5" s="60" t="s">
        <v>277</v>
      </c>
      <c r="N5" s="38" t="s">
        <v>235</v>
      </c>
      <c r="O5" s="60" t="s">
        <v>277</v>
      </c>
      <c r="P5" s="38" t="s">
        <v>235</v>
      </c>
      <c r="Q5" s="60" t="s">
        <v>277</v>
      </c>
      <c r="R5" s="38" t="s">
        <v>235</v>
      </c>
      <c r="S5" s="60" t="s">
        <v>277</v>
      </c>
      <c r="T5" s="44"/>
      <c r="U5" s="98"/>
    </row>
    <row r="6" spans="1:22" ht="12.75">
      <c r="A6" s="38" t="s">
        <v>143</v>
      </c>
      <c r="B6" s="41"/>
      <c r="C6" s="42">
        <v>2</v>
      </c>
      <c r="D6" s="41">
        <v>1</v>
      </c>
      <c r="E6" s="42">
        <v>2</v>
      </c>
      <c r="F6" s="41"/>
      <c r="G6" s="42">
        <v>1</v>
      </c>
      <c r="H6" s="41"/>
      <c r="I6" s="42">
        <v>3</v>
      </c>
      <c r="J6" s="41">
        <v>1</v>
      </c>
      <c r="K6" s="42"/>
      <c r="L6" s="41"/>
      <c r="M6" s="42">
        <v>1</v>
      </c>
      <c r="N6" s="41"/>
      <c r="O6" s="42">
        <v>2</v>
      </c>
      <c r="P6" s="41"/>
      <c r="Q6" s="42">
        <v>1</v>
      </c>
      <c r="R6" s="41"/>
      <c r="S6" s="42"/>
      <c r="T6" s="41">
        <v>2</v>
      </c>
      <c r="U6" s="43">
        <v>12</v>
      </c>
      <c r="V6">
        <f>+GETPIVOTDATA("Sum of &lt;50m",$A$3,"Species",A6)+GETPIVOTDATA("Sum of &gt;50m",$A$3,"Species",A6)</f>
        <v>14</v>
      </c>
    </row>
    <row r="7" spans="1:22" ht="12.75">
      <c r="A7" s="45" t="s">
        <v>185</v>
      </c>
      <c r="B7" s="46"/>
      <c r="C7" s="47"/>
      <c r="D7" s="46"/>
      <c r="E7" s="47"/>
      <c r="F7" s="46">
        <v>2</v>
      </c>
      <c r="G7" s="47"/>
      <c r="H7" s="46"/>
      <c r="I7" s="47"/>
      <c r="J7" s="46"/>
      <c r="K7" s="47"/>
      <c r="L7" s="46"/>
      <c r="M7" s="47"/>
      <c r="N7" s="46"/>
      <c r="O7" s="47"/>
      <c r="P7" s="46"/>
      <c r="Q7" s="47"/>
      <c r="R7" s="46"/>
      <c r="S7" s="47"/>
      <c r="T7" s="46">
        <v>2</v>
      </c>
      <c r="U7" s="48"/>
      <c r="V7">
        <f>+GETPIVOTDATA("Sum of &lt;50m",$A$3,"Species",A7)+GETPIVOTDATA("Sum of &gt;50m",$A$3,"Species",A7)</f>
        <v>2</v>
      </c>
    </row>
    <row r="8" spans="1:22" ht="12.75">
      <c r="A8" s="45" t="s">
        <v>166</v>
      </c>
      <c r="B8" s="46"/>
      <c r="C8" s="47">
        <v>1</v>
      </c>
      <c r="D8" s="46">
        <v>1</v>
      </c>
      <c r="E8" s="47">
        <v>1</v>
      </c>
      <c r="F8" s="46">
        <v>1</v>
      </c>
      <c r="G8" s="47">
        <v>2</v>
      </c>
      <c r="H8" s="46"/>
      <c r="I8" s="47"/>
      <c r="J8" s="46"/>
      <c r="K8" s="47"/>
      <c r="L8" s="46"/>
      <c r="M8" s="47"/>
      <c r="N8" s="46"/>
      <c r="O8" s="47"/>
      <c r="P8" s="46"/>
      <c r="Q8" s="47"/>
      <c r="R8" s="46"/>
      <c r="S8" s="47"/>
      <c r="T8" s="46">
        <v>2</v>
      </c>
      <c r="U8" s="48">
        <v>4</v>
      </c>
      <c r="V8">
        <f aca="true" t="shared" si="0" ref="V8:V48">+GETPIVOTDATA("Sum of &lt;50m",$A$3,"Species",A8)+GETPIVOTDATA("Sum of &gt;50m",$A$3,"Species",A8)</f>
        <v>6</v>
      </c>
    </row>
    <row r="9" spans="1:22" ht="12.75">
      <c r="A9" s="45" t="s">
        <v>136</v>
      </c>
      <c r="B9" s="46">
        <v>1</v>
      </c>
      <c r="C9" s="47"/>
      <c r="D9" s="46"/>
      <c r="E9" s="47"/>
      <c r="F9" s="46">
        <v>1</v>
      </c>
      <c r="G9" s="47"/>
      <c r="H9" s="46"/>
      <c r="I9" s="47"/>
      <c r="J9" s="46"/>
      <c r="K9" s="47"/>
      <c r="L9" s="46"/>
      <c r="M9" s="47"/>
      <c r="N9" s="46"/>
      <c r="O9" s="47">
        <v>1</v>
      </c>
      <c r="P9" s="46">
        <v>1</v>
      </c>
      <c r="Q9" s="47"/>
      <c r="R9" s="46"/>
      <c r="S9" s="47"/>
      <c r="T9" s="46">
        <v>3</v>
      </c>
      <c r="U9" s="48">
        <v>1</v>
      </c>
      <c r="V9">
        <f t="shared" si="0"/>
        <v>4</v>
      </c>
    </row>
    <row r="10" spans="1:22" ht="12.75">
      <c r="A10" s="45" t="s">
        <v>184</v>
      </c>
      <c r="B10" s="46"/>
      <c r="C10" s="47"/>
      <c r="D10" s="46"/>
      <c r="E10" s="47"/>
      <c r="F10" s="46"/>
      <c r="G10" s="47">
        <v>1</v>
      </c>
      <c r="H10" s="46"/>
      <c r="I10" s="47"/>
      <c r="J10" s="46"/>
      <c r="K10" s="47"/>
      <c r="L10" s="46"/>
      <c r="M10" s="47"/>
      <c r="N10" s="46"/>
      <c r="O10" s="47"/>
      <c r="P10" s="46"/>
      <c r="Q10" s="47">
        <v>1</v>
      </c>
      <c r="R10" s="46"/>
      <c r="S10" s="47"/>
      <c r="T10" s="46"/>
      <c r="U10" s="48">
        <v>2</v>
      </c>
      <c r="V10">
        <f t="shared" si="0"/>
        <v>2</v>
      </c>
    </row>
    <row r="11" spans="1:22" ht="12.75">
      <c r="A11" s="45" t="s">
        <v>160</v>
      </c>
      <c r="B11" s="46"/>
      <c r="C11" s="47">
        <v>6</v>
      </c>
      <c r="D11" s="46"/>
      <c r="E11" s="47">
        <v>2</v>
      </c>
      <c r="F11" s="46"/>
      <c r="G11" s="47">
        <v>2</v>
      </c>
      <c r="H11" s="46"/>
      <c r="I11" s="47">
        <v>1</v>
      </c>
      <c r="J11" s="46"/>
      <c r="K11" s="47"/>
      <c r="L11" s="46"/>
      <c r="M11" s="47"/>
      <c r="N11" s="46"/>
      <c r="O11" s="47"/>
      <c r="P11" s="46"/>
      <c r="Q11" s="47"/>
      <c r="R11" s="46"/>
      <c r="S11" s="47"/>
      <c r="T11" s="46"/>
      <c r="U11" s="48">
        <v>11</v>
      </c>
      <c r="V11">
        <f t="shared" si="0"/>
        <v>11</v>
      </c>
    </row>
    <row r="12" spans="1:22" ht="12.75">
      <c r="A12" s="45" t="s">
        <v>165</v>
      </c>
      <c r="B12" s="46"/>
      <c r="C12" s="47"/>
      <c r="D12" s="46"/>
      <c r="E12" s="47"/>
      <c r="F12" s="46">
        <v>1</v>
      </c>
      <c r="G12" s="47"/>
      <c r="H12" s="46"/>
      <c r="I12" s="47"/>
      <c r="J12" s="46"/>
      <c r="K12" s="47"/>
      <c r="L12" s="46"/>
      <c r="M12" s="47"/>
      <c r="N12" s="46">
        <v>1</v>
      </c>
      <c r="O12" s="47"/>
      <c r="P12" s="46"/>
      <c r="Q12" s="47">
        <v>1</v>
      </c>
      <c r="R12" s="46"/>
      <c r="S12" s="47"/>
      <c r="T12" s="46">
        <v>2</v>
      </c>
      <c r="U12" s="48">
        <v>1</v>
      </c>
      <c r="V12">
        <f t="shared" si="0"/>
        <v>3</v>
      </c>
    </row>
    <row r="13" spans="1:22" ht="12.75">
      <c r="A13" s="45" t="s">
        <v>197</v>
      </c>
      <c r="B13" s="46"/>
      <c r="C13" s="47"/>
      <c r="D13" s="46"/>
      <c r="E13" s="47"/>
      <c r="F13" s="46"/>
      <c r="G13" s="47"/>
      <c r="H13" s="46"/>
      <c r="I13" s="47"/>
      <c r="J13" s="46"/>
      <c r="K13" s="47"/>
      <c r="L13" s="46"/>
      <c r="M13" s="47"/>
      <c r="N13" s="46"/>
      <c r="O13" s="47"/>
      <c r="P13" s="46"/>
      <c r="Q13" s="47"/>
      <c r="R13" s="46"/>
      <c r="S13" s="47"/>
      <c r="T13" s="46"/>
      <c r="U13" s="48"/>
      <c r="V13">
        <f t="shared" si="0"/>
        <v>0</v>
      </c>
    </row>
    <row r="14" spans="1:22" ht="12.75">
      <c r="A14" s="45" t="s">
        <v>134</v>
      </c>
      <c r="B14" s="46"/>
      <c r="C14" s="47"/>
      <c r="D14" s="46"/>
      <c r="E14" s="47"/>
      <c r="F14" s="46"/>
      <c r="G14" s="47">
        <v>1</v>
      </c>
      <c r="H14" s="46"/>
      <c r="I14" s="47"/>
      <c r="J14" s="46"/>
      <c r="K14" s="47"/>
      <c r="L14" s="46"/>
      <c r="M14" s="47"/>
      <c r="N14" s="46"/>
      <c r="O14" s="47"/>
      <c r="P14" s="46"/>
      <c r="Q14" s="47">
        <v>1</v>
      </c>
      <c r="R14" s="46"/>
      <c r="S14" s="47"/>
      <c r="T14" s="46"/>
      <c r="U14" s="48">
        <v>2</v>
      </c>
      <c r="V14">
        <f t="shared" si="0"/>
        <v>2</v>
      </c>
    </row>
    <row r="15" spans="1:22" ht="12.75">
      <c r="A15" s="45" t="s">
        <v>186</v>
      </c>
      <c r="B15" s="46"/>
      <c r="C15" s="47"/>
      <c r="D15" s="46"/>
      <c r="E15" s="47"/>
      <c r="F15" s="46"/>
      <c r="G15" s="47"/>
      <c r="H15" s="46"/>
      <c r="I15" s="47">
        <v>1</v>
      </c>
      <c r="J15" s="46"/>
      <c r="K15" s="47"/>
      <c r="L15" s="46"/>
      <c r="M15" s="47"/>
      <c r="N15" s="46"/>
      <c r="O15" s="47"/>
      <c r="P15" s="46"/>
      <c r="Q15" s="47"/>
      <c r="R15" s="46"/>
      <c r="S15" s="47"/>
      <c r="T15" s="46"/>
      <c r="U15" s="48">
        <v>1</v>
      </c>
      <c r="V15">
        <f t="shared" si="0"/>
        <v>1</v>
      </c>
    </row>
    <row r="16" spans="1:22" ht="12.75">
      <c r="A16" s="45" t="s">
        <v>154</v>
      </c>
      <c r="B16" s="46"/>
      <c r="C16" s="47"/>
      <c r="D16" s="46">
        <v>3</v>
      </c>
      <c r="E16" s="47"/>
      <c r="F16" s="46">
        <v>1</v>
      </c>
      <c r="G16" s="47">
        <v>1</v>
      </c>
      <c r="H16" s="46"/>
      <c r="I16" s="47"/>
      <c r="J16" s="46">
        <v>2</v>
      </c>
      <c r="K16" s="47">
        <v>3</v>
      </c>
      <c r="L16" s="46">
        <v>1</v>
      </c>
      <c r="M16" s="47"/>
      <c r="N16" s="46"/>
      <c r="O16" s="47"/>
      <c r="P16" s="46"/>
      <c r="Q16" s="47"/>
      <c r="R16" s="46"/>
      <c r="S16" s="47"/>
      <c r="T16" s="46">
        <v>7</v>
      </c>
      <c r="U16" s="48">
        <v>4</v>
      </c>
      <c r="V16">
        <f t="shared" si="0"/>
        <v>11</v>
      </c>
    </row>
    <row r="17" spans="1:22" ht="12.75">
      <c r="A17" s="45" t="s">
        <v>146</v>
      </c>
      <c r="B17" s="46"/>
      <c r="C17" s="47"/>
      <c r="D17" s="46"/>
      <c r="E17" s="47"/>
      <c r="F17" s="46"/>
      <c r="G17" s="47"/>
      <c r="H17" s="46"/>
      <c r="I17" s="47"/>
      <c r="J17" s="46"/>
      <c r="K17" s="47"/>
      <c r="L17" s="46"/>
      <c r="M17" s="47"/>
      <c r="N17" s="46"/>
      <c r="O17" s="47"/>
      <c r="P17" s="46"/>
      <c r="Q17" s="47">
        <v>1</v>
      </c>
      <c r="R17" s="46"/>
      <c r="S17" s="47"/>
      <c r="T17" s="46"/>
      <c r="U17" s="48">
        <v>1</v>
      </c>
      <c r="V17">
        <f t="shared" si="0"/>
        <v>1</v>
      </c>
    </row>
    <row r="18" spans="1:22" ht="12.75">
      <c r="A18" s="45" t="s">
        <v>147</v>
      </c>
      <c r="B18" s="46"/>
      <c r="C18" s="47"/>
      <c r="D18" s="46"/>
      <c r="E18" s="47"/>
      <c r="F18" s="46"/>
      <c r="G18" s="47"/>
      <c r="H18" s="46"/>
      <c r="I18" s="47"/>
      <c r="J18" s="46"/>
      <c r="K18" s="47"/>
      <c r="L18" s="46"/>
      <c r="M18" s="47"/>
      <c r="N18" s="46"/>
      <c r="O18" s="47"/>
      <c r="P18" s="46"/>
      <c r="Q18" s="47"/>
      <c r="R18" s="46"/>
      <c r="S18" s="47"/>
      <c r="T18" s="46"/>
      <c r="U18" s="48"/>
      <c r="V18">
        <f t="shared" si="0"/>
        <v>0</v>
      </c>
    </row>
    <row r="19" spans="1:22" ht="12.75">
      <c r="A19" s="45" t="s">
        <v>187</v>
      </c>
      <c r="B19" s="46"/>
      <c r="C19" s="47"/>
      <c r="D19" s="46"/>
      <c r="E19" s="47"/>
      <c r="F19" s="46"/>
      <c r="G19" s="47"/>
      <c r="H19" s="46"/>
      <c r="I19" s="47"/>
      <c r="J19" s="46"/>
      <c r="K19" s="47"/>
      <c r="L19" s="46">
        <v>1</v>
      </c>
      <c r="M19" s="47">
        <v>1</v>
      </c>
      <c r="N19" s="46"/>
      <c r="O19" s="47"/>
      <c r="P19" s="46"/>
      <c r="Q19" s="47">
        <v>1</v>
      </c>
      <c r="R19" s="46"/>
      <c r="S19" s="47"/>
      <c r="T19" s="46">
        <v>1</v>
      </c>
      <c r="U19" s="48">
        <v>2</v>
      </c>
      <c r="V19">
        <f t="shared" si="0"/>
        <v>3</v>
      </c>
    </row>
    <row r="20" spans="1:22" ht="12.75">
      <c r="A20" s="45" t="s">
        <v>157</v>
      </c>
      <c r="B20" s="46"/>
      <c r="C20" s="47"/>
      <c r="D20" s="46"/>
      <c r="E20" s="47"/>
      <c r="F20" s="46"/>
      <c r="G20" s="47"/>
      <c r="H20" s="46"/>
      <c r="I20" s="47"/>
      <c r="J20" s="46"/>
      <c r="K20" s="47">
        <v>1</v>
      </c>
      <c r="L20" s="46"/>
      <c r="M20" s="47"/>
      <c r="N20" s="46"/>
      <c r="O20" s="47"/>
      <c r="P20" s="46"/>
      <c r="Q20" s="47"/>
      <c r="R20" s="46"/>
      <c r="S20" s="47"/>
      <c r="T20" s="46"/>
      <c r="U20" s="48">
        <v>1</v>
      </c>
      <c r="V20">
        <f t="shared" si="0"/>
        <v>1</v>
      </c>
    </row>
    <row r="21" spans="1:22" ht="12.75">
      <c r="A21" s="45" t="s">
        <v>150</v>
      </c>
      <c r="B21" s="46"/>
      <c r="C21" s="47"/>
      <c r="D21" s="46">
        <v>2</v>
      </c>
      <c r="E21" s="47">
        <v>1</v>
      </c>
      <c r="F21" s="46"/>
      <c r="G21" s="47"/>
      <c r="H21" s="46"/>
      <c r="I21" s="47"/>
      <c r="J21" s="46">
        <v>2</v>
      </c>
      <c r="K21" s="47">
        <v>3</v>
      </c>
      <c r="L21" s="46"/>
      <c r="M21" s="47"/>
      <c r="N21" s="46"/>
      <c r="O21" s="47"/>
      <c r="P21" s="46"/>
      <c r="Q21" s="47"/>
      <c r="R21" s="46"/>
      <c r="S21" s="47"/>
      <c r="T21" s="46">
        <v>4</v>
      </c>
      <c r="U21" s="48">
        <v>4</v>
      </c>
      <c r="V21">
        <f t="shared" si="0"/>
        <v>8</v>
      </c>
    </row>
    <row r="22" spans="1:22" ht="12.75">
      <c r="A22" s="45" t="s">
        <v>176</v>
      </c>
      <c r="B22" s="46"/>
      <c r="C22" s="47"/>
      <c r="D22" s="46"/>
      <c r="E22" s="47"/>
      <c r="F22" s="46"/>
      <c r="G22" s="47"/>
      <c r="H22" s="46"/>
      <c r="I22" s="47"/>
      <c r="J22" s="46"/>
      <c r="K22" s="47"/>
      <c r="L22" s="46"/>
      <c r="M22" s="47"/>
      <c r="N22" s="46"/>
      <c r="O22" s="47">
        <v>1</v>
      </c>
      <c r="P22" s="46"/>
      <c r="Q22" s="47"/>
      <c r="R22" s="46"/>
      <c r="S22" s="47"/>
      <c r="T22" s="46"/>
      <c r="U22" s="48">
        <v>1</v>
      </c>
      <c r="V22">
        <f t="shared" si="0"/>
        <v>1</v>
      </c>
    </row>
    <row r="23" spans="1:22" ht="12.75">
      <c r="A23" s="45" t="s">
        <v>149</v>
      </c>
      <c r="B23" s="46"/>
      <c r="C23" s="47"/>
      <c r="D23" s="46"/>
      <c r="E23" s="47"/>
      <c r="F23" s="46"/>
      <c r="G23" s="47"/>
      <c r="H23" s="46"/>
      <c r="I23" s="47"/>
      <c r="J23" s="46"/>
      <c r="K23" s="47"/>
      <c r="L23" s="46"/>
      <c r="M23" s="47"/>
      <c r="N23" s="46"/>
      <c r="O23" s="47"/>
      <c r="P23" s="46"/>
      <c r="Q23" s="47"/>
      <c r="R23" s="46"/>
      <c r="S23" s="47"/>
      <c r="T23" s="46"/>
      <c r="U23" s="48"/>
      <c r="V23">
        <f t="shared" si="0"/>
        <v>0</v>
      </c>
    </row>
    <row r="24" spans="1:22" ht="12.75">
      <c r="A24" s="45" t="s">
        <v>194</v>
      </c>
      <c r="B24" s="46"/>
      <c r="C24" s="47"/>
      <c r="D24" s="46">
        <v>1</v>
      </c>
      <c r="E24" s="47"/>
      <c r="F24" s="46"/>
      <c r="G24" s="47"/>
      <c r="H24" s="46"/>
      <c r="I24" s="47"/>
      <c r="J24" s="46"/>
      <c r="K24" s="47"/>
      <c r="L24" s="46"/>
      <c r="M24" s="47"/>
      <c r="N24" s="46"/>
      <c r="O24" s="47"/>
      <c r="P24" s="46"/>
      <c r="Q24" s="47"/>
      <c r="R24" s="46"/>
      <c r="S24" s="47"/>
      <c r="T24" s="46">
        <v>1</v>
      </c>
      <c r="U24" s="48"/>
      <c r="V24">
        <f t="shared" si="0"/>
        <v>1</v>
      </c>
    </row>
    <row r="25" spans="1:22" ht="12.75">
      <c r="A25" s="45" t="s">
        <v>151</v>
      </c>
      <c r="B25" s="46"/>
      <c r="C25" s="47"/>
      <c r="D25" s="46"/>
      <c r="E25" s="47"/>
      <c r="F25" s="46"/>
      <c r="G25" s="47"/>
      <c r="H25" s="46"/>
      <c r="I25" s="47"/>
      <c r="J25" s="46"/>
      <c r="K25" s="47">
        <v>1</v>
      </c>
      <c r="L25" s="46"/>
      <c r="M25" s="47"/>
      <c r="N25" s="46"/>
      <c r="O25" s="47"/>
      <c r="P25" s="46"/>
      <c r="Q25" s="47"/>
      <c r="R25" s="46"/>
      <c r="S25" s="47"/>
      <c r="T25" s="46"/>
      <c r="U25" s="48">
        <v>1</v>
      </c>
      <c r="V25">
        <f t="shared" si="0"/>
        <v>1</v>
      </c>
    </row>
    <row r="26" spans="1:22" ht="12.75">
      <c r="A26" s="45" t="s">
        <v>137</v>
      </c>
      <c r="B26" s="46">
        <v>1</v>
      </c>
      <c r="C26" s="47"/>
      <c r="D26" s="46"/>
      <c r="E26" s="47"/>
      <c r="F26" s="46"/>
      <c r="G26" s="47"/>
      <c r="H26" s="46">
        <v>1</v>
      </c>
      <c r="I26" s="47">
        <v>3</v>
      </c>
      <c r="J26" s="46"/>
      <c r="K26" s="47"/>
      <c r="L26" s="46"/>
      <c r="M26" s="47"/>
      <c r="N26" s="46">
        <v>1</v>
      </c>
      <c r="O26" s="47">
        <v>1</v>
      </c>
      <c r="P26" s="46">
        <v>2</v>
      </c>
      <c r="Q26" s="47">
        <v>1</v>
      </c>
      <c r="R26" s="46"/>
      <c r="S26" s="47"/>
      <c r="T26" s="46">
        <v>5</v>
      </c>
      <c r="U26" s="48">
        <v>5</v>
      </c>
      <c r="V26">
        <f t="shared" si="0"/>
        <v>10</v>
      </c>
    </row>
    <row r="27" spans="1:22" ht="12.75">
      <c r="A27" s="45" t="s">
        <v>179</v>
      </c>
      <c r="B27" s="46"/>
      <c r="C27" s="47"/>
      <c r="D27" s="46"/>
      <c r="E27" s="47"/>
      <c r="F27" s="46"/>
      <c r="G27" s="47"/>
      <c r="H27" s="46"/>
      <c r="I27" s="47"/>
      <c r="J27" s="46"/>
      <c r="K27" s="47">
        <v>1</v>
      </c>
      <c r="L27" s="46"/>
      <c r="M27" s="47"/>
      <c r="N27" s="46"/>
      <c r="O27" s="47"/>
      <c r="P27" s="46"/>
      <c r="Q27" s="47"/>
      <c r="R27" s="46"/>
      <c r="S27" s="47"/>
      <c r="T27" s="46"/>
      <c r="U27" s="48">
        <v>1</v>
      </c>
      <c r="V27">
        <f t="shared" si="0"/>
        <v>1</v>
      </c>
    </row>
    <row r="28" spans="1:22" ht="12.75">
      <c r="A28" s="45" t="s">
        <v>133</v>
      </c>
      <c r="B28" s="46">
        <v>3</v>
      </c>
      <c r="C28" s="47"/>
      <c r="D28" s="46"/>
      <c r="E28" s="47">
        <v>1</v>
      </c>
      <c r="F28" s="46"/>
      <c r="G28" s="47">
        <v>2</v>
      </c>
      <c r="H28" s="46">
        <v>1</v>
      </c>
      <c r="I28" s="47">
        <v>2</v>
      </c>
      <c r="J28" s="46"/>
      <c r="K28" s="47"/>
      <c r="L28" s="46"/>
      <c r="M28" s="47">
        <v>1</v>
      </c>
      <c r="N28" s="46">
        <v>1</v>
      </c>
      <c r="O28" s="47">
        <v>2</v>
      </c>
      <c r="P28" s="46">
        <v>1</v>
      </c>
      <c r="Q28" s="47">
        <v>1</v>
      </c>
      <c r="R28" s="46"/>
      <c r="S28" s="47"/>
      <c r="T28" s="46">
        <v>6</v>
      </c>
      <c r="U28" s="48">
        <v>9</v>
      </c>
      <c r="V28">
        <f t="shared" si="0"/>
        <v>15</v>
      </c>
    </row>
    <row r="29" spans="1:22" ht="12.75">
      <c r="A29" s="45" t="s">
        <v>199</v>
      </c>
      <c r="B29" s="46"/>
      <c r="C29" s="47"/>
      <c r="D29" s="46"/>
      <c r="E29" s="47"/>
      <c r="F29" s="46"/>
      <c r="G29" s="47"/>
      <c r="H29" s="46"/>
      <c r="I29" s="47"/>
      <c r="J29" s="46"/>
      <c r="K29" s="47"/>
      <c r="L29" s="46"/>
      <c r="M29" s="47"/>
      <c r="N29" s="46"/>
      <c r="O29" s="47"/>
      <c r="P29" s="46"/>
      <c r="Q29" s="47"/>
      <c r="R29" s="46"/>
      <c r="S29" s="47"/>
      <c r="T29" s="46"/>
      <c r="U29" s="48"/>
      <c r="V29">
        <f t="shared" si="0"/>
        <v>0</v>
      </c>
    </row>
    <row r="30" spans="1:22" ht="12.75">
      <c r="A30" s="45" t="s">
        <v>178</v>
      </c>
      <c r="B30" s="46"/>
      <c r="C30" s="47"/>
      <c r="D30" s="46"/>
      <c r="E30" s="47"/>
      <c r="F30" s="46"/>
      <c r="G30" s="47"/>
      <c r="H30" s="46"/>
      <c r="I30" s="47"/>
      <c r="J30" s="46">
        <v>1</v>
      </c>
      <c r="K30" s="47"/>
      <c r="L30" s="46"/>
      <c r="M30" s="47"/>
      <c r="N30" s="46"/>
      <c r="O30" s="47"/>
      <c r="P30" s="46"/>
      <c r="Q30" s="47"/>
      <c r="R30" s="46"/>
      <c r="S30" s="47"/>
      <c r="T30" s="46">
        <v>1</v>
      </c>
      <c r="U30" s="48"/>
      <c r="V30">
        <f t="shared" si="0"/>
        <v>1</v>
      </c>
    </row>
    <row r="31" spans="1:22" ht="12.75">
      <c r="A31" s="45" t="s">
        <v>189</v>
      </c>
      <c r="B31" s="46"/>
      <c r="C31" s="47"/>
      <c r="D31" s="46"/>
      <c r="E31" s="47"/>
      <c r="F31" s="46"/>
      <c r="G31" s="47"/>
      <c r="H31" s="46"/>
      <c r="I31" s="47"/>
      <c r="J31" s="46"/>
      <c r="K31" s="47">
        <v>1</v>
      </c>
      <c r="L31" s="46"/>
      <c r="M31" s="47"/>
      <c r="N31" s="46"/>
      <c r="O31" s="47"/>
      <c r="P31" s="46"/>
      <c r="Q31" s="47"/>
      <c r="R31" s="46"/>
      <c r="S31" s="47"/>
      <c r="T31" s="46"/>
      <c r="U31" s="48">
        <v>1</v>
      </c>
      <c r="V31">
        <f t="shared" si="0"/>
        <v>1</v>
      </c>
    </row>
    <row r="32" spans="1:22" ht="12.75">
      <c r="A32" s="45" t="s">
        <v>198</v>
      </c>
      <c r="B32" s="46"/>
      <c r="C32" s="47"/>
      <c r="D32" s="46"/>
      <c r="E32" s="47"/>
      <c r="F32" s="46"/>
      <c r="G32" s="47"/>
      <c r="H32" s="46"/>
      <c r="I32" s="47"/>
      <c r="J32" s="46"/>
      <c r="K32" s="47"/>
      <c r="L32" s="46"/>
      <c r="M32" s="47"/>
      <c r="N32" s="46"/>
      <c r="O32" s="47"/>
      <c r="P32" s="46"/>
      <c r="Q32" s="47"/>
      <c r="R32" s="46"/>
      <c r="S32" s="47"/>
      <c r="T32" s="46"/>
      <c r="U32" s="48"/>
      <c r="V32">
        <f t="shared" si="0"/>
        <v>0</v>
      </c>
    </row>
    <row r="33" spans="1:22" ht="12.75">
      <c r="A33" s="45" t="s">
        <v>158</v>
      </c>
      <c r="B33" s="46"/>
      <c r="C33" s="47">
        <v>1</v>
      </c>
      <c r="D33" s="46"/>
      <c r="E33" s="47">
        <v>2</v>
      </c>
      <c r="F33" s="46"/>
      <c r="G33" s="47"/>
      <c r="H33" s="46"/>
      <c r="I33" s="47">
        <v>1</v>
      </c>
      <c r="J33" s="46">
        <v>1</v>
      </c>
      <c r="K33" s="47">
        <v>4</v>
      </c>
      <c r="L33" s="46"/>
      <c r="M33" s="47"/>
      <c r="N33" s="46"/>
      <c r="O33" s="47"/>
      <c r="P33" s="46"/>
      <c r="Q33" s="47"/>
      <c r="R33" s="46"/>
      <c r="S33" s="47"/>
      <c r="T33" s="46">
        <v>1</v>
      </c>
      <c r="U33" s="48">
        <v>8</v>
      </c>
      <c r="V33">
        <f t="shared" si="0"/>
        <v>9</v>
      </c>
    </row>
    <row r="34" spans="1:22" ht="12.75">
      <c r="A34" s="45" t="s">
        <v>164</v>
      </c>
      <c r="B34" s="46"/>
      <c r="C34" s="47"/>
      <c r="D34" s="46"/>
      <c r="E34" s="47"/>
      <c r="F34" s="46"/>
      <c r="G34" s="47">
        <v>1</v>
      </c>
      <c r="H34" s="46"/>
      <c r="I34" s="47"/>
      <c r="J34" s="46"/>
      <c r="K34" s="47"/>
      <c r="L34" s="46"/>
      <c r="M34" s="47"/>
      <c r="N34" s="46"/>
      <c r="O34" s="47"/>
      <c r="P34" s="46"/>
      <c r="Q34" s="47"/>
      <c r="R34" s="46"/>
      <c r="S34" s="47"/>
      <c r="T34" s="46"/>
      <c r="U34" s="48">
        <v>1</v>
      </c>
      <c r="V34">
        <f t="shared" si="0"/>
        <v>1</v>
      </c>
    </row>
    <row r="35" spans="1:22" ht="12.75">
      <c r="A35" s="45" t="s">
        <v>168</v>
      </c>
      <c r="B35" s="46"/>
      <c r="C35" s="47"/>
      <c r="D35" s="46"/>
      <c r="E35" s="47"/>
      <c r="F35" s="46"/>
      <c r="G35" s="47"/>
      <c r="H35" s="46"/>
      <c r="I35" s="47"/>
      <c r="J35" s="46"/>
      <c r="K35" s="47"/>
      <c r="L35" s="46"/>
      <c r="M35" s="47"/>
      <c r="N35" s="46"/>
      <c r="O35" s="47"/>
      <c r="P35" s="46"/>
      <c r="Q35" s="47"/>
      <c r="R35" s="46"/>
      <c r="S35" s="47"/>
      <c r="T35" s="46"/>
      <c r="U35" s="48"/>
      <c r="V35">
        <f t="shared" si="0"/>
        <v>0</v>
      </c>
    </row>
    <row r="36" spans="1:22" ht="12.75">
      <c r="A36" s="45" t="s">
        <v>135</v>
      </c>
      <c r="B36" s="46">
        <v>2</v>
      </c>
      <c r="C36" s="47">
        <v>1</v>
      </c>
      <c r="D36" s="46">
        <v>4</v>
      </c>
      <c r="E36" s="47"/>
      <c r="F36" s="46">
        <v>3</v>
      </c>
      <c r="G36" s="47">
        <v>1</v>
      </c>
      <c r="H36" s="46"/>
      <c r="I36" s="47"/>
      <c r="J36" s="46">
        <v>2</v>
      </c>
      <c r="K36" s="47">
        <v>1</v>
      </c>
      <c r="L36" s="46">
        <v>1</v>
      </c>
      <c r="M36" s="47"/>
      <c r="N36" s="46"/>
      <c r="O36" s="47"/>
      <c r="P36" s="46">
        <v>1</v>
      </c>
      <c r="Q36" s="47">
        <v>3</v>
      </c>
      <c r="R36" s="46"/>
      <c r="S36" s="47"/>
      <c r="T36" s="46">
        <v>13</v>
      </c>
      <c r="U36" s="48">
        <v>6</v>
      </c>
      <c r="V36">
        <f t="shared" si="0"/>
        <v>19</v>
      </c>
    </row>
    <row r="37" spans="1:22" ht="12.75">
      <c r="A37" s="45" t="s">
        <v>169</v>
      </c>
      <c r="B37" s="46"/>
      <c r="C37" s="47">
        <v>1</v>
      </c>
      <c r="D37" s="46">
        <v>1</v>
      </c>
      <c r="E37" s="47"/>
      <c r="F37" s="46"/>
      <c r="G37" s="47"/>
      <c r="H37" s="46"/>
      <c r="I37" s="47"/>
      <c r="J37" s="46"/>
      <c r="K37" s="47"/>
      <c r="L37" s="46"/>
      <c r="M37" s="47"/>
      <c r="N37" s="46">
        <v>2</v>
      </c>
      <c r="O37" s="47"/>
      <c r="P37" s="46"/>
      <c r="Q37" s="47">
        <v>1</v>
      </c>
      <c r="R37" s="46"/>
      <c r="S37" s="47"/>
      <c r="T37" s="46">
        <v>3</v>
      </c>
      <c r="U37" s="48">
        <v>2</v>
      </c>
      <c r="V37">
        <f t="shared" si="0"/>
        <v>5</v>
      </c>
    </row>
    <row r="38" spans="1:22" ht="12.75">
      <c r="A38" s="45" t="s">
        <v>175</v>
      </c>
      <c r="B38" s="46"/>
      <c r="C38" s="47"/>
      <c r="D38" s="46"/>
      <c r="E38" s="47">
        <v>2</v>
      </c>
      <c r="F38" s="46"/>
      <c r="G38" s="47"/>
      <c r="H38" s="46"/>
      <c r="I38" s="47"/>
      <c r="J38" s="46"/>
      <c r="K38" s="47"/>
      <c r="L38" s="46"/>
      <c r="M38" s="47"/>
      <c r="N38" s="46">
        <v>1</v>
      </c>
      <c r="O38" s="47"/>
      <c r="P38" s="46"/>
      <c r="Q38" s="47">
        <v>1</v>
      </c>
      <c r="R38" s="46"/>
      <c r="S38" s="47"/>
      <c r="T38" s="46">
        <v>1</v>
      </c>
      <c r="U38" s="48">
        <v>3</v>
      </c>
      <c r="V38">
        <f t="shared" si="0"/>
        <v>4</v>
      </c>
    </row>
    <row r="39" spans="1:22" ht="12.75">
      <c r="A39" s="45" t="s">
        <v>140</v>
      </c>
      <c r="B39" s="46"/>
      <c r="C39" s="47"/>
      <c r="D39" s="46"/>
      <c r="E39" s="47"/>
      <c r="F39" s="46"/>
      <c r="G39" s="47"/>
      <c r="H39" s="46"/>
      <c r="I39" s="47"/>
      <c r="J39" s="46"/>
      <c r="K39" s="47"/>
      <c r="L39" s="46"/>
      <c r="M39" s="47"/>
      <c r="N39" s="46"/>
      <c r="O39" s="47"/>
      <c r="P39" s="46"/>
      <c r="Q39" s="47"/>
      <c r="R39" s="46"/>
      <c r="S39" s="47"/>
      <c r="T39" s="46"/>
      <c r="U39" s="48"/>
      <c r="V39">
        <f t="shared" si="0"/>
        <v>0</v>
      </c>
    </row>
    <row r="40" spans="1:22" ht="12.75">
      <c r="A40" s="45" t="s">
        <v>142</v>
      </c>
      <c r="B40" s="46">
        <v>3</v>
      </c>
      <c r="C40" s="47">
        <v>4</v>
      </c>
      <c r="D40" s="46">
        <v>1</v>
      </c>
      <c r="E40" s="47">
        <v>4</v>
      </c>
      <c r="F40" s="46"/>
      <c r="G40" s="47">
        <v>2</v>
      </c>
      <c r="H40" s="46">
        <v>2</v>
      </c>
      <c r="I40" s="47">
        <v>1</v>
      </c>
      <c r="J40" s="46"/>
      <c r="K40" s="47"/>
      <c r="L40" s="46">
        <v>1</v>
      </c>
      <c r="M40" s="47">
        <v>3</v>
      </c>
      <c r="N40" s="46">
        <v>1</v>
      </c>
      <c r="O40" s="47">
        <v>4</v>
      </c>
      <c r="P40" s="46"/>
      <c r="Q40" s="47">
        <v>1</v>
      </c>
      <c r="R40" s="46"/>
      <c r="S40" s="47"/>
      <c r="T40" s="46">
        <v>8</v>
      </c>
      <c r="U40" s="48">
        <v>19</v>
      </c>
      <c r="V40">
        <f t="shared" si="0"/>
        <v>27</v>
      </c>
    </row>
    <row r="41" spans="1:22" ht="12.75">
      <c r="A41" s="45" t="s">
        <v>162</v>
      </c>
      <c r="B41" s="46"/>
      <c r="C41" s="47"/>
      <c r="D41" s="46"/>
      <c r="E41" s="47">
        <v>1</v>
      </c>
      <c r="F41" s="46">
        <v>1</v>
      </c>
      <c r="G41" s="47"/>
      <c r="H41" s="46"/>
      <c r="I41" s="47"/>
      <c r="J41" s="46"/>
      <c r="K41" s="47"/>
      <c r="L41" s="46"/>
      <c r="M41" s="47"/>
      <c r="N41" s="46"/>
      <c r="O41" s="47">
        <v>1</v>
      </c>
      <c r="P41" s="46"/>
      <c r="Q41" s="47"/>
      <c r="R41" s="46"/>
      <c r="S41" s="47"/>
      <c r="T41" s="46">
        <v>1</v>
      </c>
      <c r="U41" s="48">
        <v>2</v>
      </c>
      <c r="V41">
        <f t="shared" si="0"/>
        <v>3</v>
      </c>
    </row>
    <row r="42" spans="1:22" ht="12.75">
      <c r="A42" s="45" t="s">
        <v>181</v>
      </c>
      <c r="B42" s="46"/>
      <c r="C42" s="47"/>
      <c r="D42" s="46">
        <v>1</v>
      </c>
      <c r="E42" s="47"/>
      <c r="F42" s="46"/>
      <c r="G42" s="47"/>
      <c r="H42" s="46"/>
      <c r="I42" s="47"/>
      <c r="J42" s="46"/>
      <c r="K42" s="47">
        <v>2</v>
      </c>
      <c r="L42" s="46"/>
      <c r="M42" s="47"/>
      <c r="N42" s="46"/>
      <c r="O42" s="47"/>
      <c r="P42" s="46"/>
      <c r="Q42" s="47"/>
      <c r="R42" s="46"/>
      <c r="S42" s="47"/>
      <c r="T42" s="46">
        <v>1</v>
      </c>
      <c r="U42" s="48">
        <v>2</v>
      </c>
      <c r="V42">
        <f t="shared" si="0"/>
        <v>3</v>
      </c>
    </row>
    <row r="43" spans="1:22" ht="12.75">
      <c r="A43" s="45" t="s">
        <v>195</v>
      </c>
      <c r="B43" s="46"/>
      <c r="C43" s="47"/>
      <c r="D43" s="46"/>
      <c r="E43" s="47"/>
      <c r="F43" s="46"/>
      <c r="G43" s="47">
        <v>6</v>
      </c>
      <c r="H43" s="46"/>
      <c r="I43" s="47"/>
      <c r="J43" s="46"/>
      <c r="K43" s="47"/>
      <c r="L43" s="46"/>
      <c r="M43" s="47"/>
      <c r="N43" s="46"/>
      <c r="O43" s="47"/>
      <c r="P43" s="46"/>
      <c r="Q43" s="47"/>
      <c r="R43" s="46"/>
      <c r="S43" s="47"/>
      <c r="T43" s="46"/>
      <c r="U43" s="48">
        <v>6</v>
      </c>
      <c r="V43">
        <f t="shared" si="0"/>
        <v>6</v>
      </c>
    </row>
    <row r="44" spans="1:22" ht="12.75">
      <c r="A44" s="45" t="s">
        <v>188</v>
      </c>
      <c r="B44" s="46"/>
      <c r="C44" s="47"/>
      <c r="D44" s="46"/>
      <c r="E44" s="47"/>
      <c r="F44" s="46"/>
      <c r="G44" s="47"/>
      <c r="H44" s="46"/>
      <c r="I44" s="47"/>
      <c r="J44" s="46"/>
      <c r="K44" s="47"/>
      <c r="L44" s="46"/>
      <c r="M44" s="47"/>
      <c r="N44" s="46"/>
      <c r="O44" s="47"/>
      <c r="P44" s="46"/>
      <c r="Q44" s="47">
        <v>1</v>
      </c>
      <c r="R44" s="46"/>
      <c r="S44" s="47"/>
      <c r="T44" s="46"/>
      <c r="U44" s="48">
        <v>1</v>
      </c>
      <c r="V44">
        <f t="shared" si="0"/>
        <v>1</v>
      </c>
    </row>
    <row r="45" spans="1:22" ht="12.75">
      <c r="A45" s="45" t="s">
        <v>156</v>
      </c>
      <c r="B45" s="46"/>
      <c r="C45" s="47"/>
      <c r="D45" s="46">
        <v>1</v>
      </c>
      <c r="E45" s="47">
        <v>1</v>
      </c>
      <c r="F45" s="46">
        <v>1</v>
      </c>
      <c r="G45" s="47"/>
      <c r="H45" s="46"/>
      <c r="I45" s="47"/>
      <c r="J45" s="46"/>
      <c r="K45" s="47">
        <v>1</v>
      </c>
      <c r="L45" s="46"/>
      <c r="M45" s="47">
        <v>1</v>
      </c>
      <c r="N45" s="46"/>
      <c r="O45" s="47"/>
      <c r="P45" s="46"/>
      <c r="Q45" s="47"/>
      <c r="R45" s="46"/>
      <c r="S45" s="47"/>
      <c r="T45" s="46">
        <v>2</v>
      </c>
      <c r="U45" s="48">
        <v>3</v>
      </c>
      <c r="V45">
        <f t="shared" si="0"/>
        <v>5</v>
      </c>
    </row>
    <row r="46" spans="1:22" ht="12.75">
      <c r="A46" s="45" t="s">
        <v>196</v>
      </c>
      <c r="B46" s="46"/>
      <c r="C46" s="47"/>
      <c r="D46" s="46"/>
      <c r="E46" s="47"/>
      <c r="F46" s="46"/>
      <c r="G46" s="47"/>
      <c r="H46" s="46"/>
      <c r="I46" s="47"/>
      <c r="J46" s="46"/>
      <c r="K46" s="47"/>
      <c r="L46" s="46"/>
      <c r="M46" s="47"/>
      <c r="N46" s="46"/>
      <c r="O46" s="47"/>
      <c r="P46" s="46"/>
      <c r="Q46" s="47"/>
      <c r="R46" s="46"/>
      <c r="S46" s="47"/>
      <c r="T46" s="46"/>
      <c r="U46" s="48"/>
      <c r="V46">
        <f t="shared" si="0"/>
        <v>0</v>
      </c>
    </row>
    <row r="47" spans="1:22" ht="12.75">
      <c r="A47" s="45" t="s">
        <v>155</v>
      </c>
      <c r="B47" s="46"/>
      <c r="C47" s="47">
        <v>1</v>
      </c>
      <c r="D47" s="46"/>
      <c r="E47" s="47"/>
      <c r="F47" s="46"/>
      <c r="G47" s="47"/>
      <c r="H47" s="46"/>
      <c r="I47" s="47"/>
      <c r="J47" s="46">
        <v>1</v>
      </c>
      <c r="K47" s="47">
        <v>1</v>
      </c>
      <c r="L47" s="46"/>
      <c r="M47" s="47"/>
      <c r="N47" s="46"/>
      <c r="O47" s="47"/>
      <c r="P47" s="46"/>
      <c r="Q47" s="47"/>
      <c r="R47" s="46"/>
      <c r="S47" s="47"/>
      <c r="T47" s="46">
        <v>1</v>
      </c>
      <c r="U47" s="48">
        <v>2</v>
      </c>
      <c r="V47">
        <f t="shared" si="0"/>
        <v>3</v>
      </c>
    </row>
    <row r="48" spans="1:22" ht="12.75">
      <c r="A48" s="45" t="s">
        <v>180</v>
      </c>
      <c r="B48" s="46"/>
      <c r="C48" s="47"/>
      <c r="D48" s="46"/>
      <c r="E48" s="47">
        <v>1</v>
      </c>
      <c r="F48" s="46"/>
      <c r="G48" s="47"/>
      <c r="H48" s="46"/>
      <c r="I48" s="47"/>
      <c r="J48" s="46"/>
      <c r="K48" s="47"/>
      <c r="L48" s="46"/>
      <c r="M48" s="47">
        <v>1</v>
      </c>
      <c r="N48" s="46"/>
      <c r="O48" s="47"/>
      <c r="P48" s="46"/>
      <c r="Q48" s="47"/>
      <c r="R48" s="46"/>
      <c r="S48" s="47"/>
      <c r="T48" s="46"/>
      <c r="U48" s="48">
        <v>2</v>
      </c>
      <c r="V48">
        <f t="shared" si="0"/>
        <v>2</v>
      </c>
    </row>
    <row r="49" spans="1:21" ht="12.75">
      <c r="A49" s="49" t="s">
        <v>26</v>
      </c>
      <c r="B49" s="51">
        <v>10</v>
      </c>
      <c r="C49" s="52">
        <v>17</v>
      </c>
      <c r="D49" s="51">
        <v>16</v>
      </c>
      <c r="E49" s="52">
        <v>18</v>
      </c>
      <c r="F49" s="51">
        <v>11</v>
      </c>
      <c r="G49" s="52">
        <v>20</v>
      </c>
      <c r="H49" s="51">
        <v>4</v>
      </c>
      <c r="I49" s="52">
        <v>12</v>
      </c>
      <c r="J49" s="51">
        <v>10</v>
      </c>
      <c r="K49" s="52">
        <v>19</v>
      </c>
      <c r="L49" s="51">
        <v>4</v>
      </c>
      <c r="M49" s="52">
        <v>8</v>
      </c>
      <c r="N49" s="51">
        <v>7</v>
      </c>
      <c r="O49" s="52">
        <v>12</v>
      </c>
      <c r="P49" s="51">
        <v>5</v>
      </c>
      <c r="Q49" s="52">
        <v>15</v>
      </c>
      <c r="R49" s="51"/>
      <c r="S49" s="52"/>
      <c r="T49" s="51">
        <v>67</v>
      </c>
      <c r="U49" s="53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5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J99" sqref="J99"/>
    </sheetView>
  </sheetViews>
  <sheetFormatPr defaultColWidth="9.140625" defaultRowHeight="12.75"/>
  <cols>
    <col min="1" max="1" width="11.7109375" style="0" customWidth="1"/>
    <col min="2" max="2" width="8.140625" style="0" customWidth="1"/>
    <col min="3" max="3" width="11.00390625" style="55" customWidth="1"/>
    <col min="5" max="5" width="7.00390625" style="57" customWidth="1"/>
    <col min="6" max="6" width="7.28125" style="0" customWidth="1"/>
    <col min="7" max="7" width="10.140625" style="0" customWidth="1"/>
    <col min="8" max="8" width="7.28125" style="0" customWidth="1"/>
    <col min="9" max="9" width="15.28125" style="0" customWidth="1"/>
    <col min="10" max="10" width="12.7109375" style="0" customWidth="1"/>
  </cols>
  <sheetData>
    <row r="1" spans="1:11" ht="12.75">
      <c r="A1" t="s">
        <v>55</v>
      </c>
      <c r="B1" t="s">
        <v>56</v>
      </c>
      <c r="C1" s="55" t="s">
        <v>127</v>
      </c>
      <c r="D1" t="s">
        <v>57</v>
      </c>
      <c r="E1" s="57" t="s">
        <v>172</v>
      </c>
      <c r="F1" t="s">
        <v>125</v>
      </c>
      <c r="G1" t="s">
        <v>141</v>
      </c>
      <c r="H1" t="s">
        <v>174</v>
      </c>
      <c r="I1" t="s">
        <v>128</v>
      </c>
      <c r="J1" t="s">
        <v>129</v>
      </c>
      <c r="K1" t="s">
        <v>153</v>
      </c>
    </row>
    <row r="2" spans="1:10" ht="12.75">
      <c r="A2" s="34">
        <v>41452</v>
      </c>
      <c r="B2" t="s">
        <v>126</v>
      </c>
      <c r="C2" s="56">
        <v>0.29305555555555557</v>
      </c>
      <c r="D2" t="s">
        <v>133</v>
      </c>
      <c r="E2" s="57">
        <v>1</v>
      </c>
      <c r="I2" t="s">
        <v>131</v>
      </c>
      <c r="J2" t="s">
        <v>132</v>
      </c>
    </row>
    <row r="3" spans="1:6" ht="12.75">
      <c r="A3" s="34">
        <v>41452</v>
      </c>
      <c r="B3" t="s">
        <v>126</v>
      </c>
      <c r="C3" s="56">
        <v>0.29305555555555557</v>
      </c>
      <c r="D3" t="s">
        <v>134</v>
      </c>
      <c r="F3">
        <v>1</v>
      </c>
    </row>
    <row r="4" spans="1:5" ht="12.75">
      <c r="A4" s="34">
        <v>41452</v>
      </c>
      <c r="B4" t="s">
        <v>126</v>
      </c>
      <c r="C4" s="56">
        <v>0.29305555555555557</v>
      </c>
      <c r="D4" t="s">
        <v>135</v>
      </c>
      <c r="E4" s="57">
        <v>1</v>
      </c>
    </row>
    <row r="5" spans="1:5" ht="12.75">
      <c r="A5" s="34">
        <v>41452</v>
      </c>
      <c r="B5" t="s">
        <v>126</v>
      </c>
      <c r="C5" s="56">
        <v>0.29305555555555557</v>
      </c>
      <c r="D5" t="s">
        <v>136</v>
      </c>
      <c r="E5" s="57">
        <v>1</v>
      </c>
    </row>
    <row r="6" spans="1:5" ht="12.75">
      <c r="A6" s="34">
        <v>41452</v>
      </c>
      <c r="B6" t="s">
        <v>126</v>
      </c>
      <c r="C6" s="56">
        <v>0.29305555555555557</v>
      </c>
      <c r="D6" t="s">
        <v>137</v>
      </c>
      <c r="E6" s="57">
        <v>1</v>
      </c>
    </row>
    <row r="7" spans="1:9" ht="12.75">
      <c r="A7" s="34">
        <v>41452</v>
      </c>
      <c r="B7" t="s">
        <v>138</v>
      </c>
      <c r="C7" s="55">
        <v>0.3111111111111111</v>
      </c>
      <c r="D7" t="s">
        <v>140</v>
      </c>
      <c r="G7">
        <v>3</v>
      </c>
      <c r="I7" t="s">
        <v>139</v>
      </c>
    </row>
    <row r="8" spans="1:5" ht="12.75">
      <c r="A8" s="34">
        <v>41452</v>
      </c>
      <c r="B8" t="s">
        <v>138</v>
      </c>
      <c r="C8" s="55">
        <v>0.3111111111111111</v>
      </c>
      <c r="D8" t="s">
        <v>142</v>
      </c>
      <c r="E8" s="57">
        <v>1</v>
      </c>
    </row>
    <row r="9" spans="1:5" ht="12.75">
      <c r="A9" s="34">
        <v>41452</v>
      </c>
      <c r="B9" t="s">
        <v>138</v>
      </c>
      <c r="C9" s="55">
        <v>0.3111111111111111</v>
      </c>
      <c r="D9" t="s">
        <v>137</v>
      </c>
      <c r="E9" s="57">
        <v>1</v>
      </c>
    </row>
    <row r="10" spans="1:5" ht="12.75">
      <c r="A10" s="34">
        <v>41452</v>
      </c>
      <c r="B10" t="s">
        <v>138</v>
      </c>
      <c r="C10" s="55">
        <v>0.3111111111111111</v>
      </c>
      <c r="D10" t="s">
        <v>133</v>
      </c>
      <c r="E10" s="57">
        <v>1</v>
      </c>
    </row>
    <row r="11" spans="1:6" ht="12.75">
      <c r="A11" s="34">
        <v>41452</v>
      </c>
      <c r="B11" t="s">
        <v>138</v>
      </c>
      <c r="C11" s="55">
        <v>0.3111111111111111</v>
      </c>
      <c r="D11" t="s">
        <v>136</v>
      </c>
      <c r="F11">
        <v>1</v>
      </c>
    </row>
    <row r="12" spans="1:6" ht="12.75">
      <c r="A12" s="34">
        <v>41452</v>
      </c>
      <c r="B12" t="s">
        <v>138</v>
      </c>
      <c r="C12" s="55">
        <v>0.3111111111111111</v>
      </c>
      <c r="D12" t="s">
        <v>143</v>
      </c>
      <c r="F12">
        <v>1</v>
      </c>
    </row>
    <row r="13" spans="1:6" ht="12.75">
      <c r="A13" s="34">
        <v>41452</v>
      </c>
      <c r="B13" t="s">
        <v>144</v>
      </c>
      <c r="C13" s="55">
        <v>0.3236111111111111</v>
      </c>
      <c r="D13" t="s">
        <v>142</v>
      </c>
      <c r="E13" s="57">
        <v>1</v>
      </c>
      <c r="F13">
        <v>1</v>
      </c>
    </row>
    <row r="14" spans="1:5" ht="12.75">
      <c r="A14" s="34">
        <v>41452</v>
      </c>
      <c r="B14" t="s">
        <v>144</v>
      </c>
      <c r="C14" s="55">
        <v>0.3236111111111111</v>
      </c>
      <c r="D14" t="s">
        <v>135</v>
      </c>
      <c r="E14" s="57">
        <v>1</v>
      </c>
    </row>
    <row r="15" spans="1:7" ht="12.75">
      <c r="A15" s="34">
        <v>41452</v>
      </c>
      <c r="B15" t="s">
        <v>145</v>
      </c>
      <c r="C15" s="55">
        <v>0.3236111111111111</v>
      </c>
      <c r="D15" t="s">
        <v>146</v>
      </c>
      <c r="G15">
        <v>1</v>
      </c>
    </row>
    <row r="16" spans="1:7" ht="12.75">
      <c r="A16" s="34">
        <v>41452</v>
      </c>
      <c r="B16" t="s">
        <v>145</v>
      </c>
      <c r="C16" s="55">
        <v>0.3236111111111111</v>
      </c>
      <c r="D16" t="s">
        <v>147</v>
      </c>
      <c r="G16">
        <v>1</v>
      </c>
    </row>
    <row r="17" spans="1:9" ht="12.75">
      <c r="A17" s="34">
        <v>41452</v>
      </c>
      <c r="B17" t="s">
        <v>148</v>
      </c>
      <c r="C17" s="55">
        <v>0.3368055555555556</v>
      </c>
      <c r="D17" t="s">
        <v>149</v>
      </c>
      <c r="I17" t="s">
        <v>139</v>
      </c>
    </row>
    <row r="18" spans="1:5" ht="12.75">
      <c r="A18" s="34">
        <v>41452</v>
      </c>
      <c r="B18" t="s">
        <v>148</v>
      </c>
      <c r="C18" s="55">
        <v>0.3368055555555556</v>
      </c>
      <c r="D18" t="s">
        <v>150</v>
      </c>
      <c r="E18" s="57">
        <v>1</v>
      </c>
    </row>
    <row r="19" spans="1:11" ht="12.75">
      <c r="A19" s="34">
        <v>41452</v>
      </c>
      <c r="B19" t="s">
        <v>148</v>
      </c>
      <c r="C19" s="55">
        <v>0.3368055555555556</v>
      </c>
      <c r="D19" t="s">
        <v>151</v>
      </c>
      <c r="F19">
        <v>1</v>
      </c>
      <c r="K19" t="s">
        <v>152</v>
      </c>
    </row>
    <row r="20" spans="1:5" ht="12.75">
      <c r="A20" s="34">
        <v>41452</v>
      </c>
      <c r="B20" t="s">
        <v>148</v>
      </c>
      <c r="C20" s="55">
        <v>0.3368055555555556</v>
      </c>
      <c r="D20" t="s">
        <v>154</v>
      </c>
      <c r="E20" s="57">
        <v>1</v>
      </c>
    </row>
    <row r="21" spans="1:5" ht="12.75">
      <c r="A21" s="34">
        <v>41452</v>
      </c>
      <c r="B21" t="s">
        <v>148</v>
      </c>
      <c r="C21" s="55">
        <v>0.3368055555555556</v>
      </c>
      <c r="D21" t="s">
        <v>155</v>
      </c>
      <c r="E21" s="57">
        <v>1</v>
      </c>
    </row>
    <row r="22" spans="1:5" ht="12.75">
      <c r="A22" s="34">
        <v>41452</v>
      </c>
      <c r="B22" t="s">
        <v>148</v>
      </c>
      <c r="C22" s="55">
        <v>0.3368055555555556</v>
      </c>
      <c r="D22" t="s">
        <v>135</v>
      </c>
      <c r="E22" s="57">
        <v>1</v>
      </c>
    </row>
    <row r="23" spans="1:6" ht="12.75">
      <c r="A23" s="34">
        <v>41452</v>
      </c>
      <c r="B23" t="s">
        <v>148</v>
      </c>
      <c r="C23" s="55">
        <v>0.3368055555555556</v>
      </c>
      <c r="D23" t="s">
        <v>156</v>
      </c>
      <c r="F23">
        <v>1</v>
      </c>
    </row>
    <row r="24" spans="1:6" ht="12.75">
      <c r="A24" s="34">
        <v>41452</v>
      </c>
      <c r="B24" t="s">
        <v>148</v>
      </c>
      <c r="C24" s="55">
        <v>0.3368055555555556</v>
      </c>
      <c r="D24" t="s">
        <v>157</v>
      </c>
      <c r="F24">
        <v>1</v>
      </c>
    </row>
    <row r="25" spans="1:6" ht="12.75">
      <c r="A25" s="34">
        <v>41452</v>
      </c>
      <c r="B25" t="s">
        <v>148</v>
      </c>
      <c r="C25" s="55">
        <v>0.3368055555555556</v>
      </c>
      <c r="D25" t="s">
        <v>158</v>
      </c>
      <c r="F25">
        <v>1</v>
      </c>
    </row>
    <row r="26" spans="1:9" ht="12.75">
      <c r="A26" s="34">
        <v>41452</v>
      </c>
      <c r="B26" t="s">
        <v>159</v>
      </c>
      <c r="C26" s="55">
        <v>0.3541666666666667</v>
      </c>
      <c r="D26" t="s">
        <v>142</v>
      </c>
      <c r="E26" s="57">
        <v>1</v>
      </c>
      <c r="I26" t="s">
        <v>131</v>
      </c>
    </row>
    <row r="27" spans="1:6" ht="12.75">
      <c r="A27" s="34">
        <v>41452</v>
      </c>
      <c r="B27" t="s">
        <v>159</v>
      </c>
      <c r="C27" s="55">
        <v>0.3541666666666667</v>
      </c>
      <c r="D27" t="s">
        <v>137</v>
      </c>
      <c r="F27">
        <v>1</v>
      </c>
    </row>
    <row r="28" spans="1:11" ht="12.75">
      <c r="A28" s="34">
        <v>41452</v>
      </c>
      <c r="B28" t="s">
        <v>159</v>
      </c>
      <c r="C28" s="55">
        <v>0.3541666666666667</v>
      </c>
      <c r="D28" t="s">
        <v>160</v>
      </c>
      <c r="F28">
        <v>1</v>
      </c>
      <c r="K28" t="s">
        <v>161</v>
      </c>
    </row>
    <row r="29" spans="1:5" ht="12.75">
      <c r="A29" s="34">
        <v>41452</v>
      </c>
      <c r="B29" t="s">
        <v>159</v>
      </c>
      <c r="C29" s="55">
        <v>0.3541666666666667</v>
      </c>
      <c r="D29" t="s">
        <v>133</v>
      </c>
      <c r="E29" s="57">
        <v>1</v>
      </c>
    </row>
    <row r="30" spans="1:7" ht="12.75">
      <c r="A30" s="34">
        <v>41452</v>
      </c>
      <c r="B30" t="s">
        <v>145</v>
      </c>
      <c r="C30" s="55">
        <v>0.3541666666666667</v>
      </c>
      <c r="D30" t="s">
        <v>162</v>
      </c>
      <c r="G30">
        <v>1</v>
      </c>
    </row>
    <row r="31" spans="1:6" ht="12.75">
      <c r="A31" s="34">
        <v>41452</v>
      </c>
      <c r="B31" t="s">
        <v>163</v>
      </c>
      <c r="C31" s="55">
        <v>0.3541666666666667</v>
      </c>
      <c r="D31" t="s">
        <v>164</v>
      </c>
      <c r="F31">
        <v>1</v>
      </c>
    </row>
    <row r="32" spans="1:5" ht="12.75">
      <c r="A32" s="34">
        <v>41452</v>
      </c>
      <c r="B32" t="s">
        <v>163</v>
      </c>
      <c r="C32" s="55">
        <v>0.3541666666666667</v>
      </c>
      <c r="D32" t="s">
        <v>165</v>
      </c>
      <c r="E32" s="57">
        <v>1</v>
      </c>
    </row>
    <row r="33" spans="1:5" ht="12.75">
      <c r="A33" s="34">
        <v>41452</v>
      </c>
      <c r="B33" t="s">
        <v>163</v>
      </c>
      <c r="C33" s="55">
        <v>0.3541666666666667</v>
      </c>
      <c r="D33" t="s">
        <v>156</v>
      </c>
      <c r="E33" s="57">
        <v>1</v>
      </c>
    </row>
    <row r="34" spans="1:6" ht="12.75">
      <c r="A34" s="34">
        <v>41452</v>
      </c>
      <c r="B34" t="s">
        <v>163</v>
      </c>
      <c r="C34" s="55">
        <v>0.3541666666666667</v>
      </c>
      <c r="D34" t="s">
        <v>134</v>
      </c>
      <c r="F34">
        <v>1</v>
      </c>
    </row>
    <row r="35" spans="1:5" ht="12.75">
      <c r="A35" s="34">
        <v>41452</v>
      </c>
      <c r="B35" t="s">
        <v>163</v>
      </c>
      <c r="C35" s="55">
        <v>0.3541666666666667</v>
      </c>
      <c r="D35" t="s">
        <v>154</v>
      </c>
      <c r="E35" s="57">
        <v>1</v>
      </c>
    </row>
    <row r="36" spans="1:6" ht="12.75">
      <c r="A36" s="34">
        <v>41452</v>
      </c>
      <c r="B36" t="s">
        <v>163</v>
      </c>
      <c r="C36" s="55">
        <v>0.3541666666666667</v>
      </c>
      <c r="D36" t="s">
        <v>166</v>
      </c>
      <c r="E36" s="57">
        <v>1</v>
      </c>
      <c r="F36">
        <v>1</v>
      </c>
    </row>
    <row r="37" spans="1:5" ht="12.75">
      <c r="A37" s="34">
        <v>41452</v>
      </c>
      <c r="B37" t="s">
        <v>163</v>
      </c>
      <c r="C37" s="55">
        <v>0.3541666666666667</v>
      </c>
      <c r="D37" t="s">
        <v>135</v>
      </c>
      <c r="E37" s="57">
        <v>2</v>
      </c>
    </row>
    <row r="38" spans="1:5" ht="12.75">
      <c r="A38" s="34">
        <v>41452</v>
      </c>
      <c r="B38" t="s">
        <v>163</v>
      </c>
      <c r="C38" s="55">
        <v>0.3541666666666667</v>
      </c>
      <c r="D38" t="s">
        <v>136</v>
      </c>
      <c r="E38" s="57">
        <v>1</v>
      </c>
    </row>
    <row r="39" spans="1:9" ht="12.75">
      <c r="A39" s="34">
        <v>41452</v>
      </c>
      <c r="B39" t="s">
        <v>167</v>
      </c>
      <c r="C39" s="55">
        <v>0.37847222222222227</v>
      </c>
      <c r="D39" t="s">
        <v>154</v>
      </c>
      <c r="E39" s="57">
        <v>1</v>
      </c>
      <c r="I39" t="s">
        <v>139</v>
      </c>
    </row>
    <row r="40" spans="1:4" ht="12.75">
      <c r="A40" s="34">
        <v>41452</v>
      </c>
      <c r="B40" t="s">
        <v>167</v>
      </c>
      <c r="C40" s="55">
        <v>0.37847222222222227</v>
      </c>
      <c r="D40" t="s">
        <v>168</v>
      </c>
    </row>
    <row r="41" spans="1:5" ht="12.75">
      <c r="A41" s="34">
        <v>41452</v>
      </c>
      <c r="B41" t="s">
        <v>167</v>
      </c>
      <c r="C41" s="55">
        <v>0.37847222222222227</v>
      </c>
      <c r="D41" t="s">
        <v>135</v>
      </c>
      <c r="E41" s="57">
        <v>3</v>
      </c>
    </row>
    <row r="42" spans="1:5" ht="12.75">
      <c r="A42" s="34">
        <v>41452</v>
      </c>
      <c r="B42" t="s">
        <v>167</v>
      </c>
      <c r="C42" s="55">
        <v>0.37847222222222227</v>
      </c>
      <c r="D42" t="s">
        <v>143</v>
      </c>
      <c r="E42" s="57">
        <v>1</v>
      </c>
    </row>
    <row r="43" spans="1:6" ht="12.75">
      <c r="A43" s="34">
        <v>41452</v>
      </c>
      <c r="B43" t="s">
        <v>167</v>
      </c>
      <c r="C43" s="55">
        <v>0.37847222222222227</v>
      </c>
      <c r="D43" t="s">
        <v>160</v>
      </c>
      <c r="F43">
        <v>1</v>
      </c>
    </row>
    <row r="44" spans="1:5" ht="12.75">
      <c r="A44" s="34">
        <v>41452</v>
      </c>
      <c r="B44" t="s">
        <v>167</v>
      </c>
      <c r="C44" s="55">
        <v>0.37847222222222227</v>
      </c>
      <c r="D44" t="s">
        <v>142</v>
      </c>
      <c r="E44" s="57">
        <v>1</v>
      </c>
    </row>
    <row r="45" spans="1:5" ht="12.75">
      <c r="A45" s="34">
        <v>41452</v>
      </c>
      <c r="B45" t="s">
        <v>167</v>
      </c>
      <c r="C45" s="55">
        <v>0.37847222222222227</v>
      </c>
      <c r="D45" t="s">
        <v>150</v>
      </c>
      <c r="E45" s="57">
        <v>1</v>
      </c>
    </row>
    <row r="46" spans="1:5" ht="12.75">
      <c r="A46" s="34">
        <v>41452</v>
      </c>
      <c r="B46" t="s">
        <v>167</v>
      </c>
      <c r="C46" s="55">
        <v>0.37847222222222227</v>
      </c>
      <c r="D46" t="s">
        <v>169</v>
      </c>
      <c r="E46" s="57">
        <v>1</v>
      </c>
    </row>
    <row r="47" spans="1:5" ht="12.75">
      <c r="A47" s="34">
        <v>41452</v>
      </c>
      <c r="B47" t="s">
        <v>167</v>
      </c>
      <c r="C47" s="55">
        <v>0.37847222222222227</v>
      </c>
      <c r="D47" t="s">
        <v>166</v>
      </c>
      <c r="E47" s="57">
        <v>1</v>
      </c>
    </row>
    <row r="48" spans="1:11" ht="12.75">
      <c r="A48" s="34">
        <v>41452</v>
      </c>
      <c r="B48" t="s">
        <v>145</v>
      </c>
      <c r="C48" s="55">
        <v>0.37847222222222227</v>
      </c>
      <c r="D48" t="s">
        <v>168</v>
      </c>
      <c r="G48">
        <v>1</v>
      </c>
      <c r="K48" t="s">
        <v>170</v>
      </c>
    </row>
    <row r="49" spans="1:9" ht="12.75">
      <c r="A49" s="34">
        <v>41452</v>
      </c>
      <c r="B49" t="s">
        <v>171</v>
      </c>
      <c r="C49" s="55">
        <v>0.3888888888888889</v>
      </c>
      <c r="D49" t="s">
        <v>135</v>
      </c>
      <c r="F49">
        <v>1</v>
      </c>
      <c r="I49" t="s">
        <v>131</v>
      </c>
    </row>
    <row r="50" spans="1:5" ht="12.75">
      <c r="A50" s="34">
        <v>41452</v>
      </c>
      <c r="B50" t="s">
        <v>171</v>
      </c>
      <c r="C50" s="55">
        <v>0.3888888888888889</v>
      </c>
      <c r="D50" t="s">
        <v>133</v>
      </c>
      <c r="E50" s="57">
        <v>1</v>
      </c>
    </row>
    <row r="51" spans="1:6" ht="12.75">
      <c r="A51" s="34">
        <v>41452</v>
      </c>
      <c r="B51" t="s">
        <v>171</v>
      </c>
      <c r="C51" s="55">
        <v>0.3888888888888889</v>
      </c>
      <c r="D51" t="s">
        <v>160</v>
      </c>
      <c r="F51">
        <v>5</v>
      </c>
    </row>
    <row r="52" spans="1:5" ht="12.75">
      <c r="A52" s="34">
        <v>41452</v>
      </c>
      <c r="B52" t="s">
        <v>171</v>
      </c>
      <c r="C52" s="55">
        <v>0.3888888888888889</v>
      </c>
      <c r="D52" t="s">
        <v>142</v>
      </c>
      <c r="E52" s="57">
        <v>2</v>
      </c>
    </row>
    <row r="53" spans="1:8" ht="12.75">
      <c r="A53" s="34">
        <v>41431</v>
      </c>
      <c r="B53" t="s">
        <v>138</v>
      </c>
      <c r="C53" s="55">
        <v>0.25972222222222224</v>
      </c>
      <c r="D53" t="s">
        <v>165</v>
      </c>
      <c r="E53" s="57">
        <v>1</v>
      </c>
      <c r="H53" t="s">
        <v>173</v>
      </c>
    </row>
    <row r="54" spans="1:8" ht="12.75">
      <c r="A54" s="34">
        <v>41431</v>
      </c>
      <c r="B54" t="s">
        <v>138</v>
      </c>
      <c r="C54" s="55">
        <v>0.25972222222222224</v>
      </c>
      <c r="D54" t="s">
        <v>133</v>
      </c>
      <c r="F54">
        <v>1</v>
      </c>
      <c r="H54" t="s">
        <v>173</v>
      </c>
    </row>
    <row r="55" spans="1:8" ht="12.75">
      <c r="A55" s="34">
        <v>41431</v>
      </c>
      <c r="B55" t="s">
        <v>138</v>
      </c>
      <c r="C55" s="55">
        <v>0.25972222222222224</v>
      </c>
      <c r="D55" t="s">
        <v>169</v>
      </c>
      <c r="E55" s="57">
        <v>1</v>
      </c>
      <c r="H55" t="s">
        <v>173</v>
      </c>
    </row>
    <row r="56" spans="1:8" ht="12.75">
      <c r="A56" s="34">
        <v>41431</v>
      </c>
      <c r="B56" t="s">
        <v>138</v>
      </c>
      <c r="C56" s="55">
        <v>0.25972222222222224</v>
      </c>
      <c r="D56" t="s">
        <v>142</v>
      </c>
      <c r="F56">
        <v>2</v>
      </c>
      <c r="H56" t="s">
        <v>173</v>
      </c>
    </row>
    <row r="57" spans="1:8" ht="12.75">
      <c r="A57" s="34">
        <v>41431</v>
      </c>
      <c r="B57" t="s">
        <v>138</v>
      </c>
      <c r="C57" s="55">
        <v>0.25972222222222224</v>
      </c>
      <c r="D57" t="s">
        <v>175</v>
      </c>
      <c r="E57" s="57">
        <v>1</v>
      </c>
      <c r="H57" t="s">
        <v>177</v>
      </c>
    </row>
    <row r="58" spans="1:8" ht="12.75">
      <c r="A58" s="34">
        <v>41431</v>
      </c>
      <c r="B58" t="s">
        <v>138</v>
      </c>
      <c r="C58" s="55">
        <v>0.25972222222222224</v>
      </c>
      <c r="D58" t="s">
        <v>176</v>
      </c>
      <c r="F58">
        <v>1</v>
      </c>
      <c r="H58" t="s">
        <v>173</v>
      </c>
    </row>
    <row r="59" spans="1:8" ht="12.75">
      <c r="A59" s="34">
        <v>41431</v>
      </c>
      <c r="B59" t="s">
        <v>148</v>
      </c>
      <c r="C59" s="55">
        <v>0.2847222222222222</v>
      </c>
      <c r="D59" t="s">
        <v>154</v>
      </c>
      <c r="E59" s="57">
        <v>1</v>
      </c>
      <c r="H59" t="s">
        <v>173</v>
      </c>
    </row>
    <row r="60" spans="1:8" ht="12.75">
      <c r="A60" s="34">
        <v>41431</v>
      </c>
      <c r="B60" t="s">
        <v>148</v>
      </c>
      <c r="C60" s="55">
        <v>0.2847222222222222</v>
      </c>
      <c r="D60" t="s">
        <v>143</v>
      </c>
      <c r="E60" s="57">
        <v>1</v>
      </c>
      <c r="H60" t="s">
        <v>177</v>
      </c>
    </row>
    <row r="61" spans="1:8" ht="12.75">
      <c r="A61" s="34">
        <v>41431</v>
      </c>
      <c r="B61" t="s">
        <v>148</v>
      </c>
      <c r="C61" s="55">
        <v>0.2847222222222222</v>
      </c>
      <c r="D61" t="s">
        <v>150</v>
      </c>
      <c r="E61" s="57">
        <v>1</v>
      </c>
      <c r="H61" t="s">
        <v>173</v>
      </c>
    </row>
    <row r="62" spans="1:8" ht="12.75">
      <c r="A62" s="34">
        <v>41431</v>
      </c>
      <c r="B62" t="s">
        <v>148</v>
      </c>
      <c r="C62" s="55">
        <v>0.2847222222222222</v>
      </c>
      <c r="D62" t="s">
        <v>158</v>
      </c>
      <c r="E62" s="57">
        <v>1</v>
      </c>
      <c r="F62">
        <v>3</v>
      </c>
      <c r="H62" t="s">
        <v>177</v>
      </c>
    </row>
    <row r="63" spans="1:8" ht="12.75">
      <c r="A63" s="34">
        <v>41431</v>
      </c>
      <c r="B63" t="s">
        <v>148</v>
      </c>
      <c r="C63" s="55">
        <v>0.2847222222222222</v>
      </c>
      <c r="D63" t="s">
        <v>178</v>
      </c>
      <c r="E63" s="57">
        <v>1</v>
      </c>
      <c r="H63" t="s">
        <v>177</v>
      </c>
    </row>
    <row r="64" spans="1:8" ht="12.75">
      <c r="A64" s="34">
        <v>41431</v>
      </c>
      <c r="B64" t="s">
        <v>148</v>
      </c>
      <c r="C64" s="55">
        <v>0.2847222222222222</v>
      </c>
      <c r="D64" t="s">
        <v>179</v>
      </c>
      <c r="F64">
        <v>1</v>
      </c>
      <c r="H64" t="s">
        <v>173</v>
      </c>
    </row>
    <row r="65" spans="1:8" ht="12.75">
      <c r="A65" s="34">
        <v>41431</v>
      </c>
      <c r="B65" t="s">
        <v>148</v>
      </c>
      <c r="C65" s="55">
        <v>0.2847222222222222</v>
      </c>
      <c r="D65" t="s">
        <v>154</v>
      </c>
      <c r="F65">
        <v>1</v>
      </c>
      <c r="H65" t="s">
        <v>173</v>
      </c>
    </row>
    <row r="66" spans="1:8" ht="12.75">
      <c r="A66" s="34">
        <v>41431</v>
      </c>
      <c r="B66" t="s">
        <v>148</v>
      </c>
      <c r="C66" s="55">
        <v>0.2847222222222222</v>
      </c>
      <c r="D66" t="s">
        <v>150</v>
      </c>
      <c r="F66">
        <v>1</v>
      </c>
      <c r="H66" t="s">
        <v>173</v>
      </c>
    </row>
    <row r="67" spans="1:8" ht="12.75">
      <c r="A67" s="34">
        <v>41431</v>
      </c>
      <c r="B67" t="s">
        <v>171</v>
      </c>
      <c r="C67" s="55">
        <v>0.3013888888888889</v>
      </c>
      <c r="D67" t="s">
        <v>137</v>
      </c>
      <c r="E67" s="57">
        <v>1</v>
      </c>
      <c r="H67" t="s">
        <v>173</v>
      </c>
    </row>
    <row r="68" spans="1:8" ht="12.75">
      <c r="A68" s="34">
        <v>41431</v>
      </c>
      <c r="B68" t="s">
        <v>171</v>
      </c>
      <c r="C68" s="55">
        <v>0.3013888888888889</v>
      </c>
      <c r="D68" t="s">
        <v>133</v>
      </c>
      <c r="E68" s="57">
        <v>1</v>
      </c>
      <c r="H68" t="s">
        <v>173</v>
      </c>
    </row>
    <row r="69" spans="1:8" ht="12.75">
      <c r="A69" s="34">
        <v>41431</v>
      </c>
      <c r="B69" t="s">
        <v>171</v>
      </c>
      <c r="C69" s="55">
        <v>0.3013888888888889</v>
      </c>
      <c r="D69" t="s">
        <v>136</v>
      </c>
      <c r="E69" s="57">
        <v>1</v>
      </c>
      <c r="H69" t="s">
        <v>173</v>
      </c>
    </row>
    <row r="70" spans="1:8" ht="12.75">
      <c r="A70" s="34">
        <v>41431</v>
      </c>
      <c r="B70" t="s">
        <v>171</v>
      </c>
      <c r="C70" s="55">
        <v>0.3013888888888889</v>
      </c>
      <c r="D70" t="s">
        <v>143</v>
      </c>
      <c r="F70">
        <v>1</v>
      </c>
      <c r="H70" t="s">
        <v>173</v>
      </c>
    </row>
    <row r="71" spans="1:8" ht="12.75">
      <c r="A71" s="34">
        <v>41431</v>
      </c>
      <c r="B71" t="s">
        <v>171</v>
      </c>
      <c r="C71" s="55">
        <v>0.3013888888888889</v>
      </c>
      <c r="D71" t="s">
        <v>158</v>
      </c>
      <c r="F71">
        <v>1</v>
      </c>
      <c r="H71" t="s">
        <v>173</v>
      </c>
    </row>
    <row r="72" spans="1:8" ht="12.75">
      <c r="A72" s="34">
        <v>41431</v>
      </c>
      <c r="B72" t="s">
        <v>171</v>
      </c>
      <c r="C72" s="55">
        <v>0.3013888888888889</v>
      </c>
      <c r="D72" t="s">
        <v>142</v>
      </c>
      <c r="E72" s="57">
        <v>1</v>
      </c>
      <c r="F72">
        <v>3</v>
      </c>
      <c r="H72" t="s">
        <v>173</v>
      </c>
    </row>
    <row r="73" spans="1:8" ht="12.75">
      <c r="A73" s="34">
        <v>41431</v>
      </c>
      <c r="B73" t="s">
        <v>167</v>
      </c>
      <c r="C73" s="55">
        <v>0.3104166666666667</v>
      </c>
      <c r="D73" t="s">
        <v>156</v>
      </c>
      <c r="F73">
        <v>1</v>
      </c>
      <c r="H73" t="s">
        <v>173</v>
      </c>
    </row>
    <row r="74" spans="1:11" ht="12.75">
      <c r="A74" s="34">
        <v>41431</v>
      </c>
      <c r="B74" t="s">
        <v>167</v>
      </c>
      <c r="C74" s="55">
        <v>0.3104166666666667</v>
      </c>
      <c r="D74" t="s">
        <v>154</v>
      </c>
      <c r="E74" s="57">
        <v>2</v>
      </c>
      <c r="H74" t="s">
        <v>183</v>
      </c>
      <c r="K74" t="s">
        <v>182</v>
      </c>
    </row>
    <row r="75" spans="1:8" ht="12.75">
      <c r="A75" s="34">
        <v>41431</v>
      </c>
      <c r="B75" t="s">
        <v>167</v>
      </c>
      <c r="C75" s="55">
        <v>0.3104166666666667</v>
      </c>
      <c r="D75" t="s">
        <v>150</v>
      </c>
      <c r="F75">
        <v>1</v>
      </c>
      <c r="H75" t="s">
        <v>173</v>
      </c>
    </row>
    <row r="76" spans="1:8" ht="12.75">
      <c r="A76" s="34">
        <v>41431</v>
      </c>
      <c r="B76" t="s">
        <v>167</v>
      </c>
      <c r="C76" s="55">
        <v>0.3104166666666667</v>
      </c>
      <c r="D76" t="s">
        <v>180</v>
      </c>
      <c r="F76">
        <v>1</v>
      </c>
      <c r="H76" t="s">
        <v>173</v>
      </c>
    </row>
    <row r="77" spans="1:8" ht="12.75">
      <c r="A77" s="34">
        <v>41431</v>
      </c>
      <c r="B77" t="s">
        <v>167</v>
      </c>
      <c r="C77" s="55">
        <v>0.3104166666666667</v>
      </c>
      <c r="D77" t="s">
        <v>158</v>
      </c>
      <c r="F77">
        <v>1</v>
      </c>
      <c r="H77" t="s">
        <v>173</v>
      </c>
    </row>
    <row r="78" spans="1:8" ht="12.75">
      <c r="A78" s="34">
        <v>41431</v>
      </c>
      <c r="B78" t="s">
        <v>167</v>
      </c>
      <c r="C78" s="55">
        <v>0.3104166666666667</v>
      </c>
      <c r="D78" t="s">
        <v>181</v>
      </c>
      <c r="E78" s="57">
        <v>1</v>
      </c>
      <c r="H78" t="s">
        <v>173</v>
      </c>
    </row>
    <row r="79" spans="1:8" ht="12.75">
      <c r="A79" s="34">
        <v>41431</v>
      </c>
      <c r="B79" t="s">
        <v>167</v>
      </c>
      <c r="C79" s="55">
        <v>0.3104166666666667</v>
      </c>
      <c r="D79" t="s">
        <v>142</v>
      </c>
      <c r="F79">
        <v>1</v>
      </c>
      <c r="H79" t="s">
        <v>173</v>
      </c>
    </row>
    <row r="80" spans="1:8" ht="12.75">
      <c r="A80" s="34">
        <v>41431</v>
      </c>
      <c r="B80" t="s">
        <v>167</v>
      </c>
      <c r="C80" s="55">
        <v>0.3104166666666667</v>
      </c>
      <c r="D80" t="s">
        <v>143</v>
      </c>
      <c r="F80">
        <v>1</v>
      </c>
      <c r="H80" t="s">
        <v>173</v>
      </c>
    </row>
    <row r="81" spans="1:8" ht="12.75">
      <c r="A81" s="34">
        <v>41431</v>
      </c>
      <c r="B81" t="s">
        <v>163</v>
      </c>
      <c r="C81" s="55">
        <v>0.32083333333333336</v>
      </c>
      <c r="D81" t="s">
        <v>184</v>
      </c>
      <c r="F81">
        <v>1</v>
      </c>
      <c r="H81" t="s">
        <v>173</v>
      </c>
    </row>
    <row r="82" spans="1:8" ht="12.75">
      <c r="A82" s="34">
        <v>41431</v>
      </c>
      <c r="B82" t="s">
        <v>163</v>
      </c>
      <c r="C82" s="55">
        <v>0.32083333333333336</v>
      </c>
      <c r="D82" t="s">
        <v>143</v>
      </c>
      <c r="F82">
        <v>1</v>
      </c>
      <c r="H82" t="s">
        <v>173</v>
      </c>
    </row>
    <row r="83" spans="1:8" ht="12.75">
      <c r="A83" s="34">
        <v>41431</v>
      </c>
      <c r="B83" t="s">
        <v>163</v>
      </c>
      <c r="C83" s="55">
        <v>0.32083333333333336</v>
      </c>
      <c r="D83" t="s">
        <v>133</v>
      </c>
      <c r="F83">
        <v>1</v>
      </c>
      <c r="H83" t="s">
        <v>173</v>
      </c>
    </row>
    <row r="84" spans="1:8" ht="12.75">
      <c r="A84" s="34">
        <v>41431</v>
      </c>
      <c r="B84" t="s">
        <v>163</v>
      </c>
      <c r="C84" s="55">
        <v>0.32083333333333336</v>
      </c>
      <c r="D84" t="s">
        <v>154</v>
      </c>
      <c r="F84">
        <v>1</v>
      </c>
      <c r="H84" t="s">
        <v>173</v>
      </c>
    </row>
    <row r="85" spans="1:8" ht="12.75">
      <c r="A85" s="34">
        <v>41431</v>
      </c>
      <c r="B85" t="s">
        <v>163</v>
      </c>
      <c r="C85" s="55">
        <v>0.32083333333333336</v>
      </c>
      <c r="D85" t="s">
        <v>185</v>
      </c>
      <c r="E85" s="57">
        <v>2</v>
      </c>
      <c r="H85" t="s">
        <v>173</v>
      </c>
    </row>
    <row r="86" spans="1:8" ht="12.75">
      <c r="A86" s="34">
        <v>41431</v>
      </c>
      <c r="B86" t="s">
        <v>163</v>
      </c>
      <c r="C86" s="55">
        <v>0.32083333333333336</v>
      </c>
      <c r="D86" t="s">
        <v>142</v>
      </c>
      <c r="F86">
        <v>1</v>
      </c>
      <c r="H86" t="s">
        <v>173</v>
      </c>
    </row>
    <row r="87" spans="1:8" ht="12.75">
      <c r="A87" s="34">
        <v>41431</v>
      </c>
      <c r="B87" t="s">
        <v>163</v>
      </c>
      <c r="C87" s="55">
        <v>0.32083333333333336</v>
      </c>
      <c r="D87" t="s">
        <v>160</v>
      </c>
      <c r="F87">
        <v>2</v>
      </c>
      <c r="H87" t="s">
        <v>177</v>
      </c>
    </row>
    <row r="88" spans="1:8" ht="12.75">
      <c r="A88" s="34">
        <v>41431</v>
      </c>
      <c r="B88" t="s">
        <v>163</v>
      </c>
      <c r="C88" s="55">
        <v>0.32083333333333336</v>
      </c>
      <c r="D88" t="s">
        <v>135</v>
      </c>
      <c r="F88">
        <v>1</v>
      </c>
      <c r="H88" t="s">
        <v>173</v>
      </c>
    </row>
    <row r="89" spans="1:8" ht="12.75">
      <c r="A89" s="34">
        <v>41431</v>
      </c>
      <c r="B89" t="s">
        <v>159</v>
      </c>
      <c r="C89" s="55">
        <v>0.3333333333333333</v>
      </c>
      <c r="D89" t="s">
        <v>142</v>
      </c>
      <c r="F89">
        <v>1</v>
      </c>
      <c r="H89" t="s">
        <v>173</v>
      </c>
    </row>
    <row r="90" spans="1:8" ht="12.75">
      <c r="A90" s="34">
        <v>41431</v>
      </c>
      <c r="B90" t="s">
        <v>159</v>
      </c>
      <c r="C90" s="55">
        <v>0.3333333333333333</v>
      </c>
      <c r="D90" t="s">
        <v>133</v>
      </c>
      <c r="F90">
        <v>1</v>
      </c>
      <c r="H90" t="s">
        <v>173</v>
      </c>
    </row>
    <row r="91" spans="1:8" ht="12.75">
      <c r="A91" s="34">
        <v>41431</v>
      </c>
      <c r="B91" t="s">
        <v>159</v>
      </c>
      <c r="C91" s="55">
        <v>0.3333333333333333</v>
      </c>
      <c r="D91" t="s">
        <v>137</v>
      </c>
      <c r="F91">
        <v>1</v>
      </c>
      <c r="H91" t="s">
        <v>173</v>
      </c>
    </row>
    <row r="92" spans="1:8" ht="12.75">
      <c r="A92" s="34">
        <v>41431</v>
      </c>
      <c r="B92" t="s">
        <v>159</v>
      </c>
      <c r="C92" s="55">
        <v>0.3333333333333333</v>
      </c>
      <c r="D92" t="s">
        <v>186</v>
      </c>
      <c r="F92">
        <v>1</v>
      </c>
      <c r="H92" t="s">
        <v>173</v>
      </c>
    </row>
    <row r="93" spans="1:8" ht="12.75">
      <c r="A93" s="34">
        <v>41431</v>
      </c>
      <c r="B93" t="s">
        <v>159</v>
      </c>
      <c r="C93" s="55">
        <v>0.3333333333333333</v>
      </c>
      <c r="D93" t="s">
        <v>158</v>
      </c>
      <c r="F93">
        <v>1</v>
      </c>
      <c r="H93" t="s">
        <v>173</v>
      </c>
    </row>
    <row r="94" spans="1:8" ht="12.75">
      <c r="A94" s="34">
        <v>41431</v>
      </c>
      <c r="B94" t="s">
        <v>144</v>
      </c>
      <c r="C94" s="55">
        <v>0.34097222222222223</v>
      </c>
      <c r="D94" t="s">
        <v>142</v>
      </c>
      <c r="F94">
        <v>1</v>
      </c>
      <c r="H94" t="s">
        <v>173</v>
      </c>
    </row>
    <row r="95" spans="1:8" ht="12.75">
      <c r="A95" s="34">
        <v>41431</v>
      </c>
      <c r="B95" t="s">
        <v>144</v>
      </c>
      <c r="C95" s="55">
        <v>0.34097222222222223</v>
      </c>
      <c r="D95" t="s">
        <v>187</v>
      </c>
      <c r="E95" s="57">
        <v>1</v>
      </c>
      <c r="H95" t="s">
        <v>183</v>
      </c>
    </row>
    <row r="96" spans="1:8" ht="12.75">
      <c r="A96" s="34">
        <v>41431</v>
      </c>
      <c r="B96" t="s">
        <v>144</v>
      </c>
      <c r="C96" s="55">
        <v>0.34097222222222223</v>
      </c>
      <c r="D96" t="s">
        <v>133</v>
      </c>
      <c r="F96">
        <v>1</v>
      </c>
      <c r="H96" t="s">
        <v>173</v>
      </c>
    </row>
    <row r="97" spans="1:8" ht="12.75">
      <c r="A97" s="34">
        <v>41431</v>
      </c>
      <c r="B97" t="s">
        <v>144</v>
      </c>
      <c r="C97" s="55">
        <v>0.34097222222222223</v>
      </c>
      <c r="D97" t="s">
        <v>154</v>
      </c>
      <c r="E97" s="57">
        <v>1</v>
      </c>
      <c r="H97" t="s">
        <v>177</v>
      </c>
    </row>
    <row r="98" spans="1:8" ht="12.75">
      <c r="A98" s="34">
        <v>41431</v>
      </c>
      <c r="B98" t="s">
        <v>126</v>
      </c>
      <c r="C98" s="55">
        <v>0.35625</v>
      </c>
      <c r="D98" t="s">
        <v>135</v>
      </c>
      <c r="F98">
        <v>2</v>
      </c>
      <c r="H98" t="s">
        <v>173</v>
      </c>
    </row>
    <row r="99" spans="1:8" ht="12.75">
      <c r="A99" s="34">
        <v>41431</v>
      </c>
      <c r="B99" t="s">
        <v>126</v>
      </c>
      <c r="C99" s="55">
        <v>0.35625</v>
      </c>
      <c r="D99" t="s">
        <v>169</v>
      </c>
      <c r="F99">
        <v>1</v>
      </c>
      <c r="H99" t="s">
        <v>173</v>
      </c>
    </row>
    <row r="100" spans="1:8" ht="12.75">
      <c r="A100" s="34">
        <v>41431</v>
      </c>
      <c r="B100" t="s">
        <v>126</v>
      </c>
      <c r="C100" s="55">
        <v>0.35625</v>
      </c>
      <c r="D100" t="s">
        <v>146</v>
      </c>
      <c r="F100">
        <v>1</v>
      </c>
      <c r="H100" t="s">
        <v>173</v>
      </c>
    </row>
    <row r="101" spans="1:8" ht="12.75">
      <c r="A101" s="34">
        <v>41431</v>
      </c>
      <c r="B101" t="s">
        <v>126</v>
      </c>
      <c r="C101" s="55">
        <v>0.35625</v>
      </c>
      <c r="D101" t="s">
        <v>188</v>
      </c>
      <c r="F101">
        <v>1</v>
      </c>
      <c r="H101" t="s">
        <v>173</v>
      </c>
    </row>
    <row r="102" spans="1:8" ht="12.75">
      <c r="A102" s="34">
        <v>41431</v>
      </c>
      <c r="B102" t="s">
        <v>126</v>
      </c>
      <c r="C102" s="55">
        <v>0.35625</v>
      </c>
      <c r="D102" t="s">
        <v>187</v>
      </c>
      <c r="F102">
        <v>1</v>
      </c>
      <c r="H102" t="s">
        <v>173</v>
      </c>
    </row>
    <row r="103" spans="1:8" ht="12.75">
      <c r="A103" s="34">
        <v>41431</v>
      </c>
      <c r="B103" t="s">
        <v>126</v>
      </c>
      <c r="C103" s="55">
        <v>0.35625</v>
      </c>
      <c r="D103" t="s">
        <v>137</v>
      </c>
      <c r="E103" s="57">
        <v>1</v>
      </c>
      <c r="H103" t="s">
        <v>177</v>
      </c>
    </row>
    <row r="104" spans="1:8" ht="12.75">
      <c r="A104" s="34">
        <v>41437</v>
      </c>
      <c r="B104" t="s">
        <v>148</v>
      </c>
      <c r="C104" s="55">
        <v>0.3104166666666667</v>
      </c>
      <c r="D104" t="s">
        <v>155</v>
      </c>
      <c r="F104">
        <v>1</v>
      </c>
      <c r="H104" t="s">
        <v>173</v>
      </c>
    </row>
    <row r="105" spans="1:8" ht="12.75">
      <c r="A105" s="34">
        <v>41437</v>
      </c>
      <c r="B105" t="s">
        <v>148</v>
      </c>
      <c r="C105" s="55">
        <v>0.3104166666666667</v>
      </c>
      <c r="D105" t="s">
        <v>150</v>
      </c>
      <c r="F105">
        <v>2</v>
      </c>
      <c r="H105" t="s">
        <v>173</v>
      </c>
    </row>
    <row r="106" spans="1:8" ht="12.75">
      <c r="A106" s="34">
        <v>41437</v>
      </c>
      <c r="B106" t="s">
        <v>148</v>
      </c>
      <c r="C106" s="55">
        <v>0.3104166666666667</v>
      </c>
      <c r="D106" t="s">
        <v>135</v>
      </c>
      <c r="E106" s="57">
        <v>1</v>
      </c>
      <c r="H106" t="s">
        <v>183</v>
      </c>
    </row>
    <row r="107" spans="1:8" ht="12.75">
      <c r="A107" s="34">
        <v>41437</v>
      </c>
      <c r="B107" t="s">
        <v>148</v>
      </c>
      <c r="C107" s="55">
        <v>0.3104166666666667</v>
      </c>
      <c r="D107" t="s">
        <v>189</v>
      </c>
      <c r="F107">
        <v>1</v>
      </c>
      <c r="H107" t="s">
        <v>173</v>
      </c>
    </row>
    <row r="108" spans="1:11" ht="12.75">
      <c r="A108" s="34">
        <v>41437</v>
      </c>
      <c r="B108" t="s">
        <v>148</v>
      </c>
      <c r="C108" s="55">
        <v>0.3104166666666667</v>
      </c>
      <c r="D108" t="s">
        <v>154</v>
      </c>
      <c r="F108">
        <v>2</v>
      </c>
      <c r="H108" t="s">
        <v>177</v>
      </c>
      <c r="K108" t="s">
        <v>190</v>
      </c>
    </row>
    <row r="109" spans="1:8" ht="12.75">
      <c r="A109" s="34">
        <v>41437</v>
      </c>
      <c r="B109" t="s">
        <v>148</v>
      </c>
      <c r="C109" s="55">
        <v>0.3104166666666667</v>
      </c>
      <c r="D109" t="s">
        <v>135</v>
      </c>
      <c r="F109">
        <v>1</v>
      </c>
      <c r="H109" t="s">
        <v>173</v>
      </c>
    </row>
    <row r="110" spans="1:8" ht="12.75">
      <c r="A110" s="34">
        <v>41437</v>
      </c>
      <c r="B110" t="s">
        <v>148</v>
      </c>
      <c r="C110" s="55">
        <v>0.3104166666666667</v>
      </c>
      <c r="D110" t="s">
        <v>181</v>
      </c>
      <c r="F110">
        <v>2</v>
      </c>
      <c r="H110" t="s">
        <v>177</v>
      </c>
    </row>
    <row r="111" spans="1:8" ht="12.75">
      <c r="A111" s="34">
        <v>41437</v>
      </c>
      <c r="B111" t="s">
        <v>144</v>
      </c>
      <c r="C111" s="55">
        <v>0.31805555555555554</v>
      </c>
      <c r="D111" t="s">
        <v>156</v>
      </c>
      <c r="F111">
        <v>1</v>
      </c>
      <c r="H111" t="s">
        <v>173</v>
      </c>
    </row>
    <row r="112" spans="1:8" ht="12.75">
      <c r="A112" s="34">
        <v>41437</v>
      </c>
      <c r="B112" t="s">
        <v>144</v>
      </c>
      <c r="C112" s="55">
        <v>0.31805555555555554</v>
      </c>
      <c r="D112" t="s">
        <v>180</v>
      </c>
      <c r="F112">
        <v>1</v>
      </c>
      <c r="H112" t="s">
        <v>173</v>
      </c>
    </row>
    <row r="113" spans="1:8" ht="12.75">
      <c r="A113" s="34">
        <v>41437</v>
      </c>
      <c r="B113" t="s">
        <v>144</v>
      </c>
      <c r="C113" s="55">
        <v>0.31805555555555554</v>
      </c>
      <c r="D113" t="s">
        <v>142</v>
      </c>
      <c r="F113">
        <v>1</v>
      </c>
      <c r="H113" t="s">
        <v>173</v>
      </c>
    </row>
    <row r="114" spans="1:8" ht="12.75">
      <c r="A114" s="34">
        <v>41437</v>
      </c>
      <c r="B114" t="s">
        <v>144</v>
      </c>
      <c r="C114" s="55">
        <v>0.31805555555555554</v>
      </c>
      <c r="D114" t="s">
        <v>143</v>
      </c>
      <c r="F114">
        <v>1</v>
      </c>
      <c r="H114" t="s">
        <v>173</v>
      </c>
    </row>
    <row r="115" spans="1:8" ht="12.75">
      <c r="A115" s="34">
        <v>41437</v>
      </c>
      <c r="B115" t="s">
        <v>144</v>
      </c>
      <c r="C115" s="55">
        <v>0.31805555555555554</v>
      </c>
      <c r="D115" t="s">
        <v>187</v>
      </c>
      <c r="F115">
        <v>1</v>
      </c>
      <c r="H115" t="s">
        <v>173</v>
      </c>
    </row>
    <row r="116" spans="1:8" ht="12.75">
      <c r="A116" s="34">
        <v>41437</v>
      </c>
      <c r="B116" t="s">
        <v>138</v>
      </c>
      <c r="C116" s="55" t="s">
        <v>191</v>
      </c>
      <c r="D116" t="s">
        <v>133</v>
      </c>
      <c r="F116">
        <v>1</v>
      </c>
      <c r="H116" t="s">
        <v>173</v>
      </c>
    </row>
    <row r="117" spans="1:8" ht="12.75">
      <c r="A117" s="34">
        <v>41437</v>
      </c>
      <c r="B117" t="s">
        <v>138</v>
      </c>
      <c r="C117" s="55" t="s">
        <v>191</v>
      </c>
      <c r="D117" t="s">
        <v>137</v>
      </c>
      <c r="F117">
        <v>1</v>
      </c>
      <c r="H117" t="s">
        <v>173</v>
      </c>
    </row>
    <row r="118" spans="1:8" ht="12.75">
      <c r="A118" s="34">
        <v>41437</v>
      </c>
      <c r="B118" t="s">
        <v>138</v>
      </c>
      <c r="C118" s="55" t="s">
        <v>191</v>
      </c>
      <c r="D118" t="s">
        <v>142</v>
      </c>
      <c r="F118">
        <v>2</v>
      </c>
      <c r="H118" t="s">
        <v>173</v>
      </c>
    </row>
    <row r="119" spans="1:8" ht="12.75">
      <c r="A119" s="34">
        <v>41437</v>
      </c>
      <c r="B119" t="s">
        <v>138</v>
      </c>
      <c r="C119" s="55" t="s">
        <v>191</v>
      </c>
      <c r="D119" t="s">
        <v>143</v>
      </c>
      <c r="F119">
        <v>1</v>
      </c>
      <c r="H119" t="s">
        <v>173</v>
      </c>
    </row>
    <row r="120" spans="1:8" ht="12.75">
      <c r="A120" s="34">
        <v>41437</v>
      </c>
      <c r="B120" t="s">
        <v>138</v>
      </c>
      <c r="C120" s="55" t="s">
        <v>191</v>
      </c>
      <c r="D120" t="s">
        <v>169</v>
      </c>
      <c r="E120" s="57">
        <v>1</v>
      </c>
      <c r="H120" t="s">
        <v>173</v>
      </c>
    </row>
    <row r="121" spans="1:8" ht="12.75">
      <c r="A121" s="34">
        <v>41437</v>
      </c>
      <c r="B121" t="s">
        <v>138</v>
      </c>
      <c r="C121" s="55" t="s">
        <v>191</v>
      </c>
      <c r="D121" t="s">
        <v>162</v>
      </c>
      <c r="F121">
        <v>1</v>
      </c>
      <c r="H121" t="s">
        <v>173</v>
      </c>
    </row>
    <row r="122" spans="1:8" ht="12.75">
      <c r="A122" s="34">
        <v>41437</v>
      </c>
      <c r="B122" t="s">
        <v>126</v>
      </c>
      <c r="C122" s="55">
        <v>0.3368055555555556</v>
      </c>
      <c r="D122" t="s">
        <v>133</v>
      </c>
      <c r="F122">
        <v>1</v>
      </c>
      <c r="H122" t="s">
        <v>173</v>
      </c>
    </row>
    <row r="123" spans="1:8" ht="12.75">
      <c r="A123" s="34">
        <v>41437</v>
      </c>
      <c r="B123" t="s">
        <v>126</v>
      </c>
      <c r="C123" s="55">
        <v>0.3368055555555556</v>
      </c>
      <c r="D123" t="s">
        <v>137</v>
      </c>
      <c r="F123">
        <v>1</v>
      </c>
      <c r="H123" t="s">
        <v>173</v>
      </c>
    </row>
    <row r="124" spans="1:8" ht="12.75">
      <c r="A124" s="34">
        <v>41437</v>
      </c>
      <c r="B124" t="s">
        <v>126</v>
      </c>
      <c r="C124" s="55">
        <v>0.3368055555555556</v>
      </c>
      <c r="D124" t="s">
        <v>143</v>
      </c>
      <c r="F124">
        <v>1</v>
      </c>
      <c r="H124" t="s">
        <v>173</v>
      </c>
    </row>
    <row r="125" spans="1:8" ht="12.75">
      <c r="A125" s="34">
        <v>41437</v>
      </c>
      <c r="B125" t="s">
        <v>126</v>
      </c>
      <c r="C125" s="55">
        <v>0.3368055555555556</v>
      </c>
      <c r="D125" t="s">
        <v>175</v>
      </c>
      <c r="F125">
        <v>1</v>
      </c>
      <c r="H125" t="s">
        <v>173</v>
      </c>
    </row>
    <row r="126" spans="1:8" ht="12.75">
      <c r="A126" s="34">
        <v>41437</v>
      </c>
      <c r="B126" t="s">
        <v>126</v>
      </c>
      <c r="C126" s="55">
        <v>0.3368055555555556</v>
      </c>
      <c r="D126" t="s">
        <v>142</v>
      </c>
      <c r="F126">
        <v>1</v>
      </c>
      <c r="H126" t="s">
        <v>173</v>
      </c>
    </row>
    <row r="127" spans="1:8" ht="12.75">
      <c r="A127" s="34">
        <v>41437</v>
      </c>
      <c r="B127" t="s">
        <v>126</v>
      </c>
      <c r="C127" s="55">
        <v>0.3368055555555556</v>
      </c>
      <c r="D127" t="s">
        <v>184</v>
      </c>
      <c r="F127">
        <v>1</v>
      </c>
      <c r="H127" t="s">
        <v>173</v>
      </c>
    </row>
    <row r="128" spans="1:8" ht="12.75">
      <c r="A128" s="34">
        <v>41437</v>
      </c>
      <c r="B128" t="s">
        <v>126</v>
      </c>
      <c r="C128" s="55">
        <v>0.3368055555555556</v>
      </c>
      <c r="D128" t="s">
        <v>165</v>
      </c>
      <c r="F128">
        <v>1</v>
      </c>
      <c r="H128" t="s">
        <v>173</v>
      </c>
    </row>
    <row r="129" spans="1:8" ht="12.75">
      <c r="A129" s="34">
        <v>41437</v>
      </c>
      <c r="B129" t="s">
        <v>126</v>
      </c>
      <c r="C129" s="55">
        <v>0.3368055555555556</v>
      </c>
      <c r="D129" t="s">
        <v>135</v>
      </c>
      <c r="F129">
        <v>1</v>
      </c>
      <c r="H129" t="s">
        <v>173</v>
      </c>
    </row>
    <row r="130" spans="1:9" ht="12.75">
      <c r="A130" s="34">
        <v>41437</v>
      </c>
      <c r="B130" t="s">
        <v>171</v>
      </c>
      <c r="C130" s="55">
        <v>0.3104166666666667</v>
      </c>
      <c r="D130" t="s">
        <v>135</v>
      </c>
      <c r="E130" s="57">
        <v>2</v>
      </c>
      <c r="H130" t="s">
        <v>173</v>
      </c>
      <c r="I130" t="s">
        <v>192</v>
      </c>
    </row>
    <row r="131" spans="1:8" ht="12.75">
      <c r="A131" s="34">
        <v>41437</v>
      </c>
      <c r="B131" t="s">
        <v>171</v>
      </c>
      <c r="C131" s="55">
        <v>0.3104166666666667</v>
      </c>
      <c r="D131" t="s">
        <v>133</v>
      </c>
      <c r="E131" s="57">
        <v>1</v>
      </c>
      <c r="H131" t="s">
        <v>183</v>
      </c>
    </row>
    <row r="132" spans="1:8" ht="12.75">
      <c r="A132" s="34">
        <v>41437</v>
      </c>
      <c r="B132" t="s">
        <v>171</v>
      </c>
      <c r="C132" s="55">
        <v>0.3104166666666667</v>
      </c>
      <c r="D132" t="s">
        <v>142</v>
      </c>
      <c r="F132">
        <v>1</v>
      </c>
      <c r="H132" t="s">
        <v>173</v>
      </c>
    </row>
    <row r="133" spans="1:8" ht="12.75">
      <c r="A133" s="34">
        <v>41437</v>
      </c>
      <c r="B133" t="s">
        <v>171</v>
      </c>
      <c r="C133" s="55">
        <v>0.3104166666666667</v>
      </c>
      <c r="D133" t="s">
        <v>169</v>
      </c>
      <c r="F133">
        <v>1</v>
      </c>
      <c r="H133" t="s">
        <v>193</v>
      </c>
    </row>
    <row r="134" spans="1:8" ht="12.75">
      <c r="A134" s="34">
        <v>41437</v>
      </c>
      <c r="B134" t="s">
        <v>171</v>
      </c>
      <c r="C134" s="55">
        <v>0.3104166666666667</v>
      </c>
      <c r="D134" t="s">
        <v>143</v>
      </c>
      <c r="F134">
        <v>1</v>
      </c>
      <c r="H134" t="s">
        <v>173</v>
      </c>
    </row>
    <row r="135" spans="1:8" ht="12.75">
      <c r="A135" s="34">
        <v>41437</v>
      </c>
      <c r="B135" t="s">
        <v>171</v>
      </c>
      <c r="C135" s="55">
        <v>0.3104166666666667</v>
      </c>
      <c r="D135" t="s">
        <v>155</v>
      </c>
      <c r="F135">
        <v>1</v>
      </c>
      <c r="H135" t="s">
        <v>173</v>
      </c>
    </row>
    <row r="136" spans="1:8" ht="12.75">
      <c r="A136" s="34">
        <v>41437</v>
      </c>
      <c r="B136" t="s">
        <v>171</v>
      </c>
      <c r="C136" s="55">
        <v>0.3104166666666667</v>
      </c>
      <c r="D136" t="s">
        <v>166</v>
      </c>
      <c r="F136">
        <v>1</v>
      </c>
      <c r="H136" t="s">
        <v>173</v>
      </c>
    </row>
    <row r="137" spans="1:8" ht="12.75">
      <c r="A137" s="34">
        <v>41437</v>
      </c>
      <c r="B137" t="s">
        <v>171</v>
      </c>
      <c r="C137" s="55">
        <v>0.3104166666666667</v>
      </c>
      <c r="D137" t="s">
        <v>160</v>
      </c>
      <c r="F137">
        <v>1</v>
      </c>
      <c r="H137" t="s">
        <v>173</v>
      </c>
    </row>
    <row r="138" spans="1:8" ht="12.75">
      <c r="A138" s="34">
        <v>41437</v>
      </c>
      <c r="B138" t="s">
        <v>167</v>
      </c>
      <c r="C138" s="55">
        <v>0.3194444444444445</v>
      </c>
      <c r="D138" t="s">
        <v>156</v>
      </c>
      <c r="E138" s="57">
        <v>1</v>
      </c>
      <c r="H138" t="s">
        <v>173</v>
      </c>
    </row>
    <row r="139" spans="1:8" ht="12.75">
      <c r="A139" s="34">
        <v>41437</v>
      </c>
      <c r="B139" t="s">
        <v>167</v>
      </c>
      <c r="C139" s="55">
        <v>0.3194444444444445</v>
      </c>
      <c r="D139" t="s">
        <v>135</v>
      </c>
      <c r="E139" s="57">
        <v>1</v>
      </c>
      <c r="H139" t="s">
        <v>173</v>
      </c>
    </row>
    <row r="140" spans="1:8" ht="12.75">
      <c r="A140" s="34">
        <v>41437</v>
      </c>
      <c r="B140" t="s">
        <v>167</v>
      </c>
      <c r="C140" s="55">
        <v>0.3194444444444445</v>
      </c>
      <c r="D140" t="s">
        <v>150</v>
      </c>
      <c r="E140" s="57">
        <v>1</v>
      </c>
      <c r="H140" t="s">
        <v>173</v>
      </c>
    </row>
    <row r="141" spans="1:8" ht="12.75">
      <c r="A141" s="34">
        <v>41437</v>
      </c>
      <c r="B141" t="s">
        <v>167</v>
      </c>
      <c r="C141" s="55">
        <v>0.3194444444444445</v>
      </c>
      <c r="D141" t="s">
        <v>194</v>
      </c>
      <c r="E141" s="57">
        <v>1</v>
      </c>
      <c r="H141" t="s">
        <v>173</v>
      </c>
    </row>
    <row r="142" spans="1:8" ht="12.75">
      <c r="A142" s="34">
        <v>41437</v>
      </c>
      <c r="B142" t="s">
        <v>167</v>
      </c>
      <c r="C142" s="55">
        <v>0.3194444444444445</v>
      </c>
      <c r="D142" t="s">
        <v>166</v>
      </c>
      <c r="F142">
        <v>1</v>
      </c>
      <c r="H142" t="s">
        <v>173</v>
      </c>
    </row>
    <row r="143" spans="1:8" ht="12.75">
      <c r="A143" s="34">
        <v>41437</v>
      </c>
      <c r="B143" t="s">
        <v>167</v>
      </c>
      <c r="C143" s="55">
        <v>0.3194444444444445</v>
      </c>
      <c r="D143" t="s">
        <v>142</v>
      </c>
      <c r="F143">
        <v>3</v>
      </c>
      <c r="H143" t="s">
        <v>173</v>
      </c>
    </row>
    <row r="144" spans="1:8" ht="12.75">
      <c r="A144" s="34">
        <v>41437</v>
      </c>
      <c r="B144" t="s">
        <v>167</v>
      </c>
      <c r="C144" s="55">
        <v>0.3194444444444445</v>
      </c>
      <c r="D144" t="s">
        <v>158</v>
      </c>
      <c r="F144">
        <v>1</v>
      </c>
      <c r="H144" t="s">
        <v>173</v>
      </c>
    </row>
    <row r="145" spans="1:8" ht="12.75">
      <c r="A145" s="34">
        <v>41437</v>
      </c>
      <c r="B145" t="s">
        <v>167</v>
      </c>
      <c r="C145" s="55">
        <v>0.3194444444444445</v>
      </c>
      <c r="D145" t="s">
        <v>160</v>
      </c>
      <c r="F145">
        <v>1</v>
      </c>
      <c r="H145" t="s">
        <v>173</v>
      </c>
    </row>
    <row r="146" spans="1:8" ht="12.75">
      <c r="A146" s="34">
        <v>41437</v>
      </c>
      <c r="B146" t="s">
        <v>167</v>
      </c>
      <c r="C146" s="55">
        <v>0.3194444444444445</v>
      </c>
      <c r="D146" t="s">
        <v>143</v>
      </c>
      <c r="F146">
        <v>1</v>
      </c>
      <c r="H146" t="s">
        <v>173</v>
      </c>
    </row>
    <row r="147" spans="1:8" ht="12.75">
      <c r="A147" s="34">
        <v>41437</v>
      </c>
      <c r="B147" t="s">
        <v>167</v>
      </c>
      <c r="C147" s="55">
        <v>0.3194444444444445</v>
      </c>
      <c r="D147" t="s">
        <v>133</v>
      </c>
      <c r="F147">
        <v>1</v>
      </c>
      <c r="H147" t="s">
        <v>173</v>
      </c>
    </row>
    <row r="148" spans="1:8" ht="12.75">
      <c r="A148" s="34">
        <v>41437</v>
      </c>
      <c r="B148" t="s">
        <v>167</v>
      </c>
      <c r="C148" s="55">
        <v>0.3194444444444445</v>
      </c>
      <c r="D148" t="s">
        <v>175</v>
      </c>
      <c r="F148">
        <v>2</v>
      </c>
      <c r="H148" t="s">
        <v>173</v>
      </c>
    </row>
    <row r="149" spans="1:8" ht="12.75">
      <c r="A149" s="34">
        <v>41437</v>
      </c>
      <c r="B149" t="s">
        <v>167</v>
      </c>
      <c r="C149" s="55">
        <v>0.3194444444444445</v>
      </c>
      <c r="D149" t="s">
        <v>162</v>
      </c>
      <c r="F149">
        <v>1</v>
      </c>
      <c r="H149" t="s">
        <v>173</v>
      </c>
    </row>
    <row r="150" spans="1:8" ht="12.75">
      <c r="A150" s="34">
        <v>41437</v>
      </c>
      <c r="B150" t="s">
        <v>163</v>
      </c>
      <c r="C150" s="55">
        <v>0.32708333333333334</v>
      </c>
      <c r="D150" t="s">
        <v>135</v>
      </c>
      <c r="E150" s="57">
        <v>1</v>
      </c>
      <c r="H150" t="s">
        <v>173</v>
      </c>
    </row>
    <row r="151" spans="1:8" ht="12.75">
      <c r="A151" s="34">
        <v>41437</v>
      </c>
      <c r="B151" t="s">
        <v>163</v>
      </c>
      <c r="C151" s="55">
        <v>0.32708333333333334</v>
      </c>
      <c r="D151" t="s">
        <v>162</v>
      </c>
      <c r="E151" s="57">
        <v>1</v>
      </c>
      <c r="H151" t="s">
        <v>173</v>
      </c>
    </row>
    <row r="152" spans="1:8" ht="12.75">
      <c r="A152" s="34">
        <v>41437</v>
      </c>
      <c r="B152" t="s">
        <v>163</v>
      </c>
      <c r="C152" s="55">
        <v>0.32708333333333334</v>
      </c>
      <c r="D152" t="s">
        <v>133</v>
      </c>
      <c r="F152">
        <v>1</v>
      </c>
      <c r="H152" t="s">
        <v>173</v>
      </c>
    </row>
    <row r="153" spans="1:8" ht="12.75">
      <c r="A153" s="34">
        <v>41437</v>
      </c>
      <c r="B153" t="s">
        <v>163</v>
      </c>
      <c r="C153" s="55">
        <v>0.32708333333333334</v>
      </c>
      <c r="D153" t="s">
        <v>142</v>
      </c>
      <c r="F153">
        <v>1</v>
      </c>
      <c r="H153" t="s">
        <v>193</v>
      </c>
    </row>
    <row r="154" spans="1:8" ht="12.75">
      <c r="A154" s="34">
        <v>41437</v>
      </c>
      <c r="B154" t="s">
        <v>163</v>
      </c>
      <c r="C154" s="55">
        <v>0.32708333333333334</v>
      </c>
      <c r="D154" t="s">
        <v>195</v>
      </c>
      <c r="F154">
        <v>6</v>
      </c>
      <c r="H154" t="s">
        <v>177</v>
      </c>
    </row>
    <row r="155" spans="1:8" ht="12.75">
      <c r="A155" s="34">
        <v>41437</v>
      </c>
      <c r="B155" t="s">
        <v>163</v>
      </c>
      <c r="C155" s="55">
        <v>0.32708333333333334</v>
      </c>
      <c r="D155" t="s">
        <v>166</v>
      </c>
      <c r="F155">
        <v>1</v>
      </c>
      <c r="H155" t="s">
        <v>173</v>
      </c>
    </row>
    <row r="156" spans="1:8" ht="12.75">
      <c r="A156" s="34">
        <v>41437</v>
      </c>
      <c r="B156" t="s">
        <v>159</v>
      </c>
      <c r="C156" s="55">
        <v>0.3368055555555556</v>
      </c>
      <c r="D156" t="s">
        <v>142</v>
      </c>
      <c r="E156" s="57">
        <v>1</v>
      </c>
      <c r="H156" t="s">
        <v>193</v>
      </c>
    </row>
    <row r="157" spans="1:8" ht="12.75">
      <c r="A157" s="34">
        <v>41437</v>
      </c>
      <c r="B157" t="s">
        <v>159</v>
      </c>
      <c r="C157" s="55">
        <v>0.3368055555555556</v>
      </c>
      <c r="D157" t="s">
        <v>137</v>
      </c>
      <c r="E157" s="57">
        <v>1</v>
      </c>
      <c r="F157">
        <v>1</v>
      </c>
      <c r="H157" t="s">
        <v>173</v>
      </c>
    </row>
    <row r="158" spans="1:8" ht="12.75">
      <c r="A158" s="34">
        <v>41437</v>
      </c>
      <c r="B158" t="s">
        <v>159</v>
      </c>
      <c r="C158" s="55">
        <v>0.3368055555555556</v>
      </c>
      <c r="D158" t="s">
        <v>133</v>
      </c>
      <c r="F158">
        <v>1</v>
      </c>
      <c r="H158" t="s">
        <v>173</v>
      </c>
    </row>
    <row r="159" spans="1:8" ht="12.75">
      <c r="A159" s="34">
        <v>41437</v>
      </c>
      <c r="B159" t="s">
        <v>159</v>
      </c>
      <c r="C159" s="55">
        <v>0.3368055555555556</v>
      </c>
      <c r="D159" t="s">
        <v>143</v>
      </c>
      <c r="F159">
        <v>3</v>
      </c>
      <c r="H159" t="s">
        <v>173</v>
      </c>
    </row>
    <row r="160" spans="1:8" ht="12.75">
      <c r="A160" s="34">
        <v>41437</v>
      </c>
      <c r="B160" t="s">
        <v>145</v>
      </c>
      <c r="C160" s="58" t="s">
        <v>70</v>
      </c>
      <c r="D160" t="s">
        <v>196</v>
      </c>
      <c r="G160">
        <v>1</v>
      </c>
      <c r="H160" t="s">
        <v>173</v>
      </c>
    </row>
    <row r="161" spans="1:8" ht="12.75">
      <c r="A161" s="34">
        <v>41437</v>
      </c>
      <c r="B161" t="s">
        <v>145</v>
      </c>
      <c r="C161" s="58" t="s">
        <v>70</v>
      </c>
      <c r="D161" t="s">
        <v>168</v>
      </c>
      <c r="G161">
        <v>1</v>
      </c>
      <c r="H161" t="s">
        <v>173</v>
      </c>
    </row>
    <row r="162" spans="1:8" ht="12.75">
      <c r="A162" s="34">
        <v>41437</v>
      </c>
      <c r="B162" t="s">
        <v>145</v>
      </c>
      <c r="C162" s="58" t="s">
        <v>70</v>
      </c>
      <c r="D162" t="s">
        <v>165</v>
      </c>
      <c r="G162">
        <v>1</v>
      </c>
      <c r="H162" t="s">
        <v>173</v>
      </c>
    </row>
    <row r="163" spans="1:8" ht="12.75">
      <c r="A163" s="34">
        <v>41437</v>
      </c>
      <c r="B163" t="s">
        <v>145</v>
      </c>
      <c r="C163" s="58" t="s">
        <v>70</v>
      </c>
      <c r="D163" t="s">
        <v>197</v>
      </c>
      <c r="G163">
        <v>1</v>
      </c>
      <c r="H163" t="s">
        <v>173</v>
      </c>
    </row>
    <row r="164" spans="1:8" ht="12.75">
      <c r="A164" s="34">
        <v>41437</v>
      </c>
      <c r="B164" t="s">
        <v>145</v>
      </c>
      <c r="C164" s="58" t="s">
        <v>70</v>
      </c>
      <c r="D164" t="s">
        <v>198</v>
      </c>
      <c r="G164">
        <v>1</v>
      </c>
      <c r="H164" t="s">
        <v>173</v>
      </c>
    </row>
    <row r="165" spans="1:8" ht="12.75">
      <c r="A165" s="34">
        <v>41437</v>
      </c>
      <c r="B165" t="s">
        <v>145</v>
      </c>
      <c r="C165" s="58" t="s">
        <v>70</v>
      </c>
      <c r="D165" t="s">
        <v>199</v>
      </c>
      <c r="G165">
        <v>1</v>
      </c>
      <c r="H165" t="s">
        <v>173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58"/>
  <sheetViews>
    <sheetView zoomScalePageLayoutView="0" workbookViewId="0" topLeftCell="L22">
      <selection activeCell="O61" sqref="O61"/>
    </sheetView>
  </sheetViews>
  <sheetFormatPr defaultColWidth="9.140625" defaultRowHeight="12.75"/>
  <cols>
    <col min="1" max="1" width="14.00390625" style="0" customWidth="1"/>
    <col min="2" max="2" width="13.421875" style="0" customWidth="1"/>
    <col min="3" max="12" width="9.140625" style="0" customWidth="1"/>
    <col min="13" max="13" width="10.57421875" style="0" customWidth="1"/>
    <col min="14" max="14" width="9.140625" style="0" customWidth="1"/>
    <col min="15" max="15" width="10.57421875" style="0" customWidth="1"/>
    <col min="16" max="17" width="7.8515625" style="0" customWidth="1"/>
    <col min="18" max="18" width="10.421875" style="61" customWidth="1"/>
    <col min="19" max="19" width="23.57421875" style="0" customWidth="1"/>
    <col min="20" max="29" width="5.7109375" style="0" customWidth="1"/>
    <col min="30" max="30" width="10.8515625" style="0" customWidth="1"/>
    <col min="31" max="36" width="9.8515625" style="0" bestFit="1" customWidth="1"/>
    <col min="37" max="37" width="12.421875" style="0" bestFit="1" customWidth="1"/>
    <col min="38" max="40" width="8.57421875" style="0" customWidth="1"/>
    <col min="41" max="41" width="11.140625" style="0" bestFit="1" customWidth="1"/>
    <col min="42" max="44" width="6.8515625" style="0" customWidth="1"/>
    <col min="45" max="45" width="9.421875" style="0" bestFit="1" customWidth="1"/>
    <col min="46" max="48" width="8.28125" style="0" customWidth="1"/>
    <col min="49" max="49" width="10.8515625" style="0" bestFit="1" customWidth="1"/>
    <col min="50" max="52" width="9.8515625" style="0" bestFit="1" customWidth="1"/>
    <col min="53" max="53" width="12.421875" style="0" bestFit="1" customWidth="1"/>
    <col min="54" max="54" width="8.57421875" style="0" customWidth="1"/>
    <col min="55" max="55" width="11.140625" style="0" bestFit="1" customWidth="1"/>
    <col min="56" max="56" width="11.7109375" style="0" bestFit="1" customWidth="1"/>
    <col min="57" max="57" width="14.421875" style="0" bestFit="1" customWidth="1"/>
    <col min="58" max="63" width="11.7109375" style="0" bestFit="1" customWidth="1"/>
    <col min="64" max="64" width="14.421875" style="0" bestFit="1" customWidth="1"/>
    <col min="65" max="68" width="8.28125" style="0" customWidth="1"/>
    <col min="69" max="69" width="10.8515625" style="0" bestFit="1" customWidth="1"/>
    <col min="70" max="70" width="7.00390625" style="0" customWidth="1"/>
    <col min="71" max="71" width="9.57421875" style="0" bestFit="1" customWidth="1"/>
    <col min="72" max="75" width="8.28125" style="0" customWidth="1"/>
    <col min="76" max="76" width="10.8515625" style="0" bestFit="1" customWidth="1"/>
    <col min="77" max="84" width="6.8515625" style="0" customWidth="1"/>
    <col min="85" max="86" width="9.421875" style="0" bestFit="1" customWidth="1"/>
    <col min="87" max="87" width="12.00390625" style="0" bestFit="1" customWidth="1"/>
    <col min="88" max="90" width="8.8515625" style="0" customWidth="1"/>
    <col min="91" max="91" width="11.421875" style="0" bestFit="1" customWidth="1"/>
    <col min="92" max="92" width="10.57421875" style="0" bestFit="1" customWidth="1"/>
  </cols>
  <sheetData>
    <row r="3" spans="1:30" ht="12.75">
      <c r="A3" s="35" t="s">
        <v>112</v>
      </c>
      <c r="B3" s="36"/>
      <c r="C3" s="35" t="s">
        <v>56</v>
      </c>
      <c r="D3" s="36"/>
      <c r="E3" s="36"/>
      <c r="F3" s="36"/>
      <c r="G3" s="36"/>
      <c r="H3" s="36"/>
      <c r="I3" s="36"/>
      <c r="J3" s="36"/>
      <c r="K3" s="36"/>
      <c r="L3" s="36"/>
      <c r="M3" s="37"/>
      <c r="R3" s="62"/>
      <c r="S3" s="36"/>
      <c r="T3" s="94" t="s">
        <v>233</v>
      </c>
      <c r="U3" s="95"/>
      <c r="V3" s="95"/>
      <c r="W3" s="95"/>
      <c r="X3" s="96"/>
      <c r="Y3" s="95" t="s">
        <v>234</v>
      </c>
      <c r="Z3" s="95"/>
      <c r="AA3" s="95"/>
      <c r="AB3" s="95"/>
      <c r="AC3" s="96"/>
      <c r="AD3" s="76"/>
    </row>
    <row r="4" spans="1:30" ht="12.75">
      <c r="A4" s="35" t="s">
        <v>55</v>
      </c>
      <c r="B4" s="35" t="s">
        <v>57</v>
      </c>
      <c r="C4" s="38" t="s">
        <v>77</v>
      </c>
      <c r="D4" s="60" t="s">
        <v>78</v>
      </c>
      <c r="E4" s="60" t="s">
        <v>80</v>
      </c>
      <c r="F4" s="60" t="s">
        <v>81</v>
      </c>
      <c r="G4" s="60" t="s">
        <v>76</v>
      </c>
      <c r="H4" s="60" t="s">
        <v>72</v>
      </c>
      <c r="I4" s="60" t="s">
        <v>79</v>
      </c>
      <c r="J4" s="60" t="s">
        <v>201</v>
      </c>
      <c r="K4" s="60" t="s">
        <v>68</v>
      </c>
      <c r="L4" s="60" t="s">
        <v>87</v>
      </c>
      <c r="M4" s="39" t="s">
        <v>26</v>
      </c>
      <c r="R4" s="62" t="s">
        <v>55</v>
      </c>
      <c r="S4" s="38" t="s">
        <v>57</v>
      </c>
      <c r="T4" s="66" t="s">
        <v>77</v>
      </c>
      <c r="U4" s="67" t="s">
        <v>78</v>
      </c>
      <c r="V4" s="67" t="s">
        <v>80</v>
      </c>
      <c r="W4" s="67" t="s">
        <v>81</v>
      </c>
      <c r="X4" s="77" t="s">
        <v>76</v>
      </c>
      <c r="Y4" s="67" t="s">
        <v>72</v>
      </c>
      <c r="Z4" s="67" t="s">
        <v>79</v>
      </c>
      <c r="AA4" s="67" t="s">
        <v>201</v>
      </c>
      <c r="AB4" s="67" t="s">
        <v>68</v>
      </c>
      <c r="AC4" s="67" t="s">
        <v>87</v>
      </c>
      <c r="AD4" s="39" t="s">
        <v>26</v>
      </c>
    </row>
    <row r="5" spans="1:30" ht="12.75">
      <c r="A5" s="40">
        <v>41250</v>
      </c>
      <c r="B5" s="38" t="s">
        <v>103</v>
      </c>
      <c r="C5" s="41"/>
      <c r="D5" s="42"/>
      <c r="E5" s="42">
        <v>1</v>
      </c>
      <c r="F5" s="42"/>
      <c r="G5" s="42"/>
      <c r="H5" s="42"/>
      <c r="I5" s="42"/>
      <c r="J5" s="42"/>
      <c r="K5" s="42"/>
      <c r="L5" s="42"/>
      <c r="M5" s="43">
        <v>1</v>
      </c>
      <c r="R5" s="63">
        <v>41250</v>
      </c>
      <c r="S5" s="38" t="s">
        <v>218</v>
      </c>
      <c r="T5" s="68"/>
      <c r="U5" s="69"/>
      <c r="V5" s="69">
        <v>1</v>
      </c>
      <c r="W5" s="69"/>
      <c r="X5" s="78"/>
      <c r="Y5" s="69"/>
      <c r="Z5" s="69"/>
      <c r="AA5" s="69"/>
      <c r="AB5" s="69"/>
      <c r="AC5" s="69"/>
      <c r="AD5" s="43">
        <v>1</v>
      </c>
    </row>
    <row r="6" spans="1:30" ht="12.75">
      <c r="A6" s="44"/>
      <c r="B6" s="45" t="s">
        <v>73</v>
      </c>
      <c r="C6" s="46">
        <v>12</v>
      </c>
      <c r="D6" s="47">
        <v>1</v>
      </c>
      <c r="E6" s="47"/>
      <c r="F6" s="47"/>
      <c r="G6" s="47"/>
      <c r="H6" s="47">
        <v>17</v>
      </c>
      <c r="I6" s="47"/>
      <c r="J6" s="47"/>
      <c r="K6" s="47">
        <v>1</v>
      </c>
      <c r="L6" s="47"/>
      <c r="M6" s="48">
        <v>31</v>
      </c>
      <c r="R6" s="64"/>
      <c r="S6" s="45" t="s">
        <v>4</v>
      </c>
      <c r="T6" s="70">
        <v>12</v>
      </c>
      <c r="U6" s="79">
        <v>1</v>
      </c>
      <c r="V6" s="79"/>
      <c r="W6" s="79"/>
      <c r="X6" s="80"/>
      <c r="Y6" s="71">
        <v>17</v>
      </c>
      <c r="Z6" s="71"/>
      <c r="AA6" s="71"/>
      <c r="AB6" s="71">
        <v>1</v>
      </c>
      <c r="AC6" s="71"/>
      <c r="AD6" s="48">
        <v>31</v>
      </c>
    </row>
    <row r="7" spans="1:30" ht="12.75">
      <c r="A7" s="44"/>
      <c r="B7" s="45" t="s">
        <v>74</v>
      </c>
      <c r="C7" s="46"/>
      <c r="D7" s="47">
        <v>3</v>
      </c>
      <c r="E7" s="47"/>
      <c r="F7" s="47"/>
      <c r="G7" s="47">
        <v>6</v>
      </c>
      <c r="H7" s="47"/>
      <c r="I7" s="47"/>
      <c r="J7" s="47"/>
      <c r="K7" s="47">
        <v>5</v>
      </c>
      <c r="L7" s="47"/>
      <c r="M7" s="48">
        <v>14</v>
      </c>
      <c r="R7" s="64"/>
      <c r="S7" s="45" t="s">
        <v>219</v>
      </c>
      <c r="T7" s="70"/>
      <c r="U7" s="79">
        <v>3</v>
      </c>
      <c r="V7" s="79"/>
      <c r="W7" s="79"/>
      <c r="X7" s="80">
        <v>6</v>
      </c>
      <c r="Y7" s="71"/>
      <c r="Z7" s="71"/>
      <c r="AA7" s="71"/>
      <c r="AB7" s="71">
        <v>5</v>
      </c>
      <c r="AC7" s="71"/>
      <c r="AD7" s="48">
        <v>14</v>
      </c>
    </row>
    <row r="8" spans="1:30" ht="12.75">
      <c r="A8" s="44"/>
      <c r="B8" s="45" t="s">
        <v>75</v>
      </c>
      <c r="C8" s="46"/>
      <c r="D8" s="47"/>
      <c r="E8" s="47"/>
      <c r="F8" s="47"/>
      <c r="G8" s="47">
        <v>4</v>
      </c>
      <c r="H8" s="47"/>
      <c r="I8" s="47"/>
      <c r="J8" s="47"/>
      <c r="K8" s="47">
        <v>1</v>
      </c>
      <c r="L8" s="47"/>
      <c r="M8" s="48">
        <v>5</v>
      </c>
      <c r="R8" s="64"/>
      <c r="S8" s="45" t="s">
        <v>220</v>
      </c>
      <c r="T8" s="70"/>
      <c r="U8" s="79"/>
      <c r="V8" s="79"/>
      <c r="W8" s="79"/>
      <c r="X8" s="80">
        <v>4</v>
      </c>
      <c r="Y8" s="71"/>
      <c r="Z8" s="71"/>
      <c r="AA8" s="71"/>
      <c r="AB8" s="71">
        <v>1</v>
      </c>
      <c r="AC8" s="71"/>
      <c r="AD8" s="48">
        <v>5</v>
      </c>
    </row>
    <row r="9" spans="1:30" ht="12.75">
      <c r="A9" s="44"/>
      <c r="B9" s="45" t="s">
        <v>179</v>
      </c>
      <c r="C9" s="46"/>
      <c r="D9" s="47"/>
      <c r="E9" s="47"/>
      <c r="F9" s="47"/>
      <c r="G9" s="47">
        <v>2</v>
      </c>
      <c r="H9" s="47"/>
      <c r="I9" s="47"/>
      <c r="J9" s="47"/>
      <c r="K9" s="47">
        <v>2</v>
      </c>
      <c r="L9" s="47"/>
      <c r="M9" s="48">
        <v>4</v>
      </c>
      <c r="R9" s="64"/>
      <c r="S9" s="45" t="s">
        <v>221</v>
      </c>
      <c r="T9" s="70"/>
      <c r="U9" s="79"/>
      <c r="V9" s="79"/>
      <c r="W9" s="79"/>
      <c r="X9" s="80">
        <v>2</v>
      </c>
      <c r="Y9" s="71"/>
      <c r="Z9" s="71"/>
      <c r="AA9" s="71"/>
      <c r="AB9" s="71">
        <v>2</v>
      </c>
      <c r="AC9" s="71"/>
      <c r="AD9" s="48">
        <v>4</v>
      </c>
    </row>
    <row r="10" spans="1:30" ht="12.75">
      <c r="A10" s="44"/>
      <c r="B10" s="45" t="s">
        <v>71</v>
      </c>
      <c r="C10" s="46"/>
      <c r="D10" s="47"/>
      <c r="E10" s="47"/>
      <c r="F10" s="47"/>
      <c r="G10" s="47"/>
      <c r="H10" s="47">
        <v>1</v>
      </c>
      <c r="I10" s="47"/>
      <c r="J10" s="47"/>
      <c r="K10" s="47">
        <v>2</v>
      </c>
      <c r="L10" s="47"/>
      <c r="M10" s="48">
        <v>3</v>
      </c>
      <c r="R10" s="64"/>
      <c r="S10" s="45" t="s">
        <v>223</v>
      </c>
      <c r="T10" s="70"/>
      <c r="U10" s="79"/>
      <c r="V10" s="79"/>
      <c r="W10" s="79"/>
      <c r="X10" s="80"/>
      <c r="Y10" s="71">
        <v>1</v>
      </c>
      <c r="Z10" s="71"/>
      <c r="AA10" s="71"/>
      <c r="AB10" s="71">
        <v>2</v>
      </c>
      <c r="AC10" s="71"/>
      <c r="AD10" s="48">
        <v>3</v>
      </c>
    </row>
    <row r="11" spans="1:30" ht="12.75">
      <c r="A11" s="40" t="s">
        <v>212</v>
      </c>
      <c r="B11" s="36"/>
      <c r="C11" s="41">
        <v>12</v>
      </c>
      <c r="D11" s="42">
        <v>4</v>
      </c>
      <c r="E11" s="42">
        <v>1</v>
      </c>
      <c r="F11" s="42"/>
      <c r="G11" s="42">
        <v>12</v>
      </c>
      <c r="H11" s="42">
        <v>18</v>
      </c>
      <c r="I11" s="42"/>
      <c r="J11" s="42"/>
      <c r="K11" s="42">
        <v>11</v>
      </c>
      <c r="L11" s="42"/>
      <c r="M11" s="43">
        <v>58</v>
      </c>
      <c r="R11" s="63" t="s">
        <v>212</v>
      </c>
      <c r="S11" s="36"/>
      <c r="T11" s="68">
        <v>12</v>
      </c>
      <c r="U11" s="69">
        <v>4</v>
      </c>
      <c r="V11" s="69">
        <v>1</v>
      </c>
      <c r="W11" s="69"/>
      <c r="X11" s="78">
        <v>12</v>
      </c>
      <c r="Y11" s="69">
        <v>18</v>
      </c>
      <c r="Z11" s="69"/>
      <c r="AA11" s="69"/>
      <c r="AB11" s="69">
        <v>11</v>
      </c>
      <c r="AC11" s="69"/>
      <c r="AD11" s="43">
        <v>58</v>
      </c>
    </row>
    <row r="12" spans="1:30" ht="12.75">
      <c r="A12" s="40">
        <v>41270</v>
      </c>
      <c r="B12" s="38" t="s">
        <v>84</v>
      </c>
      <c r="C12" s="41"/>
      <c r="D12" s="42"/>
      <c r="E12" s="42"/>
      <c r="F12" s="42">
        <v>6</v>
      </c>
      <c r="G12" s="42"/>
      <c r="H12" s="42"/>
      <c r="I12" s="42"/>
      <c r="J12" s="42"/>
      <c r="K12" s="42">
        <v>1</v>
      </c>
      <c r="L12" s="42">
        <v>2</v>
      </c>
      <c r="M12" s="43">
        <v>9</v>
      </c>
      <c r="R12" s="63">
        <v>41270</v>
      </c>
      <c r="S12" s="74" t="s">
        <v>232</v>
      </c>
      <c r="T12" s="68"/>
      <c r="U12" s="69"/>
      <c r="V12" s="69"/>
      <c r="W12" s="69">
        <v>6</v>
      </c>
      <c r="X12" s="78"/>
      <c r="Y12" s="69"/>
      <c r="Z12" s="69"/>
      <c r="AA12" s="69"/>
      <c r="AB12" s="69">
        <v>1</v>
      </c>
      <c r="AC12" s="69">
        <v>2</v>
      </c>
      <c r="AD12" s="43">
        <v>9</v>
      </c>
    </row>
    <row r="13" spans="1:30" ht="12.75">
      <c r="A13" s="44"/>
      <c r="B13" s="45" t="s">
        <v>86</v>
      </c>
      <c r="C13" s="46"/>
      <c r="D13" s="47"/>
      <c r="E13" s="47"/>
      <c r="F13" s="47">
        <v>2</v>
      </c>
      <c r="G13" s="47"/>
      <c r="H13" s="47"/>
      <c r="I13" s="47"/>
      <c r="J13" s="47"/>
      <c r="K13" s="47"/>
      <c r="L13" s="47"/>
      <c r="M13" s="48">
        <v>2</v>
      </c>
      <c r="R13" s="64"/>
      <c r="S13" s="75" t="s">
        <v>230</v>
      </c>
      <c r="T13" s="70"/>
      <c r="U13" s="79"/>
      <c r="V13" s="79"/>
      <c r="W13" s="79">
        <v>2</v>
      </c>
      <c r="X13" s="80"/>
      <c r="Y13" s="71"/>
      <c r="Z13" s="71"/>
      <c r="AA13" s="71"/>
      <c r="AB13" s="71"/>
      <c r="AC13" s="71"/>
      <c r="AD13" s="48">
        <v>2</v>
      </c>
    </row>
    <row r="14" spans="1:30" ht="12.75">
      <c r="A14" s="44"/>
      <c r="B14" s="45" t="s">
        <v>73</v>
      </c>
      <c r="C14" s="46">
        <v>3</v>
      </c>
      <c r="D14" s="47">
        <v>3</v>
      </c>
      <c r="E14" s="47">
        <v>5</v>
      </c>
      <c r="F14" s="47">
        <v>5</v>
      </c>
      <c r="G14" s="47"/>
      <c r="H14" s="47">
        <v>4</v>
      </c>
      <c r="I14" s="47"/>
      <c r="J14" s="47"/>
      <c r="K14" s="47">
        <v>1</v>
      </c>
      <c r="L14" s="47">
        <v>2</v>
      </c>
      <c r="M14" s="48">
        <v>23</v>
      </c>
      <c r="R14" s="64"/>
      <c r="S14" s="45" t="s">
        <v>4</v>
      </c>
      <c r="T14" s="70">
        <v>3</v>
      </c>
      <c r="U14" s="79">
        <v>3</v>
      </c>
      <c r="V14" s="79">
        <v>5</v>
      </c>
      <c r="W14" s="79">
        <v>5</v>
      </c>
      <c r="X14" s="80"/>
      <c r="Y14" s="71">
        <v>4</v>
      </c>
      <c r="Z14" s="71"/>
      <c r="AA14" s="71"/>
      <c r="AB14" s="71">
        <v>1</v>
      </c>
      <c r="AC14" s="71">
        <v>2</v>
      </c>
      <c r="AD14" s="48">
        <v>23</v>
      </c>
    </row>
    <row r="15" spans="1:30" ht="12.75">
      <c r="A15" s="44"/>
      <c r="B15" s="45" t="s">
        <v>74</v>
      </c>
      <c r="C15" s="46"/>
      <c r="D15" s="47"/>
      <c r="E15" s="47"/>
      <c r="F15" s="47">
        <v>3</v>
      </c>
      <c r="G15" s="47"/>
      <c r="H15" s="47">
        <v>3</v>
      </c>
      <c r="I15" s="47">
        <v>5</v>
      </c>
      <c r="J15" s="47"/>
      <c r="K15" s="47">
        <v>6</v>
      </c>
      <c r="L15" s="47"/>
      <c r="M15" s="48">
        <v>17</v>
      </c>
      <c r="R15" s="64"/>
      <c r="S15" s="45" t="s">
        <v>219</v>
      </c>
      <c r="T15" s="70"/>
      <c r="U15" s="79"/>
      <c r="V15" s="79"/>
      <c r="W15" s="79">
        <v>3</v>
      </c>
      <c r="X15" s="80"/>
      <c r="Y15" s="71">
        <v>3</v>
      </c>
      <c r="Z15" s="71">
        <v>5</v>
      </c>
      <c r="AA15" s="71"/>
      <c r="AB15" s="71">
        <v>6</v>
      </c>
      <c r="AC15" s="71"/>
      <c r="AD15" s="48">
        <v>17</v>
      </c>
    </row>
    <row r="16" spans="1:30" ht="12.75">
      <c r="A16" s="44"/>
      <c r="B16" s="45" t="s">
        <v>83</v>
      </c>
      <c r="C16" s="46"/>
      <c r="D16" s="47"/>
      <c r="E16" s="47"/>
      <c r="F16" s="47">
        <v>1</v>
      </c>
      <c r="G16" s="47">
        <v>5</v>
      </c>
      <c r="H16" s="47"/>
      <c r="I16" s="47"/>
      <c r="J16" s="47"/>
      <c r="K16" s="47"/>
      <c r="L16" s="47"/>
      <c r="M16" s="48">
        <v>6</v>
      </c>
      <c r="R16" s="64"/>
      <c r="S16" s="45" t="s">
        <v>222</v>
      </c>
      <c r="T16" s="70"/>
      <c r="U16" s="79"/>
      <c r="V16" s="79"/>
      <c r="W16" s="79">
        <v>1</v>
      </c>
      <c r="X16" s="80">
        <v>5</v>
      </c>
      <c r="Y16" s="71"/>
      <c r="Z16" s="71"/>
      <c r="AA16" s="71"/>
      <c r="AB16" s="71">
        <v>3</v>
      </c>
      <c r="AC16" s="71"/>
      <c r="AD16" s="48">
        <v>9</v>
      </c>
    </row>
    <row r="17" spans="1:30" ht="12.75">
      <c r="A17" s="44"/>
      <c r="B17" s="45" t="s">
        <v>210</v>
      </c>
      <c r="C17" s="46"/>
      <c r="D17" s="47"/>
      <c r="E17" s="47"/>
      <c r="F17" s="47"/>
      <c r="G17" s="47"/>
      <c r="H17" s="47"/>
      <c r="I17" s="47"/>
      <c r="J17" s="47"/>
      <c r="K17" s="47">
        <v>3</v>
      </c>
      <c r="L17" s="47"/>
      <c r="M17" s="48">
        <v>3</v>
      </c>
      <c r="R17" s="64"/>
      <c r="S17" s="45" t="s">
        <v>220</v>
      </c>
      <c r="T17" s="70"/>
      <c r="U17" s="79"/>
      <c r="V17" s="79"/>
      <c r="W17" s="79"/>
      <c r="X17" s="80">
        <v>3</v>
      </c>
      <c r="Y17" s="71"/>
      <c r="Z17" s="71"/>
      <c r="AA17" s="71"/>
      <c r="AB17" s="71"/>
      <c r="AC17" s="71"/>
      <c r="AD17" s="48">
        <v>3</v>
      </c>
    </row>
    <row r="18" spans="1:30" ht="12.75">
      <c r="A18" s="44"/>
      <c r="B18" s="45" t="s">
        <v>75</v>
      </c>
      <c r="C18" s="46"/>
      <c r="D18" s="47"/>
      <c r="E18" s="47"/>
      <c r="F18" s="47"/>
      <c r="G18" s="47">
        <v>3</v>
      </c>
      <c r="H18" s="47"/>
      <c r="I18" s="47"/>
      <c r="J18" s="47"/>
      <c r="K18" s="47"/>
      <c r="L18" s="47"/>
      <c r="M18" s="48">
        <v>3</v>
      </c>
      <c r="R18" s="64"/>
      <c r="S18" s="45" t="s">
        <v>221</v>
      </c>
      <c r="T18" s="70"/>
      <c r="U18" s="79"/>
      <c r="V18" s="79"/>
      <c r="W18" s="79"/>
      <c r="X18" s="80"/>
      <c r="Y18" s="71"/>
      <c r="Z18" s="71">
        <v>3</v>
      </c>
      <c r="AA18" s="71"/>
      <c r="AB18" s="71"/>
      <c r="AC18" s="71"/>
      <c r="AD18" s="48">
        <v>3</v>
      </c>
    </row>
    <row r="19" spans="1:30" ht="12.75">
      <c r="A19" s="44"/>
      <c r="B19" s="45" t="s">
        <v>179</v>
      </c>
      <c r="C19" s="46"/>
      <c r="D19" s="47"/>
      <c r="E19" s="47"/>
      <c r="F19" s="47"/>
      <c r="G19" s="47"/>
      <c r="H19" s="47"/>
      <c r="I19" s="47">
        <v>3</v>
      </c>
      <c r="J19" s="47"/>
      <c r="K19" s="47"/>
      <c r="L19" s="47"/>
      <c r="M19" s="48">
        <v>3</v>
      </c>
      <c r="R19" s="64"/>
      <c r="S19" s="45" t="s">
        <v>223</v>
      </c>
      <c r="T19" s="70">
        <v>3</v>
      </c>
      <c r="U19" s="79"/>
      <c r="V19" s="79"/>
      <c r="W19" s="79"/>
      <c r="X19" s="80">
        <v>3</v>
      </c>
      <c r="Y19" s="71"/>
      <c r="Z19" s="71"/>
      <c r="AA19" s="71"/>
      <c r="AB19" s="71"/>
      <c r="AC19" s="71"/>
      <c r="AD19" s="48">
        <v>6</v>
      </c>
    </row>
    <row r="20" spans="1:30" ht="12.75">
      <c r="A20" s="44"/>
      <c r="B20" s="45" t="s">
        <v>71</v>
      </c>
      <c r="C20" s="46">
        <v>3</v>
      </c>
      <c r="D20" s="47"/>
      <c r="E20" s="47"/>
      <c r="F20" s="47"/>
      <c r="G20" s="47">
        <v>3</v>
      </c>
      <c r="H20" s="47"/>
      <c r="I20" s="47"/>
      <c r="J20" s="47"/>
      <c r="K20" s="47"/>
      <c r="L20" s="47"/>
      <c r="M20" s="48">
        <v>6</v>
      </c>
      <c r="R20" s="64"/>
      <c r="S20" s="45" t="s">
        <v>224</v>
      </c>
      <c r="T20" s="70"/>
      <c r="U20" s="79"/>
      <c r="V20" s="79"/>
      <c r="W20" s="79">
        <v>2</v>
      </c>
      <c r="X20" s="80"/>
      <c r="Y20" s="71"/>
      <c r="Z20" s="71"/>
      <c r="AA20" s="71"/>
      <c r="AB20" s="71"/>
      <c r="AC20" s="71"/>
      <c r="AD20" s="48">
        <v>2</v>
      </c>
    </row>
    <row r="21" spans="1:30" ht="12.75">
      <c r="A21" s="44"/>
      <c r="B21" s="45" t="s">
        <v>82</v>
      </c>
      <c r="C21" s="46"/>
      <c r="D21" s="47"/>
      <c r="E21" s="47"/>
      <c r="F21" s="47">
        <v>2</v>
      </c>
      <c r="G21" s="47"/>
      <c r="H21" s="47"/>
      <c r="I21" s="47"/>
      <c r="J21" s="47"/>
      <c r="K21" s="47"/>
      <c r="L21" s="47"/>
      <c r="M21" s="48">
        <v>2</v>
      </c>
      <c r="R21" s="63" t="s">
        <v>213</v>
      </c>
      <c r="S21" s="36"/>
      <c r="T21" s="68">
        <v>6</v>
      </c>
      <c r="U21" s="69">
        <v>3</v>
      </c>
      <c r="V21" s="69">
        <v>5</v>
      </c>
      <c r="W21" s="69">
        <v>19</v>
      </c>
      <c r="X21" s="78">
        <v>11</v>
      </c>
      <c r="Y21" s="69">
        <v>7</v>
      </c>
      <c r="Z21" s="69">
        <v>8</v>
      </c>
      <c r="AA21" s="69"/>
      <c r="AB21" s="69">
        <v>11</v>
      </c>
      <c r="AC21" s="69">
        <v>4</v>
      </c>
      <c r="AD21" s="43">
        <v>74</v>
      </c>
    </row>
    <row r="22" spans="1:30" ht="12.75">
      <c r="A22" s="40" t="s">
        <v>213</v>
      </c>
      <c r="B22" s="36"/>
      <c r="C22" s="41">
        <v>6</v>
      </c>
      <c r="D22" s="42">
        <v>3</v>
      </c>
      <c r="E22" s="42">
        <v>5</v>
      </c>
      <c r="F22" s="42">
        <v>19</v>
      </c>
      <c r="G22" s="42">
        <v>11</v>
      </c>
      <c r="H22" s="42">
        <v>7</v>
      </c>
      <c r="I22" s="42">
        <v>8</v>
      </c>
      <c r="J22" s="42"/>
      <c r="K22" s="42">
        <v>11</v>
      </c>
      <c r="L22" s="42">
        <v>4</v>
      </c>
      <c r="M22" s="43">
        <v>74</v>
      </c>
      <c r="R22" s="63">
        <v>41305</v>
      </c>
      <c r="S22" s="38" t="s">
        <v>4</v>
      </c>
      <c r="T22" s="68">
        <v>5</v>
      </c>
      <c r="U22" s="69">
        <v>2</v>
      </c>
      <c r="V22" s="69"/>
      <c r="W22" s="69"/>
      <c r="X22" s="78"/>
      <c r="Y22" s="69">
        <v>2</v>
      </c>
      <c r="Z22" s="69">
        <v>1</v>
      </c>
      <c r="AA22" s="69"/>
      <c r="AB22" s="69"/>
      <c r="AC22" s="69"/>
      <c r="AD22" s="43">
        <v>10</v>
      </c>
    </row>
    <row r="23" spans="1:30" ht="12.75">
      <c r="A23" s="40">
        <v>41305</v>
      </c>
      <c r="B23" s="38" t="s">
        <v>73</v>
      </c>
      <c r="C23" s="41">
        <v>5</v>
      </c>
      <c r="D23" s="42">
        <v>2</v>
      </c>
      <c r="E23" s="42"/>
      <c r="F23" s="42"/>
      <c r="G23" s="42"/>
      <c r="H23" s="42"/>
      <c r="I23" s="42">
        <v>1</v>
      </c>
      <c r="J23" s="42"/>
      <c r="K23" s="42"/>
      <c r="L23" s="42"/>
      <c r="M23" s="43">
        <v>8</v>
      </c>
      <c r="R23" s="64"/>
      <c r="S23" s="45" t="s">
        <v>219</v>
      </c>
      <c r="T23" s="70"/>
      <c r="U23" s="79"/>
      <c r="V23" s="79"/>
      <c r="W23" s="79"/>
      <c r="X23" s="80">
        <v>13</v>
      </c>
      <c r="Y23" s="71">
        <v>2</v>
      </c>
      <c r="Z23" s="71"/>
      <c r="AA23" s="71"/>
      <c r="AB23" s="71">
        <v>13</v>
      </c>
      <c r="AC23" s="71"/>
      <c r="AD23" s="48">
        <v>28</v>
      </c>
    </row>
    <row r="24" spans="1:30" ht="12.75">
      <c r="A24" s="44"/>
      <c r="B24" s="45" t="s">
        <v>123</v>
      </c>
      <c r="C24" s="46"/>
      <c r="D24" s="47"/>
      <c r="E24" s="47"/>
      <c r="F24" s="47"/>
      <c r="G24" s="47"/>
      <c r="H24" s="47">
        <v>2</v>
      </c>
      <c r="I24" s="47"/>
      <c r="J24" s="47"/>
      <c r="K24" s="47"/>
      <c r="L24" s="47"/>
      <c r="M24" s="48">
        <v>2</v>
      </c>
      <c r="R24" s="64"/>
      <c r="S24" s="45" t="s">
        <v>222</v>
      </c>
      <c r="T24" s="70"/>
      <c r="U24" s="79"/>
      <c r="V24" s="79"/>
      <c r="W24" s="79"/>
      <c r="X24" s="80"/>
      <c r="Y24" s="71">
        <v>1</v>
      </c>
      <c r="Z24" s="71"/>
      <c r="AA24" s="71"/>
      <c r="AB24" s="71"/>
      <c r="AC24" s="71"/>
      <c r="AD24" s="48">
        <v>1</v>
      </c>
    </row>
    <row r="25" spans="1:30" ht="12.75">
      <c r="A25" s="44"/>
      <c r="B25" s="45" t="s">
        <v>74</v>
      </c>
      <c r="C25" s="46"/>
      <c r="D25" s="47"/>
      <c r="E25" s="47"/>
      <c r="F25" s="47"/>
      <c r="G25" s="47">
        <v>13</v>
      </c>
      <c r="H25" s="47">
        <v>2</v>
      </c>
      <c r="I25" s="47"/>
      <c r="J25" s="47"/>
      <c r="K25" s="47">
        <v>13</v>
      </c>
      <c r="L25" s="47"/>
      <c r="M25" s="48">
        <v>28</v>
      </c>
      <c r="R25" s="64"/>
      <c r="S25" s="45" t="s">
        <v>220</v>
      </c>
      <c r="T25" s="70"/>
      <c r="U25" s="79">
        <v>1</v>
      </c>
      <c r="V25" s="79"/>
      <c r="W25" s="79"/>
      <c r="X25" s="80"/>
      <c r="Y25" s="71"/>
      <c r="Z25" s="71"/>
      <c r="AA25" s="71"/>
      <c r="AB25" s="71"/>
      <c r="AC25" s="71"/>
      <c r="AD25" s="48">
        <v>1</v>
      </c>
    </row>
    <row r="26" spans="1:30" ht="12.75">
      <c r="A26" s="44"/>
      <c r="B26" s="45" t="s">
        <v>83</v>
      </c>
      <c r="C26" s="46"/>
      <c r="D26" s="47"/>
      <c r="E26" s="47"/>
      <c r="F26" s="47"/>
      <c r="G26" s="47"/>
      <c r="H26" s="47">
        <v>1</v>
      </c>
      <c r="I26" s="47"/>
      <c r="J26" s="47"/>
      <c r="K26" s="47"/>
      <c r="L26" s="47"/>
      <c r="M26" s="48">
        <v>1</v>
      </c>
      <c r="R26" s="64"/>
      <c r="S26" s="45" t="s">
        <v>225</v>
      </c>
      <c r="T26" s="70"/>
      <c r="U26" s="79"/>
      <c r="V26" s="79">
        <v>2</v>
      </c>
      <c r="W26" s="79"/>
      <c r="X26" s="80"/>
      <c r="Y26" s="71">
        <v>2</v>
      </c>
      <c r="Z26" s="71">
        <v>2</v>
      </c>
      <c r="AA26" s="71"/>
      <c r="AB26" s="71"/>
      <c r="AC26" s="71"/>
      <c r="AD26" s="48">
        <v>6</v>
      </c>
    </row>
    <row r="27" spans="1:30" ht="12.75">
      <c r="A27" s="44"/>
      <c r="B27" s="45" t="s">
        <v>75</v>
      </c>
      <c r="C27" s="46"/>
      <c r="D27" s="47">
        <v>1</v>
      </c>
      <c r="E27" s="47"/>
      <c r="F27" s="47"/>
      <c r="G27" s="47"/>
      <c r="H27" s="47"/>
      <c r="I27" s="47"/>
      <c r="J27" s="47"/>
      <c r="K27" s="47"/>
      <c r="L27" s="47"/>
      <c r="M27" s="48">
        <v>1</v>
      </c>
      <c r="R27" s="64"/>
      <c r="S27" s="45" t="s">
        <v>223</v>
      </c>
      <c r="T27" s="70"/>
      <c r="U27" s="79"/>
      <c r="V27" s="79">
        <v>9</v>
      </c>
      <c r="W27" s="79"/>
      <c r="X27" s="80"/>
      <c r="Y27" s="71"/>
      <c r="Z27" s="71">
        <v>2</v>
      </c>
      <c r="AA27" s="71"/>
      <c r="AB27" s="71">
        <v>2</v>
      </c>
      <c r="AC27" s="71"/>
      <c r="AD27" s="48">
        <v>13</v>
      </c>
    </row>
    <row r="28" spans="1:30" ht="12.75">
      <c r="A28" s="44"/>
      <c r="B28" s="45" t="s">
        <v>124</v>
      </c>
      <c r="C28" s="46"/>
      <c r="D28" s="47"/>
      <c r="E28" s="47">
        <v>2</v>
      </c>
      <c r="F28" s="47"/>
      <c r="G28" s="47"/>
      <c r="H28" s="47">
        <v>2</v>
      </c>
      <c r="I28" s="47">
        <v>2</v>
      </c>
      <c r="J28" s="47"/>
      <c r="K28" s="47"/>
      <c r="L28" s="47"/>
      <c r="M28" s="48">
        <v>6</v>
      </c>
      <c r="R28" s="63" t="s">
        <v>214</v>
      </c>
      <c r="S28" s="36"/>
      <c r="T28" s="68">
        <v>5</v>
      </c>
      <c r="U28" s="69">
        <v>3</v>
      </c>
      <c r="V28" s="69">
        <v>11</v>
      </c>
      <c r="W28" s="69"/>
      <c r="X28" s="78">
        <v>13</v>
      </c>
      <c r="Y28" s="69">
        <v>7</v>
      </c>
      <c r="Z28" s="69">
        <v>5</v>
      </c>
      <c r="AA28" s="69"/>
      <c r="AB28" s="69">
        <v>15</v>
      </c>
      <c r="AC28" s="69"/>
      <c r="AD28" s="43">
        <v>59</v>
      </c>
    </row>
    <row r="29" spans="1:30" ht="12.75">
      <c r="A29" s="44"/>
      <c r="B29" s="45" t="s">
        <v>71</v>
      </c>
      <c r="C29" s="46"/>
      <c r="D29" s="47"/>
      <c r="E29" s="47">
        <v>9</v>
      </c>
      <c r="F29" s="47"/>
      <c r="G29" s="47"/>
      <c r="H29" s="47"/>
      <c r="I29" s="47">
        <v>2</v>
      </c>
      <c r="J29" s="47"/>
      <c r="K29" s="47">
        <v>2</v>
      </c>
      <c r="L29" s="47"/>
      <c r="M29" s="48">
        <v>13</v>
      </c>
      <c r="R29" s="63">
        <v>41338</v>
      </c>
      <c r="S29" s="38" t="s">
        <v>4</v>
      </c>
      <c r="T29" s="68"/>
      <c r="U29" s="69"/>
      <c r="V29" s="69"/>
      <c r="W29" s="69"/>
      <c r="X29" s="78"/>
      <c r="Y29" s="69">
        <v>3</v>
      </c>
      <c r="Z29" s="69"/>
      <c r="AA29" s="69"/>
      <c r="AB29" s="69">
        <v>12</v>
      </c>
      <c r="AC29" s="69"/>
      <c r="AD29" s="43">
        <v>15</v>
      </c>
    </row>
    <row r="30" spans="1:30" ht="12.75">
      <c r="A30" s="40" t="s">
        <v>214</v>
      </c>
      <c r="B30" s="36"/>
      <c r="C30" s="41">
        <v>5</v>
      </c>
      <c r="D30" s="42">
        <v>3</v>
      </c>
      <c r="E30" s="42">
        <v>11</v>
      </c>
      <c r="F30" s="42"/>
      <c r="G30" s="42">
        <v>13</v>
      </c>
      <c r="H30" s="42">
        <v>7</v>
      </c>
      <c r="I30" s="42">
        <v>5</v>
      </c>
      <c r="J30" s="42"/>
      <c r="K30" s="42">
        <v>15</v>
      </c>
      <c r="L30" s="42"/>
      <c r="M30" s="43">
        <v>59</v>
      </c>
      <c r="R30" s="64"/>
      <c r="S30" s="45" t="s">
        <v>226</v>
      </c>
      <c r="T30" s="70"/>
      <c r="U30" s="79"/>
      <c r="V30" s="79"/>
      <c r="W30" s="79">
        <v>3</v>
      </c>
      <c r="X30" s="80">
        <v>3</v>
      </c>
      <c r="Y30" s="71"/>
      <c r="Z30" s="71"/>
      <c r="AA30" s="71"/>
      <c r="AB30" s="71"/>
      <c r="AC30" s="71">
        <v>2</v>
      </c>
      <c r="AD30" s="48">
        <v>8</v>
      </c>
    </row>
    <row r="31" spans="1:30" ht="12.75">
      <c r="A31" s="40">
        <v>41338</v>
      </c>
      <c r="B31" s="38" t="s">
        <v>73</v>
      </c>
      <c r="C31" s="41"/>
      <c r="D31" s="42"/>
      <c r="E31" s="42"/>
      <c r="F31" s="42"/>
      <c r="G31" s="42"/>
      <c r="H31" s="42">
        <v>3</v>
      </c>
      <c r="I31" s="42"/>
      <c r="J31" s="42"/>
      <c r="K31" s="42">
        <v>12</v>
      </c>
      <c r="L31" s="42"/>
      <c r="M31" s="43">
        <v>15</v>
      </c>
      <c r="R31" s="64"/>
      <c r="S31" s="45" t="s">
        <v>219</v>
      </c>
      <c r="T31" s="70"/>
      <c r="U31" s="79"/>
      <c r="V31" s="79"/>
      <c r="W31" s="79"/>
      <c r="X31" s="80">
        <v>1</v>
      </c>
      <c r="Y31" s="71"/>
      <c r="Z31" s="71"/>
      <c r="AA31" s="71"/>
      <c r="AB31" s="71"/>
      <c r="AC31" s="71"/>
      <c r="AD31" s="48">
        <v>1</v>
      </c>
    </row>
    <row r="32" spans="1:30" ht="12.75">
      <c r="A32" s="44"/>
      <c r="B32" s="45" t="s">
        <v>226</v>
      </c>
      <c r="C32" s="46"/>
      <c r="D32" s="47"/>
      <c r="E32" s="47"/>
      <c r="F32" s="47">
        <v>3</v>
      </c>
      <c r="G32" s="47">
        <v>3</v>
      </c>
      <c r="H32" s="47"/>
      <c r="I32" s="47"/>
      <c r="J32" s="47"/>
      <c r="K32" s="47"/>
      <c r="L32" s="47">
        <v>2</v>
      </c>
      <c r="M32" s="48">
        <v>8</v>
      </c>
      <c r="R32" s="64"/>
      <c r="S32" s="45" t="s">
        <v>227</v>
      </c>
      <c r="T32" s="70"/>
      <c r="U32" s="79"/>
      <c r="V32" s="79"/>
      <c r="W32" s="79"/>
      <c r="X32" s="80">
        <v>1</v>
      </c>
      <c r="Y32" s="71"/>
      <c r="Z32" s="71"/>
      <c r="AA32" s="71"/>
      <c r="AB32" s="71">
        <v>1</v>
      </c>
      <c r="AC32" s="71"/>
      <c r="AD32" s="48">
        <v>2</v>
      </c>
    </row>
    <row r="33" spans="1:30" ht="12.75">
      <c r="A33" s="44"/>
      <c r="B33" s="45" t="s">
        <v>74</v>
      </c>
      <c r="C33" s="46"/>
      <c r="D33" s="47"/>
      <c r="E33" s="47"/>
      <c r="F33" s="47"/>
      <c r="G33" s="47">
        <v>1</v>
      </c>
      <c r="H33" s="47"/>
      <c r="I33" s="47"/>
      <c r="J33" s="47"/>
      <c r="K33" s="47"/>
      <c r="L33" s="47"/>
      <c r="M33" s="48">
        <v>1</v>
      </c>
      <c r="R33" s="64"/>
      <c r="S33" s="45" t="s">
        <v>222</v>
      </c>
      <c r="T33" s="70"/>
      <c r="U33" s="79">
        <v>2</v>
      </c>
      <c r="V33" s="79"/>
      <c r="W33" s="79"/>
      <c r="X33" s="80"/>
      <c r="Y33" s="71">
        <v>1</v>
      </c>
      <c r="Z33" s="71"/>
      <c r="AA33" s="71"/>
      <c r="AB33" s="71"/>
      <c r="AC33" s="71"/>
      <c r="AD33" s="48">
        <v>3</v>
      </c>
    </row>
    <row r="34" spans="1:30" ht="12.75">
      <c r="A34" s="44"/>
      <c r="B34" s="45" t="s">
        <v>227</v>
      </c>
      <c r="C34" s="46"/>
      <c r="D34" s="47"/>
      <c r="E34" s="47"/>
      <c r="F34" s="47"/>
      <c r="G34" s="47">
        <v>1</v>
      </c>
      <c r="H34" s="47"/>
      <c r="I34" s="47"/>
      <c r="J34" s="47"/>
      <c r="K34" s="47">
        <v>1</v>
      </c>
      <c r="L34" s="47"/>
      <c r="M34" s="48">
        <v>2</v>
      </c>
      <c r="R34" s="64"/>
      <c r="S34" s="45" t="s">
        <v>228</v>
      </c>
      <c r="T34" s="70"/>
      <c r="U34" s="79"/>
      <c r="V34" s="79"/>
      <c r="W34" s="79"/>
      <c r="X34" s="80"/>
      <c r="Y34" s="71"/>
      <c r="Z34" s="71"/>
      <c r="AA34" s="71">
        <v>1</v>
      </c>
      <c r="AB34" s="71"/>
      <c r="AC34" s="71"/>
      <c r="AD34" s="48">
        <v>1</v>
      </c>
    </row>
    <row r="35" spans="1:30" ht="12.75">
      <c r="A35" s="44"/>
      <c r="B35" s="45" t="s">
        <v>210</v>
      </c>
      <c r="C35" s="46"/>
      <c r="D35" s="47">
        <v>2</v>
      </c>
      <c r="E35" s="47"/>
      <c r="F35" s="47"/>
      <c r="G35" s="47"/>
      <c r="H35" s="47">
        <v>1</v>
      </c>
      <c r="I35" s="47"/>
      <c r="J35" s="47"/>
      <c r="K35" s="47"/>
      <c r="L35" s="47"/>
      <c r="M35" s="48">
        <v>3</v>
      </c>
      <c r="R35" s="64"/>
      <c r="S35" s="45" t="s">
        <v>225</v>
      </c>
      <c r="T35" s="70">
        <v>1</v>
      </c>
      <c r="U35" s="79">
        <v>1</v>
      </c>
      <c r="V35" s="79"/>
      <c r="W35" s="79"/>
      <c r="X35" s="80"/>
      <c r="Y35" s="71">
        <v>4</v>
      </c>
      <c r="Z35" s="71">
        <v>2</v>
      </c>
      <c r="AA35" s="71"/>
      <c r="AB35" s="71"/>
      <c r="AC35" s="71"/>
      <c r="AD35" s="48">
        <v>8</v>
      </c>
    </row>
    <row r="36" spans="1:30" ht="12.75">
      <c r="A36" s="44"/>
      <c r="B36" s="45" t="s">
        <v>211</v>
      </c>
      <c r="C36" s="46"/>
      <c r="D36" s="47"/>
      <c r="E36" s="47"/>
      <c r="F36" s="47"/>
      <c r="G36" s="47"/>
      <c r="H36" s="47"/>
      <c r="I36" s="47"/>
      <c r="J36" s="47">
        <v>1</v>
      </c>
      <c r="K36" s="47"/>
      <c r="L36" s="47"/>
      <c r="M36" s="48">
        <v>1</v>
      </c>
      <c r="R36" s="64"/>
      <c r="S36" s="45" t="s">
        <v>221</v>
      </c>
      <c r="T36" s="70"/>
      <c r="U36" s="79">
        <v>1</v>
      </c>
      <c r="V36" s="79"/>
      <c r="W36" s="79"/>
      <c r="X36" s="80"/>
      <c r="Y36" s="71"/>
      <c r="Z36" s="71">
        <v>1</v>
      </c>
      <c r="AA36" s="71"/>
      <c r="AB36" s="71">
        <v>1</v>
      </c>
      <c r="AC36" s="71"/>
      <c r="AD36" s="48">
        <v>3</v>
      </c>
    </row>
    <row r="37" spans="1:30" ht="12.75">
      <c r="A37" s="44"/>
      <c r="B37" s="45" t="s">
        <v>124</v>
      </c>
      <c r="C37" s="46">
        <v>1</v>
      </c>
      <c r="D37" s="47">
        <v>1</v>
      </c>
      <c r="E37" s="47"/>
      <c r="F37" s="47"/>
      <c r="G37" s="47"/>
      <c r="H37" s="47">
        <v>4</v>
      </c>
      <c r="I37" s="47">
        <v>2</v>
      </c>
      <c r="J37" s="47"/>
      <c r="K37" s="47"/>
      <c r="L37" s="47"/>
      <c r="M37" s="48">
        <v>8</v>
      </c>
      <c r="R37" s="64"/>
      <c r="S37" s="45" t="s">
        <v>223</v>
      </c>
      <c r="T37" s="70"/>
      <c r="U37" s="79"/>
      <c r="V37" s="79">
        <v>2</v>
      </c>
      <c r="W37" s="79">
        <v>10</v>
      </c>
      <c r="X37" s="80"/>
      <c r="Y37" s="71">
        <v>6</v>
      </c>
      <c r="Z37" s="71">
        <v>2</v>
      </c>
      <c r="AA37" s="71"/>
      <c r="AB37" s="71"/>
      <c r="AC37" s="71"/>
      <c r="AD37" s="48">
        <v>20</v>
      </c>
    </row>
    <row r="38" spans="1:30" ht="12.75">
      <c r="A38" s="44"/>
      <c r="B38" s="45" t="s">
        <v>179</v>
      </c>
      <c r="C38" s="46"/>
      <c r="D38" s="47">
        <v>1</v>
      </c>
      <c r="E38" s="47"/>
      <c r="F38" s="47"/>
      <c r="G38" s="47"/>
      <c r="H38" s="47"/>
      <c r="I38" s="47">
        <v>1</v>
      </c>
      <c r="J38" s="47"/>
      <c r="K38" s="47">
        <v>1</v>
      </c>
      <c r="L38" s="47"/>
      <c r="M38" s="48">
        <v>3</v>
      </c>
      <c r="R38" s="64"/>
      <c r="S38" s="45" t="s">
        <v>229</v>
      </c>
      <c r="T38" s="70"/>
      <c r="U38" s="79"/>
      <c r="V38" s="79"/>
      <c r="W38" s="79"/>
      <c r="X38" s="80"/>
      <c r="Y38" s="71">
        <v>1</v>
      </c>
      <c r="Z38" s="71"/>
      <c r="AA38" s="71"/>
      <c r="AB38" s="71"/>
      <c r="AC38" s="71"/>
      <c r="AD38" s="48">
        <v>1</v>
      </c>
    </row>
    <row r="39" spans="1:30" ht="12.75">
      <c r="A39" s="44"/>
      <c r="B39" s="45" t="s">
        <v>71</v>
      </c>
      <c r="C39" s="46"/>
      <c r="D39" s="47"/>
      <c r="E39" s="47">
        <v>2</v>
      </c>
      <c r="F39" s="47">
        <v>10</v>
      </c>
      <c r="G39" s="47"/>
      <c r="H39" s="47">
        <v>6</v>
      </c>
      <c r="I39" s="47">
        <v>2</v>
      </c>
      <c r="J39" s="47"/>
      <c r="K39" s="47"/>
      <c r="L39" s="47"/>
      <c r="M39" s="48">
        <v>20</v>
      </c>
      <c r="R39" s="63" t="s">
        <v>215</v>
      </c>
      <c r="S39" s="36"/>
      <c r="T39" s="68">
        <v>1</v>
      </c>
      <c r="U39" s="69">
        <v>4</v>
      </c>
      <c r="V39" s="69">
        <v>2</v>
      </c>
      <c r="W39" s="69">
        <v>13</v>
      </c>
      <c r="X39" s="78">
        <v>5</v>
      </c>
      <c r="Y39" s="69">
        <v>15</v>
      </c>
      <c r="Z39" s="69">
        <v>5</v>
      </c>
      <c r="AA39" s="69">
        <v>1</v>
      </c>
      <c r="AB39" s="69">
        <v>14</v>
      </c>
      <c r="AC39" s="69">
        <v>2</v>
      </c>
      <c r="AD39" s="43">
        <v>62</v>
      </c>
    </row>
    <row r="40" spans="1:30" ht="12.75">
      <c r="A40" s="44"/>
      <c r="B40" s="45" t="s">
        <v>205</v>
      </c>
      <c r="C40" s="46"/>
      <c r="D40" s="47"/>
      <c r="E40" s="47"/>
      <c r="F40" s="47"/>
      <c r="G40" s="47"/>
      <c r="H40" s="47">
        <v>1</v>
      </c>
      <c r="I40" s="47"/>
      <c r="J40" s="47"/>
      <c r="K40" s="47"/>
      <c r="L40" s="47"/>
      <c r="M40" s="48">
        <v>1</v>
      </c>
      <c r="R40" s="63">
        <v>41354</v>
      </c>
      <c r="S40" s="38" t="s">
        <v>230</v>
      </c>
      <c r="T40" s="68"/>
      <c r="U40" s="69"/>
      <c r="V40" s="69"/>
      <c r="W40" s="69"/>
      <c r="X40" s="78"/>
      <c r="Y40" s="69">
        <v>1</v>
      </c>
      <c r="Z40" s="69"/>
      <c r="AA40" s="69"/>
      <c r="AB40" s="69"/>
      <c r="AC40" s="69"/>
      <c r="AD40" s="43">
        <v>1</v>
      </c>
    </row>
    <row r="41" spans="1:30" ht="12.75">
      <c r="A41" s="40" t="s">
        <v>215</v>
      </c>
      <c r="B41" s="36"/>
      <c r="C41" s="41">
        <v>1</v>
      </c>
      <c r="D41" s="42">
        <v>4</v>
      </c>
      <c r="E41" s="42">
        <v>2</v>
      </c>
      <c r="F41" s="42">
        <v>13</v>
      </c>
      <c r="G41" s="42">
        <v>5</v>
      </c>
      <c r="H41" s="42">
        <v>15</v>
      </c>
      <c r="I41" s="42">
        <v>5</v>
      </c>
      <c r="J41" s="42">
        <v>1</v>
      </c>
      <c r="K41" s="42">
        <v>14</v>
      </c>
      <c r="L41" s="42">
        <v>2</v>
      </c>
      <c r="M41" s="43">
        <v>62</v>
      </c>
      <c r="R41" s="64"/>
      <c r="S41" s="45" t="s">
        <v>4</v>
      </c>
      <c r="T41" s="70">
        <v>1</v>
      </c>
      <c r="U41" s="79"/>
      <c r="V41" s="79"/>
      <c r="W41" s="79"/>
      <c r="X41" s="80"/>
      <c r="Y41" s="71"/>
      <c r="Z41" s="71">
        <v>10</v>
      </c>
      <c r="AA41" s="71">
        <v>8</v>
      </c>
      <c r="AB41" s="71"/>
      <c r="AC41" s="71"/>
      <c r="AD41" s="48">
        <v>19</v>
      </c>
    </row>
    <row r="42" spans="1:30" ht="12.75">
      <c r="A42" s="40">
        <v>41354</v>
      </c>
      <c r="B42" s="38" t="s">
        <v>166</v>
      </c>
      <c r="C42" s="41"/>
      <c r="D42" s="42"/>
      <c r="E42" s="42"/>
      <c r="F42" s="42"/>
      <c r="G42" s="42"/>
      <c r="H42" s="42">
        <v>1</v>
      </c>
      <c r="I42" s="42"/>
      <c r="J42" s="42"/>
      <c r="K42" s="42"/>
      <c r="L42" s="42"/>
      <c r="M42" s="43">
        <v>1</v>
      </c>
      <c r="R42" s="64"/>
      <c r="S42" s="45" t="s">
        <v>227</v>
      </c>
      <c r="T42" s="70">
        <v>4</v>
      </c>
      <c r="U42" s="79"/>
      <c r="V42" s="79"/>
      <c r="W42" s="79"/>
      <c r="X42" s="80"/>
      <c r="Y42" s="71"/>
      <c r="Z42" s="71"/>
      <c r="AA42" s="71"/>
      <c r="AB42" s="71"/>
      <c r="AC42" s="71"/>
      <c r="AD42" s="48">
        <v>4</v>
      </c>
    </row>
    <row r="43" spans="1:30" ht="12.75">
      <c r="A43" s="44"/>
      <c r="B43" s="45" t="s">
        <v>73</v>
      </c>
      <c r="C43" s="46">
        <v>1</v>
      </c>
      <c r="D43" s="47"/>
      <c r="E43" s="47"/>
      <c r="F43" s="47"/>
      <c r="G43" s="47"/>
      <c r="H43" s="47"/>
      <c r="I43" s="47">
        <v>10</v>
      </c>
      <c r="J43" s="47">
        <v>8</v>
      </c>
      <c r="K43" s="47"/>
      <c r="L43" s="47"/>
      <c r="M43" s="48">
        <v>19</v>
      </c>
      <c r="R43" s="64"/>
      <c r="S43" s="45" t="s">
        <v>220</v>
      </c>
      <c r="T43" s="70">
        <v>5</v>
      </c>
      <c r="U43" s="79"/>
      <c r="V43" s="79"/>
      <c r="W43" s="79"/>
      <c r="X43" s="80"/>
      <c r="Y43" s="71"/>
      <c r="Z43" s="71"/>
      <c r="AA43" s="71"/>
      <c r="AB43" s="71"/>
      <c r="AC43" s="71"/>
      <c r="AD43" s="48">
        <v>5</v>
      </c>
    </row>
    <row r="44" spans="1:30" ht="12.75">
      <c r="A44" s="44"/>
      <c r="B44" s="45" t="s">
        <v>227</v>
      </c>
      <c r="C44" s="46">
        <v>4</v>
      </c>
      <c r="D44" s="47"/>
      <c r="E44" s="47"/>
      <c r="F44" s="47"/>
      <c r="G44" s="47"/>
      <c r="H44" s="47"/>
      <c r="I44" s="47"/>
      <c r="J44" s="47"/>
      <c r="K44" s="47"/>
      <c r="L44" s="47"/>
      <c r="M44" s="48">
        <v>4</v>
      </c>
      <c r="R44" s="64"/>
      <c r="S44" s="45" t="s">
        <v>231</v>
      </c>
      <c r="T44" s="70">
        <v>2</v>
      </c>
      <c r="U44" s="79"/>
      <c r="V44" s="79"/>
      <c r="W44" s="79"/>
      <c r="X44" s="80"/>
      <c r="Y44" s="71"/>
      <c r="Z44" s="71"/>
      <c r="AA44" s="71"/>
      <c r="AB44" s="71"/>
      <c r="AC44" s="71"/>
      <c r="AD44" s="48">
        <v>2</v>
      </c>
    </row>
    <row r="45" spans="1:30" ht="12.75">
      <c r="A45" s="44"/>
      <c r="B45" s="45" t="s">
        <v>209</v>
      </c>
      <c r="C45" s="46">
        <v>5</v>
      </c>
      <c r="D45" s="47"/>
      <c r="E45" s="47"/>
      <c r="F45" s="47"/>
      <c r="G45" s="47"/>
      <c r="H45" s="47"/>
      <c r="I45" s="47"/>
      <c r="J45" s="47"/>
      <c r="K45" s="47"/>
      <c r="L45" s="47"/>
      <c r="M45" s="48">
        <v>5</v>
      </c>
      <c r="R45" s="64"/>
      <c r="S45" s="45" t="s">
        <v>223</v>
      </c>
      <c r="T45" s="70">
        <v>4</v>
      </c>
      <c r="U45" s="79"/>
      <c r="V45" s="79"/>
      <c r="W45" s="79"/>
      <c r="X45" s="80"/>
      <c r="Y45" s="71"/>
      <c r="Z45" s="71">
        <v>6</v>
      </c>
      <c r="AA45" s="71"/>
      <c r="AB45" s="71"/>
      <c r="AC45" s="71"/>
      <c r="AD45" s="48">
        <v>10</v>
      </c>
    </row>
    <row r="46" spans="1:30" ht="12.75">
      <c r="A46" s="44"/>
      <c r="B46" s="45" t="s">
        <v>69</v>
      </c>
      <c r="C46" s="46">
        <v>2</v>
      </c>
      <c r="D46" s="47"/>
      <c r="E46" s="47"/>
      <c r="F46" s="47"/>
      <c r="G46" s="47"/>
      <c r="H46" s="47"/>
      <c r="I46" s="47"/>
      <c r="J46" s="47"/>
      <c r="K46" s="47"/>
      <c r="L46" s="47"/>
      <c r="M46" s="48">
        <v>2</v>
      </c>
      <c r="R46" s="64"/>
      <c r="S46" s="45" t="s">
        <v>229</v>
      </c>
      <c r="T46" s="70">
        <v>1</v>
      </c>
      <c r="U46" s="79"/>
      <c r="V46" s="79"/>
      <c r="W46" s="79"/>
      <c r="X46" s="80"/>
      <c r="Y46" s="71">
        <v>2</v>
      </c>
      <c r="Z46" s="71"/>
      <c r="AA46" s="71"/>
      <c r="AB46" s="71"/>
      <c r="AC46" s="71"/>
      <c r="AD46" s="48">
        <v>3</v>
      </c>
    </row>
    <row r="47" spans="1:30" ht="12.75">
      <c r="A47" s="44"/>
      <c r="B47" s="45" t="s">
        <v>71</v>
      </c>
      <c r="C47" s="46">
        <v>4</v>
      </c>
      <c r="D47" s="47"/>
      <c r="E47" s="47"/>
      <c r="F47" s="47"/>
      <c r="G47" s="47"/>
      <c r="H47" s="47"/>
      <c r="I47" s="47">
        <v>6</v>
      </c>
      <c r="J47" s="47"/>
      <c r="K47" s="47"/>
      <c r="L47" s="47"/>
      <c r="M47" s="48">
        <v>10</v>
      </c>
      <c r="R47" s="63" t="s">
        <v>216</v>
      </c>
      <c r="S47" s="36"/>
      <c r="T47" s="68">
        <v>17</v>
      </c>
      <c r="U47" s="69"/>
      <c r="V47" s="69"/>
      <c r="W47" s="69"/>
      <c r="X47" s="78"/>
      <c r="Y47" s="69">
        <v>3</v>
      </c>
      <c r="Z47" s="69">
        <v>16</v>
      </c>
      <c r="AA47" s="69">
        <v>8</v>
      </c>
      <c r="AB47" s="69"/>
      <c r="AC47" s="69"/>
      <c r="AD47" s="43">
        <v>44</v>
      </c>
    </row>
    <row r="48" spans="1:30" ht="12.75">
      <c r="A48" s="44"/>
      <c r="B48" s="45" t="s">
        <v>205</v>
      </c>
      <c r="C48" s="46">
        <v>1</v>
      </c>
      <c r="D48" s="47"/>
      <c r="E48" s="47"/>
      <c r="F48" s="47"/>
      <c r="G48" s="47"/>
      <c r="H48" s="47">
        <v>2</v>
      </c>
      <c r="I48" s="47"/>
      <c r="J48" s="47"/>
      <c r="K48" s="47"/>
      <c r="L48" s="47"/>
      <c r="M48" s="48">
        <v>3</v>
      </c>
      <c r="R48" s="63">
        <v>41387</v>
      </c>
      <c r="S48" s="38" t="s">
        <v>4</v>
      </c>
      <c r="T48" s="68">
        <v>4</v>
      </c>
      <c r="U48" s="69">
        <v>4</v>
      </c>
      <c r="V48" s="69">
        <v>3</v>
      </c>
      <c r="W48" s="69">
        <v>2</v>
      </c>
      <c r="X48" s="78"/>
      <c r="Y48" s="69">
        <v>2</v>
      </c>
      <c r="Z48" s="69">
        <v>7</v>
      </c>
      <c r="AA48" s="69"/>
      <c r="AB48" s="69">
        <v>7</v>
      </c>
      <c r="AC48" s="69"/>
      <c r="AD48" s="43">
        <v>29</v>
      </c>
    </row>
    <row r="49" spans="1:30" ht="12.75">
      <c r="A49" s="40" t="s">
        <v>216</v>
      </c>
      <c r="B49" s="36"/>
      <c r="C49" s="41">
        <v>17</v>
      </c>
      <c r="D49" s="42"/>
      <c r="E49" s="42"/>
      <c r="F49" s="42"/>
      <c r="G49" s="42"/>
      <c r="H49" s="42">
        <v>3</v>
      </c>
      <c r="I49" s="42">
        <v>16</v>
      </c>
      <c r="J49" s="42">
        <v>8</v>
      </c>
      <c r="K49" s="42"/>
      <c r="L49" s="42"/>
      <c r="M49" s="43">
        <v>44</v>
      </c>
      <c r="R49" s="64"/>
      <c r="S49" s="45" t="s">
        <v>226</v>
      </c>
      <c r="T49" s="70"/>
      <c r="U49" s="79"/>
      <c r="V49" s="79"/>
      <c r="W49" s="79">
        <v>1</v>
      </c>
      <c r="X49" s="80"/>
      <c r="Y49" s="71">
        <v>1</v>
      </c>
      <c r="Z49" s="71"/>
      <c r="AA49" s="71"/>
      <c r="AB49" s="71">
        <v>6</v>
      </c>
      <c r="AC49" s="71"/>
      <c r="AD49" s="48">
        <v>8</v>
      </c>
    </row>
    <row r="50" spans="1:30" ht="12.75">
      <c r="A50" s="40">
        <v>41387</v>
      </c>
      <c r="B50" s="38" t="s">
        <v>73</v>
      </c>
      <c r="C50" s="41">
        <v>4</v>
      </c>
      <c r="D50" s="42">
        <v>4</v>
      </c>
      <c r="E50" s="42">
        <v>3</v>
      </c>
      <c r="F50" s="42">
        <v>2</v>
      </c>
      <c r="G50" s="42"/>
      <c r="H50" s="42">
        <v>2</v>
      </c>
      <c r="I50" s="42">
        <v>7</v>
      </c>
      <c r="J50" s="42"/>
      <c r="K50" s="42">
        <v>7</v>
      </c>
      <c r="L50" s="42"/>
      <c r="M50" s="43">
        <v>29</v>
      </c>
      <c r="R50" s="64"/>
      <c r="S50" s="45" t="s">
        <v>219</v>
      </c>
      <c r="T50" s="70"/>
      <c r="U50" s="79"/>
      <c r="V50" s="79">
        <v>2</v>
      </c>
      <c r="W50" s="79"/>
      <c r="X50" s="80"/>
      <c r="Y50" s="71"/>
      <c r="Z50" s="71"/>
      <c r="AA50" s="71"/>
      <c r="AB50" s="71"/>
      <c r="AC50" s="71"/>
      <c r="AD50" s="48">
        <v>2</v>
      </c>
    </row>
    <row r="51" spans="1:30" ht="12.75">
      <c r="A51" s="44"/>
      <c r="B51" s="45" t="s">
        <v>226</v>
      </c>
      <c r="C51" s="46"/>
      <c r="D51" s="47"/>
      <c r="E51" s="47"/>
      <c r="F51" s="47">
        <v>1</v>
      </c>
      <c r="G51" s="47"/>
      <c r="H51" s="47">
        <v>1</v>
      </c>
      <c r="I51" s="47"/>
      <c r="J51" s="47"/>
      <c r="K51" s="47">
        <v>6</v>
      </c>
      <c r="L51" s="47"/>
      <c r="M51" s="48">
        <v>8</v>
      </c>
      <c r="R51" s="64"/>
      <c r="S51" s="45" t="s">
        <v>227</v>
      </c>
      <c r="T51" s="70"/>
      <c r="U51" s="79"/>
      <c r="V51" s="79"/>
      <c r="W51" s="79"/>
      <c r="X51" s="80"/>
      <c r="Y51" s="71"/>
      <c r="Z51" s="71"/>
      <c r="AA51" s="71"/>
      <c r="AB51" s="71">
        <v>1</v>
      </c>
      <c r="AC51" s="71"/>
      <c r="AD51" s="48">
        <v>1</v>
      </c>
    </row>
    <row r="52" spans="1:30" ht="12.75">
      <c r="A52" s="44"/>
      <c r="B52" s="45" t="s">
        <v>74</v>
      </c>
      <c r="C52" s="46"/>
      <c r="D52" s="47"/>
      <c r="E52" s="47">
        <v>2</v>
      </c>
      <c r="F52" s="47"/>
      <c r="G52" s="47"/>
      <c r="H52" s="47"/>
      <c r="I52" s="47"/>
      <c r="J52" s="47"/>
      <c r="K52" s="47"/>
      <c r="L52" s="47"/>
      <c r="M52" s="48">
        <v>2</v>
      </c>
      <c r="R52" s="64"/>
      <c r="S52" s="45" t="s">
        <v>225</v>
      </c>
      <c r="T52" s="70"/>
      <c r="U52" s="79"/>
      <c r="V52" s="79"/>
      <c r="W52" s="79">
        <v>1</v>
      </c>
      <c r="X52" s="80"/>
      <c r="Y52" s="71"/>
      <c r="Z52" s="71"/>
      <c r="AA52" s="71"/>
      <c r="AB52" s="71"/>
      <c r="AC52" s="71"/>
      <c r="AD52" s="48">
        <v>1</v>
      </c>
    </row>
    <row r="53" spans="1:30" ht="12.75">
      <c r="A53" s="44"/>
      <c r="B53" s="45" t="s">
        <v>227</v>
      </c>
      <c r="C53" s="46"/>
      <c r="D53" s="47"/>
      <c r="E53" s="47"/>
      <c r="F53" s="47"/>
      <c r="G53" s="47"/>
      <c r="H53" s="47"/>
      <c r="I53" s="47"/>
      <c r="J53" s="47"/>
      <c r="K53" s="47">
        <v>1</v>
      </c>
      <c r="L53" s="47"/>
      <c r="M53" s="48">
        <v>1</v>
      </c>
      <c r="R53" s="64"/>
      <c r="S53" s="45" t="s">
        <v>223</v>
      </c>
      <c r="T53" s="70"/>
      <c r="U53" s="79">
        <v>1</v>
      </c>
      <c r="V53" s="79">
        <v>3</v>
      </c>
      <c r="W53" s="79"/>
      <c r="X53" s="80"/>
      <c r="Y53" s="71">
        <v>3</v>
      </c>
      <c r="Z53" s="71">
        <v>4</v>
      </c>
      <c r="AA53" s="71"/>
      <c r="AB53" s="71">
        <v>11</v>
      </c>
      <c r="AC53" s="71"/>
      <c r="AD53" s="48">
        <v>22</v>
      </c>
    </row>
    <row r="54" spans="1:30" ht="12.75">
      <c r="A54" s="44"/>
      <c r="B54" s="45" t="s">
        <v>124</v>
      </c>
      <c r="C54" s="46"/>
      <c r="D54" s="47"/>
      <c r="E54" s="47"/>
      <c r="F54" s="47">
        <v>1</v>
      </c>
      <c r="G54" s="47"/>
      <c r="H54" s="47"/>
      <c r="I54" s="47"/>
      <c r="J54" s="47"/>
      <c r="K54" s="47"/>
      <c r="L54" s="47"/>
      <c r="M54" s="48">
        <v>1</v>
      </c>
      <c r="R54" s="64"/>
      <c r="S54" s="45" t="s">
        <v>229</v>
      </c>
      <c r="T54" s="70"/>
      <c r="U54" s="79"/>
      <c r="V54" s="79"/>
      <c r="W54" s="79"/>
      <c r="X54" s="80"/>
      <c r="Y54" s="71"/>
      <c r="Z54" s="71"/>
      <c r="AA54" s="71"/>
      <c r="AB54" s="71">
        <v>3</v>
      </c>
      <c r="AC54" s="71"/>
      <c r="AD54" s="48">
        <v>3</v>
      </c>
    </row>
    <row r="55" spans="1:30" ht="12.75">
      <c r="A55" s="44"/>
      <c r="B55" s="45" t="s">
        <v>71</v>
      </c>
      <c r="C55" s="46"/>
      <c r="D55" s="47">
        <v>1</v>
      </c>
      <c r="E55" s="47">
        <v>3</v>
      </c>
      <c r="F55" s="47"/>
      <c r="G55" s="47"/>
      <c r="H55" s="47">
        <v>3</v>
      </c>
      <c r="I55" s="47">
        <v>4</v>
      </c>
      <c r="J55" s="47"/>
      <c r="K55" s="47">
        <v>11</v>
      </c>
      <c r="L55" s="47"/>
      <c r="M55" s="48">
        <v>22</v>
      </c>
      <c r="R55" s="63" t="s">
        <v>217</v>
      </c>
      <c r="S55" s="36"/>
      <c r="T55" s="68">
        <v>4</v>
      </c>
      <c r="U55" s="69">
        <v>5</v>
      </c>
      <c r="V55" s="69">
        <v>8</v>
      </c>
      <c r="W55" s="69">
        <v>4</v>
      </c>
      <c r="X55" s="78"/>
      <c r="Y55" s="69">
        <v>6</v>
      </c>
      <c r="Z55" s="69">
        <v>11</v>
      </c>
      <c r="AA55" s="69"/>
      <c r="AB55" s="69">
        <v>28</v>
      </c>
      <c r="AC55" s="69"/>
      <c r="AD55" s="43">
        <v>66</v>
      </c>
    </row>
    <row r="56" spans="1:30" ht="12.75">
      <c r="A56" s="44"/>
      <c r="B56" s="45" t="s">
        <v>205</v>
      </c>
      <c r="C56" s="46"/>
      <c r="D56" s="47"/>
      <c r="E56" s="47"/>
      <c r="F56" s="47"/>
      <c r="G56" s="47"/>
      <c r="H56" s="47"/>
      <c r="I56" s="47"/>
      <c r="J56" s="47"/>
      <c r="K56" s="47">
        <v>3</v>
      </c>
      <c r="L56" s="47"/>
      <c r="M56" s="48">
        <v>3</v>
      </c>
      <c r="R56" s="65" t="s">
        <v>26</v>
      </c>
      <c r="S56" s="50"/>
      <c r="T56" s="72">
        <v>45</v>
      </c>
      <c r="U56" s="73">
        <v>19</v>
      </c>
      <c r="V56" s="73">
        <v>27</v>
      </c>
      <c r="W56" s="73">
        <v>36</v>
      </c>
      <c r="X56" s="81">
        <v>41</v>
      </c>
      <c r="Y56" s="73">
        <v>56</v>
      </c>
      <c r="Z56" s="73">
        <v>45</v>
      </c>
      <c r="AA56" s="73">
        <v>9</v>
      </c>
      <c r="AB56" s="73">
        <v>79</v>
      </c>
      <c r="AC56" s="73">
        <v>6</v>
      </c>
      <c r="AD56" s="53">
        <v>363</v>
      </c>
    </row>
    <row r="57" spans="1:13" ht="12.75">
      <c r="A57" s="40" t="s">
        <v>217</v>
      </c>
      <c r="B57" s="36"/>
      <c r="C57" s="41">
        <v>4</v>
      </c>
      <c r="D57" s="42">
        <v>5</v>
      </c>
      <c r="E57" s="42">
        <v>8</v>
      </c>
      <c r="F57" s="42">
        <v>4</v>
      </c>
      <c r="G57" s="42"/>
      <c r="H57" s="42">
        <v>6</v>
      </c>
      <c r="I57" s="42">
        <v>11</v>
      </c>
      <c r="J57" s="42"/>
      <c r="K57" s="42">
        <v>28</v>
      </c>
      <c r="L57" s="42"/>
      <c r="M57" s="43">
        <v>66</v>
      </c>
    </row>
    <row r="58" spans="1:13" ht="12.75">
      <c r="A58" s="59" t="s">
        <v>26</v>
      </c>
      <c r="B58" s="50"/>
      <c r="C58" s="51">
        <v>45</v>
      </c>
      <c r="D58" s="52">
        <v>19</v>
      </c>
      <c r="E58" s="52">
        <v>27</v>
      </c>
      <c r="F58" s="52">
        <v>36</v>
      </c>
      <c r="G58" s="52">
        <v>41</v>
      </c>
      <c r="H58" s="52">
        <v>56</v>
      </c>
      <c r="I58" s="52">
        <v>45</v>
      </c>
      <c r="J58" s="52">
        <v>9</v>
      </c>
      <c r="K58" s="52">
        <v>79</v>
      </c>
      <c r="L58" s="52">
        <v>6</v>
      </c>
      <c r="M58" s="53">
        <v>363</v>
      </c>
    </row>
  </sheetData>
  <sheetProtection/>
  <mergeCells count="2">
    <mergeCell ref="T3:X3"/>
    <mergeCell ref="Y3:AC3"/>
  </mergeCells>
  <printOptions/>
  <pageMargins left="0.7" right="0.7" top="0.75" bottom="0.75" header="0.3" footer="0.3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P53"/>
  <sheetViews>
    <sheetView zoomScalePageLayoutView="0" workbookViewId="0" topLeftCell="A13">
      <selection activeCell="E74" sqref="E74"/>
    </sheetView>
  </sheetViews>
  <sheetFormatPr defaultColWidth="9.140625" defaultRowHeight="12.75"/>
  <cols>
    <col min="1" max="1" width="14.00390625" style="0" bestFit="1" customWidth="1"/>
    <col min="2" max="2" width="9.140625" style="0" bestFit="1" customWidth="1"/>
    <col min="14" max="14" width="10.57421875" style="0" bestFit="1" customWidth="1"/>
  </cols>
  <sheetData>
    <row r="3" spans="1:14" ht="12.75">
      <c r="A3" s="35" t="s">
        <v>112</v>
      </c>
      <c r="B3" s="35" t="s">
        <v>56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</row>
    <row r="4" spans="1:14" ht="12.75">
      <c r="A4" s="35" t="s">
        <v>57</v>
      </c>
      <c r="B4" s="38" t="s">
        <v>77</v>
      </c>
      <c r="C4" s="60" t="s">
        <v>78</v>
      </c>
      <c r="D4" s="60" t="s">
        <v>80</v>
      </c>
      <c r="E4" s="60" t="s">
        <v>81</v>
      </c>
      <c r="F4" s="60" t="s">
        <v>76</v>
      </c>
      <c r="G4" s="60" t="s">
        <v>72</v>
      </c>
      <c r="H4" s="60" t="s">
        <v>79</v>
      </c>
      <c r="I4" s="60" t="s">
        <v>201</v>
      </c>
      <c r="J4" s="60" t="s">
        <v>203</v>
      </c>
      <c r="K4" s="60" t="s">
        <v>204</v>
      </c>
      <c r="L4" s="60" t="s">
        <v>68</v>
      </c>
      <c r="M4" s="60" t="s">
        <v>87</v>
      </c>
      <c r="N4" s="39" t="s">
        <v>26</v>
      </c>
    </row>
    <row r="5" spans="1:14" ht="12.75">
      <c r="A5" s="38" t="s">
        <v>103</v>
      </c>
      <c r="B5" s="41"/>
      <c r="C5" s="42"/>
      <c r="D5" s="42">
        <v>1</v>
      </c>
      <c r="E5" s="42"/>
      <c r="F5" s="42"/>
      <c r="G5" s="42"/>
      <c r="H5" s="42"/>
      <c r="I5" s="42"/>
      <c r="J5" s="42"/>
      <c r="K5" s="42"/>
      <c r="L5" s="42"/>
      <c r="M5" s="42"/>
      <c r="N5" s="43">
        <v>1</v>
      </c>
    </row>
    <row r="6" spans="1:14" ht="12.75">
      <c r="A6" s="45" t="s">
        <v>84</v>
      </c>
      <c r="B6" s="46"/>
      <c r="C6" s="47"/>
      <c r="D6" s="47"/>
      <c r="E6" s="47">
        <v>6</v>
      </c>
      <c r="F6" s="47"/>
      <c r="G6" s="47"/>
      <c r="H6" s="47"/>
      <c r="I6" s="47"/>
      <c r="J6" s="47"/>
      <c r="K6" s="47"/>
      <c r="L6" s="47">
        <v>1</v>
      </c>
      <c r="M6" s="47">
        <v>2</v>
      </c>
      <c r="N6" s="48">
        <v>9</v>
      </c>
    </row>
    <row r="7" spans="1:14" ht="12.75">
      <c r="A7" s="45" t="s">
        <v>166</v>
      </c>
      <c r="B7" s="46"/>
      <c r="C7" s="47"/>
      <c r="D7" s="47"/>
      <c r="E7" s="47"/>
      <c r="F7" s="47"/>
      <c r="G7" s="47">
        <v>1</v>
      </c>
      <c r="H7" s="47"/>
      <c r="I7" s="47"/>
      <c r="J7" s="47"/>
      <c r="K7" s="47"/>
      <c r="L7" s="47"/>
      <c r="M7" s="47"/>
      <c r="N7" s="48">
        <v>1</v>
      </c>
    </row>
    <row r="8" spans="1:14" ht="12.75">
      <c r="A8" s="45" t="s">
        <v>86</v>
      </c>
      <c r="B8" s="46"/>
      <c r="C8" s="47"/>
      <c r="D8" s="47"/>
      <c r="E8" s="47">
        <v>2</v>
      </c>
      <c r="F8" s="47"/>
      <c r="G8" s="47"/>
      <c r="H8" s="47"/>
      <c r="I8" s="47"/>
      <c r="J8" s="47"/>
      <c r="K8" s="47"/>
      <c r="L8" s="47"/>
      <c r="M8" s="47"/>
      <c r="N8" s="48">
        <v>2</v>
      </c>
    </row>
    <row r="9" spans="1:14" ht="12.75">
      <c r="A9" s="45" t="s">
        <v>73</v>
      </c>
      <c r="B9" s="46">
        <v>25</v>
      </c>
      <c r="C9" s="47">
        <v>10</v>
      </c>
      <c r="D9" s="47">
        <v>8</v>
      </c>
      <c r="E9" s="47">
        <v>7</v>
      </c>
      <c r="F9" s="47"/>
      <c r="G9" s="47">
        <v>26</v>
      </c>
      <c r="H9" s="47">
        <v>18</v>
      </c>
      <c r="I9" s="47">
        <v>8</v>
      </c>
      <c r="J9" s="47"/>
      <c r="K9" s="47"/>
      <c r="L9" s="47">
        <v>21</v>
      </c>
      <c r="M9" s="47">
        <v>2</v>
      </c>
      <c r="N9" s="48">
        <v>125</v>
      </c>
    </row>
    <row r="10" spans="1:14" ht="12.75">
      <c r="A10" s="45" t="s">
        <v>123</v>
      </c>
      <c r="B10" s="46"/>
      <c r="C10" s="47"/>
      <c r="D10" s="47"/>
      <c r="E10" s="47"/>
      <c r="F10" s="47"/>
      <c r="G10" s="47">
        <v>2</v>
      </c>
      <c r="H10" s="47"/>
      <c r="I10" s="47"/>
      <c r="J10" s="47"/>
      <c r="K10" s="47"/>
      <c r="L10" s="47"/>
      <c r="M10" s="47"/>
      <c r="N10" s="48">
        <v>2</v>
      </c>
    </row>
    <row r="11" spans="1:14" ht="12.75">
      <c r="A11" s="45" t="s">
        <v>160</v>
      </c>
      <c r="B11" s="46"/>
      <c r="C11" s="47"/>
      <c r="D11" s="47"/>
      <c r="E11" s="47">
        <v>4</v>
      </c>
      <c r="F11" s="47">
        <v>3</v>
      </c>
      <c r="G11" s="47">
        <v>1</v>
      </c>
      <c r="H11" s="47"/>
      <c r="I11" s="47"/>
      <c r="J11" s="47"/>
      <c r="K11" s="47"/>
      <c r="L11" s="47">
        <v>6</v>
      </c>
      <c r="M11" s="47">
        <v>2</v>
      </c>
      <c r="N11" s="48">
        <v>16</v>
      </c>
    </row>
    <row r="12" spans="1:14" ht="12.75">
      <c r="A12" s="45" t="s">
        <v>74</v>
      </c>
      <c r="B12" s="46"/>
      <c r="C12" s="47">
        <v>3</v>
      </c>
      <c r="D12" s="47">
        <v>2</v>
      </c>
      <c r="E12" s="47">
        <v>3</v>
      </c>
      <c r="F12" s="47">
        <v>20</v>
      </c>
      <c r="G12" s="47">
        <v>5</v>
      </c>
      <c r="H12" s="47">
        <v>5</v>
      </c>
      <c r="I12" s="47"/>
      <c r="J12" s="47"/>
      <c r="K12" s="47"/>
      <c r="L12" s="47">
        <v>24</v>
      </c>
      <c r="M12" s="47"/>
      <c r="N12" s="48">
        <v>62</v>
      </c>
    </row>
    <row r="13" spans="1:14" ht="12.75">
      <c r="A13" s="45" t="s">
        <v>206</v>
      </c>
      <c r="B13" s="46">
        <v>4</v>
      </c>
      <c r="C13" s="47"/>
      <c r="D13" s="47"/>
      <c r="E13" s="47"/>
      <c r="F13" s="47">
        <v>1</v>
      </c>
      <c r="G13" s="47"/>
      <c r="H13" s="47"/>
      <c r="I13" s="47"/>
      <c r="J13" s="47"/>
      <c r="K13" s="47"/>
      <c r="L13" s="47">
        <v>2</v>
      </c>
      <c r="M13" s="47"/>
      <c r="N13" s="48">
        <v>7</v>
      </c>
    </row>
    <row r="14" spans="1:14" ht="12.75">
      <c r="A14" s="45" t="s">
        <v>83</v>
      </c>
      <c r="B14" s="46"/>
      <c r="C14" s="47"/>
      <c r="D14" s="47"/>
      <c r="E14" s="47">
        <v>1</v>
      </c>
      <c r="F14" s="47">
        <v>5</v>
      </c>
      <c r="G14" s="47">
        <v>1</v>
      </c>
      <c r="H14" s="47"/>
      <c r="I14" s="47"/>
      <c r="J14" s="47"/>
      <c r="K14" s="47"/>
      <c r="L14" s="47"/>
      <c r="M14" s="47"/>
      <c r="N14" s="48">
        <v>7</v>
      </c>
    </row>
    <row r="15" spans="1:14" ht="12.75">
      <c r="A15" s="45" t="s">
        <v>210</v>
      </c>
      <c r="B15" s="46"/>
      <c r="C15" s="47">
        <v>2</v>
      </c>
      <c r="D15" s="47"/>
      <c r="E15" s="47"/>
      <c r="F15" s="47"/>
      <c r="G15" s="47">
        <v>1</v>
      </c>
      <c r="H15" s="47"/>
      <c r="I15" s="47"/>
      <c r="J15" s="47"/>
      <c r="K15" s="47"/>
      <c r="L15" s="47">
        <v>3</v>
      </c>
      <c r="M15" s="47"/>
      <c r="N15" s="48">
        <v>6</v>
      </c>
    </row>
    <row r="16" spans="1:14" ht="12.75">
      <c r="A16" s="45" t="s">
        <v>75</v>
      </c>
      <c r="B16" s="46"/>
      <c r="C16" s="47">
        <v>1</v>
      </c>
      <c r="D16" s="47"/>
      <c r="E16" s="47"/>
      <c r="F16" s="47">
        <v>7</v>
      </c>
      <c r="G16" s="47"/>
      <c r="H16" s="47"/>
      <c r="I16" s="47"/>
      <c r="J16" s="47"/>
      <c r="K16" s="47"/>
      <c r="L16" s="47">
        <v>1</v>
      </c>
      <c r="M16" s="47"/>
      <c r="N16" s="48">
        <v>9</v>
      </c>
    </row>
    <row r="17" spans="1:14" ht="12.75">
      <c r="A17" s="45" t="s">
        <v>209</v>
      </c>
      <c r="B17" s="46">
        <v>5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8">
        <v>5</v>
      </c>
    </row>
    <row r="18" spans="1:14" ht="12.75">
      <c r="A18" s="45" t="s">
        <v>211</v>
      </c>
      <c r="B18" s="46"/>
      <c r="C18" s="47"/>
      <c r="D18" s="47"/>
      <c r="E18" s="47"/>
      <c r="F18" s="47"/>
      <c r="G18" s="47"/>
      <c r="H18" s="47"/>
      <c r="I18" s="47">
        <v>1</v>
      </c>
      <c r="J18" s="47"/>
      <c r="K18" s="47"/>
      <c r="L18" s="47"/>
      <c r="M18" s="47"/>
      <c r="N18" s="48">
        <v>1</v>
      </c>
    </row>
    <row r="19" spans="1:14" ht="12.75">
      <c r="A19" s="45" t="s">
        <v>124</v>
      </c>
      <c r="B19" s="46">
        <v>1</v>
      </c>
      <c r="C19" s="47">
        <v>1</v>
      </c>
      <c r="D19" s="47">
        <v>2</v>
      </c>
      <c r="E19" s="47">
        <v>1</v>
      </c>
      <c r="F19" s="47"/>
      <c r="G19" s="47">
        <v>6</v>
      </c>
      <c r="H19" s="47">
        <v>4</v>
      </c>
      <c r="I19" s="47"/>
      <c r="J19" s="47"/>
      <c r="K19" s="47"/>
      <c r="L19" s="47"/>
      <c r="M19" s="47"/>
      <c r="N19" s="48">
        <v>15</v>
      </c>
    </row>
    <row r="20" spans="1:14" ht="12.75">
      <c r="A20" s="45" t="s">
        <v>202</v>
      </c>
      <c r="B20" s="46"/>
      <c r="C20" s="47"/>
      <c r="D20" s="47"/>
      <c r="E20" s="47"/>
      <c r="F20" s="47">
        <v>0</v>
      </c>
      <c r="G20" s="47"/>
      <c r="H20" s="47"/>
      <c r="I20" s="47">
        <v>0</v>
      </c>
      <c r="J20" s="47">
        <v>0</v>
      </c>
      <c r="K20" s="47">
        <v>0</v>
      </c>
      <c r="L20" s="47"/>
      <c r="M20" s="47"/>
      <c r="N20" s="48">
        <v>0</v>
      </c>
    </row>
    <row r="21" spans="1:14" ht="12.75">
      <c r="A21" s="45" t="s">
        <v>69</v>
      </c>
      <c r="B21" s="46">
        <v>2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8">
        <v>2</v>
      </c>
    </row>
    <row r="22" spans="1:14" ht="12.75">
      <c r="A22" s="45" t="s">
        <v>179</v>
      </c>
      <c r="B22" s="46"/>
      <c r="C22" s="47">
        <v>1</v>
      </c>
      <c r="D22" s="47"/>
      <c r="E22" s="47"/>
      <c r="F22" s="47">
        <v>2</v>
      </c>
      <c r="G22" s="47"/>
      <c r="H22" s="47">
        <v>4</v>
      </c>
      <c r="I22" s="47"/>
      <c r="J22" s="47"/>
      <c r="K22" s="47"/>
      <c r="L22" s="47">
        <v>3</v>
      </c>
      <c r="M22" s="47"/>
      <c r="N22" s="48">
        <v>10</v>
      </c>
    </row>
    <row r="23" spans="1:14" ht="12.75">
      <c r="A23" s="45" t="s">
        <v>71</v>
      </c>
      <c r="B23" s="46">
        <v>7</v>
      </c>
      <c r="C23" s="47">
        <v>1</v>
      </c>
      <c r="D23" s="47">
        <v>14</v>
      </c>
      <c r="E23" s="47">
        <v>10</v>
      </c>
      <c r="F23" s="47">
        <v>3</v>
      </c>
      <c r="G23" s="47">
        <v>10</v>
      </c>
      <c r="H23" s="47">
        <v>14</v>
      </c>
      <c r="I23" s="47"/>
      <c r="J23" s="47"/>
      <c r="K23" s="47"/>
      <c r="L23" s="47">
        <v>15</v>
      </c>
      <c r="M23" s="47"/>
      <c r="N23" s="48">
        <v>74</v>
      </c>
    </row>
    <row r="24" spans="1:14" ht="12.75">
      <c r="A24" s="45" t="s">
        <v>82</v>
      </c>
      <c r="B24" s="46"/>
      <c r="C24" s="47"/>
      <c r="D24" s="47"/>
      <c r="E24" s="47">
        <v>2</v>
      </c>
      <c r="F24" s="47"/>
      <c r="G24" s="47"/>
      <c r="H24" s="47"/>
      <c r="I24" s="47"/>
      <c r="J24" s="47"/>
      <c r="K24" s="47"/>
      <c r="L24" s="47"/>
      <c r="M24" s="47"/>
      <c r="N24" s="48">
        <v>2</v>
      </c>
    </row>
    <row r="25" spans="1:14" ht="12.75">
      <c r="A25" s="45" t="s">
        <v>205</v>
      </c>
      <c r="B25" s="46">
        <v>1</v>
      </c>
      <c r="C25" s="47"/>
      <c r="D25" s="47"/>
      <c r="E25" s="47"/>
      <c r="F25" s="47"/>
      <c r="G25" s="47">
        <v>3</v>
      </c>
      <c r="H25" s="47"/>
      <c r="I25" s="47"/>
      <c r="J25" s="47"/>
      <c r="K25" s="47"/>
      <c r="L25" s="47">
        <v>3</v>
      </c>
      <c r="M25" s="47"/>
      <c r="N25" s="48">
        <v>7</v>
      </c>
    </row>
    <row r="26" spans="1:14" ht="12.75">
      <c r="A26" s="49" t="s">
        <v>26</v>
      </c>
      <c r="B26" s="51">
        <v>45</v>
      </c>
      <c r="C26" s="52">
        <v>19</v>
      </c>
      <c r="D26" s="52">
        <v>27</v>
      </c>
      <c r="E26" s="52">
        <v>36</v>
      </c>
      <c r="F26" s="52">
        <v>41</v>
      </c>
      <c r="G26" s="52">
        <v>56</v>
      </c>
      <c r="H26" s="52">
        <v>45</v>
      </c>
      <c r="I26" s="52">
        <v>9</v>
      </c>
      <c r="J26" s="52">
        <v>0</v>
      </c>
      <c r="K26" s="52">
        <v>0</v>
      </c>
      <c r="L26" s="52">
        <v>79</v>
      </c>
      <c r="M26" s="52">
        <v>6</v>
      </c>
      <c r="N26" s="53">
        <v>363</v>
      </c>
    </row>
    <row r="31" spans="1:14" ht="12.75">
      <c r="A31" s="38" t="s">
        <v>112</v>
      </c>
      <c r="B31" s="38" t="s">
        <v>56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7"/>
    </row>
    <row r="32" spans="1:14" ht="12.75">
      <c r="A32" s="38" t="s">
        <v>57</v>
      </c>
      <c r="B32" s="38" t="s">
        <v>77</v>
      </c>
      <c r="C32" s="60" t="s">
        <v>78</v>
      </c>
      <c r="D32" s="60" t="s">
        <v>80</v>
      </c>
      <c r="E32" s="60" t="s">
        <v>81</v>
      </c>
      <c r="F32" s="60" t="s">
        <v>76</v>
      </c>
      <c r="G32" s="60" t="s">
        <v>72</v>
      </c>
      <c r="H32" s="60" t="s">
        <v>79</v>
      </c>
      <c r="I32" s="60" t="s">
        <v>201</v>
      </c>
      <c r="J32" s="60" t="s">
        <v>203</v>
      </c>
      <c r="K32" s="60" t="s">
        <v>204</v>
      </c>
      <c r="L32" s="60" t="s">
        <v>68</v>
      </c>
      <c r="M32" s="60" t="s">
        <v>87</v>
      </c>
      <c r="N32" s="39" t="s">
        <v>26</v>
      </c>
    </row>
    <row r="33" spans="1:15" ht="12.75">
      <c r="A33" s="38" t="s">
        <v>103</v>
      </c>
      <c r="B33" s="41"/>
      <c r="C33" s="42"/>
      <c r="D33" s="42">
        <v>1</v>
      </c>
      <c r="E33" s="42"/>
      <c r="F33" s="42"/>
      <c r="G33" s="42"/>
      <c r="H33" s="42"/>
      <c r="I33" s="42"/>
      <c r="J33" s="42"/>
      <c r="K33" s="42"/>
      <c r="L33" s="42"/>
      <c r="M33" s="42"/>
      <c r="N33" s="43">
        <f>SUM(B33:M33)</f>
        <v>1</v>
      </c>
      <c r="O33" s="82">
        <f>+N33/N$49</f>
        <v>0.002849002849002849</v>
      </c>
    </row>
    <row r="34" spans="1:16" ht="12.75">
      <c r="A34" s="45" t="s">
        <v>73</v>
      </c>
      <c r="B34" s="46">
        <v>25</v>
      </c>
      <c r="C34" s="47">
        <v>10</v>
      </c>
      <c r="D34" s="47">
        <v>8</v>
      </c>
      <c r="E34" s="47">
        <v>7</v>
      </c>
      <c r="F34" s="47"/>
      <c r="G34" s="47">
        <v>26</v>
      </c>
      <c r="H34" s="47">
        <v>18</v>
      </c>
      <c r="I34" s="47">
        <v>8</v>
      </c>
      <c r="J34" s="47"/>
      <c r="K34" s="47"/>
      <c r="L34" s="47">
        <v>21</v>
      </c>
      <c r="M34" s="47">
        <v>2</v>
      </c>
      <c r="N34" s="43">
        <f aca="true" t="shared" si="0" ref="N34:N48">SUM(B34:M34)</f>
        <v>125</v>
      </c>
      <c r="O34" s="82">
        <f>+N34/N$49</f>
        <v>0.3561253561253561</v>
      </c>
      <c r="P34" s="83">
        <f>SUM(O34,O35,O37,O38,O39,O40,O41,O42,O44,O45,O46)</f>
        <v>0.8831908831908832</v>
      </c>
    </row>
    <row r="35" spans="1:15" ht="12.75">
      <c r="A35" s="45" t="s">
        <v>123</v>
      </c>
      <c r="B35" s="46"/>
      <c r="C35" s="47"/>
      <c r="D35" s="47"/>
      <c r="E35" s="47"/>
      <c r="F35" s="47"/>
      <c r="G35" s="47">
        <v>2</v>
      </c>
      <c r="H35" s="47"/>
      <c r="I35" s="47"/>
      <c r="J35" s="47"/>
      <c r="K35" s="47"/>
      <c r="L35" s="47"/>
      <c r="M35" s="47"/>
      <c r="N35" s="43">
        <f t="shared" si="0"/>
        <v>2</v>
      </c>
      <c r="O35" s="82">
        <f aca="true" t="shared" si="1" ref="O35:O48">+N35/N$49</f>
        <v>0.005698005698005698</v>
      </c>
    </row>
    <row r="36" spans="1:15" ht="12.75">
      <c r="A36" s="45" t="s">
        <v>160</v>
      </c>
      <c r="B36" s="46"/>
      <c r="C36" s="47"/>
      <c r="D36" s="47"/>
      <c r="E36" s="47">
        <v>4</v>
      </c>
      <c r="F36" s="47">
        <v>3</v>
      </c>
      <c r="G36" s="47">
        <v>1</v>
      </c>
      <c r="H36" s="47"/>
      <c r="I36" s="47"/>
      <c r="J36" s="47"/>
      <c r="K36" s="47"/>
      <c r="L36" s="47">
        <v>6</v>
      </c>
      <c r="M36" s="47">
        <v>2</v>
      </c>
      <c r="N36" s="43">
        <f t="shared" si="0"/>
        <v>16</v>
      </c>
      <c r="O36" s="82">
        <f t="shared" si="1"/>
        <v>0.045584045584045586</v>
      </c>
    </row>
    <row r="37" spans="1:15" ht="12.75">
      <c r="A37" s="45" t="s">
        <v>74</v>
      </c>
      <c r="B37" s="46"/>
      <c r="C37" s="47">
        <v>3</v>
      </c>
      <c r="D37" s="47">
        <v>2</v>
      </c>
      <c r="E37" s="47">
        <v>3</v>
      </c>
      <c r="F37" s="47">
        <v>20</v>
      </c>
      <c r="G37" s="47">
        <v>5</v>
      </c>
      <c r="H37" s="47">
        <v>5</v>
      </c>
      <c r="I37" s="47"/>
      <c r="J37" s="47"/>
      <c r="K37" s="47"/>
      <c r="L37" s="47">
        <v>24</v>
      </c>
      <c r="M37" s="47"/>
      <c r="N37" s="43">
        <f t="shared" si="0"/>
        <v>62</v>
      </c>
      <c r="O37" s="82">
        <f t="shared" si="1"/>
        <v>0.17663817663817663</v>
      </c>
    </row>
    <row r="38" spans="1:15" ht="12.75">
      <c r="A38" s="45" t="s">
        <v>206</v>
      </c>
      <c r="B38" s="46">
        <v>4</v>
      </c>
      <c r="C38" s="47"/>
      <c r="D38" s="47"/>
      <c r="E38" s="47"/>
      <c r="F38" s="47">
        <v>1</v>
      </c>
      <c r="G38" s="47"/>
      <c r="H38" s="47"/>
      <c r="I38" s="47"/>
      <c r="J38" s="47"/>
      <c r="K38" s="47"/>
      <c r="L38" s="47">
        <v>2</v>
      </c>
      <c r="M38" s="47"/>
      <c r="N38" s="43">
        <f t="shared" si="0"/>
        <v>7</v>
      </c>
      <c r="O38" s="82">
        <f t="shared" si="1"/>
        <v>0.019943019943019943</v>
      </c>
    </row>
    <row r="39" spans="1:15" ht="12.75">
      <c r="A39" s="45" t="s">
        <v>83</v>
      </c>
      <c r="B39" s="46"/>
      <c r="C39" s="47">
        <v>2</v>
      </c>
      <c r="D39" s="47"/>
      <c r="E39" s="47">
        <v>1</v>
      </c>
      <c r="F39" s="47">
        <v>5</v>
      </c>
      <c r="G39" s="47">
        <v>2</v>
      </c>
      <c r="H39" s="47"/>
      <c r="I39" s="47"/>
      <c r="J39" s="47"/>
      <c r="K39" s="47"/>
      <c r="L39" s="47">
        <v>3</v>
      </c>
      <c r="M39" s="47"/>
      <c r="N39" s="43">
        <f t="shared" si="0"/>
        <v>13</v>
      </c>
      <c r="O39" s="82">
        <f t="shared" si="1"/>
        <v>0.037037037037037035</v>
      </c>
    </row>
    <row r="40" spans="1:15" ht="12.75">
      <c r="A40" s="45" t="s">
        <v>75</v>
      </c>
      <c r="B40" s="46"/>
      <c r="C40" s="47">
        <v>1</v>
      </c>
      <c r="D40" s="47"/>
      <c r="E40" s="47"/>
      <c r="F40" s="47">
        <v>7</v>
      </c>
      <c r="G40" s="47"/>
      <c r="H40" s="47"/>
      <c r="I40" s="47"/>
      <c r="J40" s="47"/>
      <c r="K40" s="47"/>
      <c r="L40" s="47">
        <v>1</v>
      </c>
      <c r="M40" s="47"/>
      <c r="N40" s="43">
        <f t="shared" si="0"/>
        <v>9</v>
      </c>
      <c r="O40" s="82">
        <f t="shared" si="1"/>
        <v>0.02564102564102564</v>
      </c>
    </row>
    <row r="41" spans="1:15" ht="12.75">
      <c r="A41" s="45" t="s">
        <v>209</v>
      </c>
      <c r="B41" s="46">
        <v>5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3">
        <f t="shared" si="0"/>
        <v>5</v>
      </c>
      <c r="O41" s="82">
        <f t="shared" si="1"/>
        <v>0.014245014245014245</v>
      </c>
    </row>
    <row r="42" spans="1:15" ht="12.75">
      <c r="A42" s="45" t="s">
        <v>211</v>
      </c>
      <c r="B42" s="46"/>
      <c r="C42" s="47"/>
      <c r="D42" s="47"/>
      <c r="E42" s="47"/>
      <c r="F42" s="47"/>
      <c r="G42" s="47"/>
      <c r="H42" s="47"/>
      <c r="I42" s="47">
        <v>1</v>
      </c>
      <c r="J42" s="47"/>
      <c r="K42" s="47"/>
      <c r="L42" s="47"/>
      <c r="M42" s="47"/>
      <c r="N42" s="43">
        <f t="shared" si="0"/>
        <v>1</v>
      </c>
      <c r="O42" s="82">
        <f t="shared" si="1"/>
        <v>0.002849002849002849</v>
      </c>
    </row>
    <row r="43" spans="1:15" ht="12.75">
      <c r="A43" s="45" t="s">
        <v>124</v>
      </c>
      <c r="B43" s="46">
        <v>1</v>
      </c>
      <c r="C43" s="47">
        <v>1</v>
      </c>
      <c r="D43" s="47">
        <v>2</v>
      </c>
      <c r="E43" s="47">
        <v>1</v>
      </c>
      <c r="F43" s="47"/>
      <c r="G43" s="47">
        <v>6</v>
      </c>
      <c r="H43" s="47">
        <v>4</v>
      </c>
      <c r="I43" s="47"/>
      <c r="J43" s="47"/>
      <c r="K43" s="47"/>
      <c r="L43" s="47"/>
      <c r="M43" s="47"/>
      <c r="N43" s="43">
        <f t="shared" si="0"/>
        <v>15</v>
      </c>
      <c r="O43" s="82">
        <f t="shared" si="1"/>
        <v>0.042735042735042736</v>
      </c>
    </row>
    <row r="44" spans="1:15" ht="12.75">
      <c r="A44" s="45" t="s">
        <v>69</v>
      </c>
      <c r="B44" s="46">
        <v>2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3">
        <f t="shared" si="0"/>
        <v>2</v>
      </c>
      <c r="O44" s="82">
        <f t="shared" si="1"/>
        <v>0.005698005698005698</v>
      </c>
    </row>
    <row r="45" spans="1:15" ht="12.75">
      <c r="A45" s="45" t="s">
        <v>179</v>
      </c>
      <c r="B45" s="46"/>
      <c r="C45" s="47">
        <v>1</v>
      </c>
      <c r="D45" s="47"/>
      <c r="E45" s="47"/>
      <c r="F45" s="47">
        <v>2</v>
      </c>
      <c r="G45" s="47"/>
      <c r="H45" s="47">
        <v>4</v>
      </c>
      <c r="I45" s="47"/>
      <c r="J45" s="47"/>
      <c r="K45" s="47"/>
      <c r="L45" s="47">
        <v>3</v>
      </c>
      <c r="M45" s="47"/>
      <c r="N45" s="43">
        <f t="shared" si="0"/>
        <v>10</v>
      </c>
      <c r="O45" s="82">
        <f t="shared" si="1"/>
        <v>0.02849002849002849</v>
      </c>
    </row>
    <row r="46" spans="1:15" ht="12.75">
      <c r="A46" s="45" t="s">
        <v>71</v>
      </c>
      <c r="B46" s="46">
        <v>7</v>
      </c>
      <c r="C46" s="47">
        <v>1</v>
      </c>
      <c r="D46" s="47">
        <v>14</v>
      </c>
      <c r="E46" s="47">
        <v>10</v>
      </c>
      <c r="F46" s="47">
        <v>3</v>
      </c>
      <c r="G46" s="47">
        <v>10</v>
      </c>
      <c r="H46" s="47">
        <v>14</v>
      </c>
      <c r="I46" s="47"/>
      <c r="J46" s="47"/>
      <c r="K46" s="47"/>
      <c r="L46" s="47">
        <v>15</v>
      </c>
      <c r="M46" s="47"/>
      <c r="N46" s="43">
        <f t="shared" si="0"/>
        <v>74</v>
      </c>
      <c r="O46" s="82">
        <f t="shared" si="1"/>
        <v>0.21082621082621084</v>
      </c>
    </row>
    <row r="47" spans="1:15" ht="12.75">
      <c r="A47" s="45" t="s">
        <v>82</v>
      </c>
      <c r="B47" s="46"/>
      <c r="C47" s="47"/>
      <c r="D47" s="47"/>
      <c r="E47" s="47">
        <v>2</v>
      </c>
      <c r="F47" s="47"/>
      <c r="G47" s="47"/>
      <c r="H47" s="47"/>
      <c r="I47" s="47"/>
      <c r="J47" s="47"/>
      <c r="K47" s="47"/>
      <c r="L47" s="47"/>
      <c r="M47" s="47"/>
      <c r="N47" s="43">
        <f t="shared" si="0"/>
        <v>2</v>
      </c>
      <c r="O47" s="82">
        <f t="shared" si="1"/>
        <v>0.005698005698005698</v>
      </c>
    </row>
    <row r="48" spans="1:15" ht="12.75">
      <c r="A48" s="45" t="s">
        <v>205</v>
      </c>
      <c r="B48" s="46">
        <v>1</v>
      </c>
      <c r="C48" s="47"/>
      <c r="D48" s="47"/>
      <c r="E48" s="47"/>
      <c r="F48" s="47"/>
      <c r="G48" s="47">
        <v>3</v>
      </c>
      <c r="H48" s="47"/>
      <c r="I48" s="47"/>
      <c r="J48" s="47"/>
      <c r="K48" s="47"/>
      <c r="L48" s="47">
        <v>3</v>
      </c>
      <c r="M48" s="47"/>
      <c r="N48" s="43">
        <f t="shared" si="0"/>
        <v>7</v>
      </c>
      <c r="O48" s="82">
        <f t="shared" si="1"/>
        <v>0.019943019943019943</v>
      </c>
    </row>
    <row r="49" spans="1:14" ht="12.75">
      <c r="A49" s="49" t="s">
        <v>26</v>
      </c>
      <c r="B49" s="51">
        <f>SUM(B33:B48)</f>
        <v>45</v>
      </c>
      <c r="C49" s="51">
        <f aca="true" t="shared" si="2" ref="C49:N49">SUM(C33:C48)</f>
        <v>19</v>
      </c>
      <c r="D49" s="51">
        <f t="shared" si="2"/>
        <v>27</v>
      </c>
      <c r="E49" s="51">
        <f t="shared" si="2"/>
        <v>28</v>
      </c>
      <c r="F49" s="51">
        <f t="shared" si="2"/>
        <v>41</v>
      </c>
      <c r="G49" s="51">
        <f t="shared" si="2"/>
        <v>55</v>
      </c>
      <c r="H49" s="51">
        <f t="shared" si="2"/>
        <v>45</v>
      </c>
      <c r="I49" s="51">
        <f t="shared" si="2"/>
        <v>9</v>
      </c>
      <c r="J49" s="51">
        <f t="shared" si="2"/>
        <v>0</v>
      </c>
      <c r="K49" s="51">
        <f t="shared" si="2"/>
        <v>0</v>
      </c>
      <c r="L49" s="51">
        <f t="shared" si="2"/>
        <v>78</v>
      </c>
      <c r="M49" s="51">
        <f t="shared" si="2"/>
        <v>4</v>
      </c>
      <c r="N49" s="51">
        <f t="shared" si="2"/>
        <v>351</v>
      </c>
    </row>
    <row r="52" spans="6:13" ht="12.75">
      <c r="F52">
        <f>SUM(B49:F49)</f>
        <v>160</v>
      </c>
      <c r="M52">
        <f>SUM(G49:M49)</f>
        <v>191</v>
      </c>
    </row>
    <row r="53" spans="6:13" ht="12.75">
      <c r="F53">
        <f>+F52/N49</f>
        <v>0.45584045584045585</v>
      </c>
      <c r="M53">
        <f>+M52/N49</f>
        <v>0.5441595441595442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M150"/>
  <sheetViews>
    <sheetView zoomScalePageLayoutView="0" workbookViewId="0" topLeftCell="A1">
      <pane ySplit="1" topLeftCell="A115" activePane="bottomLeft" state="frozen"/>
      <selection pane="topLeft" activeCell="A1" sqref="A1"/>
      <selection pane="bottomLeft" activeCell="E148" sqref="E148"/>
    </sheetView>
  </sheetViews>
  <sheetFormatPr defaultColWidth="9.140625" defaultRowHeight="12.75"/>
  <cols>
    <col min="1" max="1" width="12.00390625" style="34" customWidth="1"/>
    <col min="3" max="3" width="15.140625" style="0" customWidth="1"/>
  </cols>
  <sheetData>
    <row r="1" spans="1:13" ht="12.75">
      <c r="A1" s="34" t="s">
        <v>55</v>
      </c>
      <c r="B1" t="s">
        <v>56</v>
      </c>
      <c r="C1" t="s">
        <v>57</v>
      </c>
      <c r="D1" t="s">
        <v>58</v>
      </c>
      <c r="E1" t="s">
        <v>59</v>
      </c>
      <c r="F1" t="s">
        <v>97</v>
      </c>
      <c r="M1" t="s">
        <v>10</v>
      </c>
    </row>
    <row r="2" spans="1:13" ht="12.75">
      <c r="A2" s="34">
        <v>41250</v>
      </c>
      <c r="B2" t="s">
        <v>77</v>
      </c>
      <c r="C2" t="s">
        <v>73</v>
      </c>
      <c r="D2" t="s">
        <v>12</v>
      </c>
      <c r="E2">
        <v>3</v>
      </c>
      <c r="M2" t="s">
        <v>0</v>
      </c>
    </row>
    <row r="3" spans="1:13" ht="12.75">
      <c r="A3" s="34">
        <v>41250</v>
      </c>
      <c r="B3" t="s">
        <v>77</v>
      </c>
      <c r="C3" t="s">
        <v>73</v>
      </c>
      <c r="D3" t="s">
        <v>13</v>
      </c>
      <c r="E3">
        <v>9</v>
      </c>
      <c r="M3" t="s">
        <v>2</v>
      </c>
    </row>
    <row r="4" spans="1:13" ht="12.75">
      <c r="A4" s="34">
        <v>41250</v>
      </c>
      <c r="B4" t="s">
        <v>78</v>
      </c>
      <c r="C4" t="s">
        <v>73</v>
      </c>
      <c r="D4" t="s">
        <v>13</v>
      </c>
      <c r="E4">
        <v>1</v>
      </c>
      <c r="M4" t="s">
        <v>4</v>
      </c>
    </row>
    <row r="5" spans="1:13" ht="12.75">
      <c r="A5" s="34">
        <v>41250</v>
      </c>
      <c r="B5" t="s">
        <v>78</v>
      </c>
      <c r="C5" t="s">
        <v>74</v>
      </c>
      <c r="D5" t="s">
        <v>12</v>
      </c>
      <c r="E5">
        <v>3</v>
      </c>
      <c r="M5" t="s">
        <v>6</v>
      </c>
    </row>
    <row r="6" spans="1:13" ht="12.75">
      <c r="A6" s="34">
        <v>41250</v>
      </c>
      <c r="B6" t="s">
        <v>80</v>
      </c>
      <c r="C6" t="s">
        <v>103</v>
      </c>
      <c r="D6" t="s">
        <v>85</v>
      </c>
      <c r="E6">
        <v>1</v>
      </c>
      <c r="F6" t="s">
        <v>98</v>
      </c>
      <c r="M6" t="s">
        <v>8</v>
      </c>
    </row>
    <row r="7" spans="1:13" ht="12.75">
      <c r="A7" s="34">
        <v>41250</v>
      </c>
      <c r="B7" t="s">
        <v>76</v>
      </c>
      <c r="C7" t="s">
        <v>74</v>
      </c>
      <c r="D7" t="s">
        <v>12</v>
      </c>
      <c r="E7">
        <v>6</v>
      </c>
      <c r="M7" t="s">
        <v>61</v>
      </c>
    </row>
    <row r="8" spans="1:13" ht="12.75">
      <c r="A8" s="34">
        <v>41250</v>
      </c>
      <c r="B8" t="s">
        <v>76</v>
      </c>
      <c r="C8" t="s">
        <v>75</v>
      </c>
      <c r="D8" t="s">
        <v>12</v>
      </c>
      <c r="E8">
        <v>1</v>
      </c>
      <c r="M8" t="s">
        <v>62</v>
      </c>
    </row>
    <row r="9" spans="1:13" ht="12.75">
      <c r="A9" s="34">
        <v>41250</v>
      </c>
      <c r="B9" t="s">
        <v>76</v>
      </c>
      <c r="C9" t="s">
        <v>75</v>
      </c>
      <c r="D9" t="s">
        <v>13</v>
      </c>
      <c r="E9">
        <v>3</v>
      </c>
      <c r="M9" t="s">
        <v>60</v>
      </c>
    </row>
    <row r="10" spans="1:13" ht="12.75">
      <c r="A10" s="34">
        <v>41250</v>
      </c>
      <c r="B10" t="s">
        <v>76</v>
      </c>
      <c r="C10" t="s">
        <v>179</v>
      </c>
      <c r="D10" t="s">
        <v>85</v>
      </c>
      <c r="E10">
        <v>2</v>
      </c>
      <c r="M10" t="s">
        <v>63</v>
      </c>
    </row>
    <row r="11" spans="1:13" ht="12.75">
      <c r="A11" s="34">
        <v>41250</v>
      </c>
      <c r="B11" t="s">
        <v>72</v>
      </c>
      <c r="C11" t="s">
        <v>73</v>
      </c>
      <c r="D11" t="s">
        <v>12</v>
      </c>
      <c r="E11">
        <v>7</v>
      </c>
      <c r="M11" t="s">
        <v>64</v>
      </c>
    </row>
    <row r="12" spans="1:13" ht="12.75">
      <c r="A12" s="34">
        <v>41250</v>
      </c>
      <c r="B12" t="s">
        <v>72</v>
      </c>
      <c r="C12" t="s">
        <v>73</v>
      </c>
      <c r="D12" t="s">
        <v>13</v>
      </c>
      <c r="E12">
        <v>10</v>
      </c>
      <c r="M12" t="s">
        <v>65</v>
      </c>
    </row>
    <row r="13" spans="1:13" ht="12.75">
      <c r="A13" s="34">
        <v>41250</v>
      </c>
      <c r="B13" t="s">
        <v>72</v>
      </c>
      <c r="C13" t="s">
        <v>71</v>
      </c>
      <c r="D13" t="s">
        <v>12</v>
      </c>
      <c r="E13">
        <v>1</v>
      </c>
      <c r="F13" t="s">
        <v>98</v>
      </c>
      <c r="M13" t="s">
        <v>67</v>
      </c>
    </row>
    <row r="14" spans="1:13" ht="12.75">
      <c r="A14" s="34">
        <v>41250</v>
      </c>
      <c r="B14" t="s">
        <v>68</v>
      </c>
      <c r="C14" t="s">
        <v>73</v>
      </c>
      <c r="D14" t="s">
        <v>13</v>
      </c>
      <c r="E14">
        <v>1</v>
      </c>
      <c r="M14" t="s">
        <v>66</v>
      </c>
    </row>
    <row r="15" spans="1:13" ht="12.75">
      <c r="A15" s="34">
        <v>41250</v>
      </c>
      <c r="B15" t="s">
        <v>68</v>
      </c>
      <c r="C15" t="s">
        <v>74</v>
      </c>
      <c r="D15" t="s">
        <v>12</v>
      </c>
      <c r="E15">
        <v>5</v>
      </c>
      <c r="M15" t="s">
        <v>158</v>
      </c>
    </row>
    <row r="16" spans="1:13" ht="12.75">
      <c r="A16" s="34">
        <v>41250</v>
      </c>
      <c r="B16" t="s">
        <v>68</v>
      </c>
      <c r="C16" t="s">
        <v>75</v>
      </c>
      <c r="D16" t="s">
        <v>12</v>
      </c>
      <c r="E16">
        <v>1</v>
      </c>
      <c r="M16" t="s">
        <v>150</v>
      </c>
    </row>
    <row r="17" spans="1:13" ht="12.75">
      <c r="A17" s="34">
        <v>41250</v>
      </c>
      <c r="B17" t="s">
        <v>68</v>
      </c>
      <c r="C17" t="s">
        <v>179</v>
      </c>
      <c r="D17" t="s">
        <v>85</v>
      </c>
      <c r="E17">
        <v>2</v>
      </c>
      <c r="M17" t="s">
        <v>200</v>
      </c>
    </row>
    <row r="18" spans="1:13" ht="12.75">
      <c r="A18" s="34">
        <v>41250</v>
      </c>
      <c r="B18" t="s">
        <v>68</v>
      </c>
      <c r="C18" t="s">
        <v>71</v>
      </c>
      <c r="D18" t="s">
        <v>12</v>
      </c>
      <c r="E18">
        <v>1</v>
      </c>
      <c r="M18" t="s">
        <v>154</v>
      </c>
    </row>
    <row r="19" spans="1:13" ht="12.75">
      <c r="A19" s="34">
        <v>41250</v>
      </c>
      <c r="B19" t="s">
        <v>68</v>
      </c>
      <c r="C19" t="s">
        <v>71</v>
      </c>
      <c r="D19" t="s">
        <v>13</v>
      </c>
      <c r="E19">
        <v>1</v>
      </c>
      <c r="M19" t="s">
        <v>208</v>
      </c>
    </row>
    <row r="20" spans="1:5" ht="12.75">
      <c r="A20" s="34">
        <v>41270</v>
      </c>
      <c r="B20" t="s">
        <v>77</v>
      </c>
      <c r="C20" t="s">
        <v>73</v>
      </c>
      <c r="D20" t="s">
        <v>13</v>
      </c>
      <c r="E20">
        <v>3</v>
      </c>
    </row>
    <row r="21" spans="1:5" ht="12.75">
      <c r="A21" s="34">
        <v>41270</v>
      </c>
      <c r="B21" t="s">
        <v>77</v>
      </c>
      <c r="C21" t="s">
        <v>71</v>
      </c>
      <c r="D21" t="s">
        <v>13</v>
      </c>
      <c r="E21">
        <v>3</v>
      </c>
    </row>
    <row r="22" spans="1:5" ht="12.75">
      <c r="A22" s="34">
        <v>41270</v>
      </c>
      <c r="B22" t="s">
        <v>78</v>
      </c>
      <c r="C22" t="s">
        <v>73</v>
      </c>
      <c r="D22" t="s">
        <v>12</v>
      </c>
      <c r="E22">
        <v>3</v>
      </c>
    </row>
    <row r="23" spans="1:5" ht="12.75">
      <c r="A23" s="34">
        <v>41270</v>
      </c>
      <c r="B23" t="s">
        <v>80</v>
      </c>
      <c r="C23" t="s">
        <v>73</v>
      </c>
      <c r="D23" t="s">
        <v>12</v>
      </c>
      <c r="E23">
        <v>3</v>
      </c>
    </row>
    <row r="24" spans="1:5" ht="12.75">
      <c r="A24" s="34">
        <v>41270</v>
      </c>
      <c r="B24" t="s">
        <v>80</v>
      </c>
      <c r="C24" t="s">
        <v>73</v>
      </c>
      <c r="D24" t="s">
        <v>13</v>
      </c>
      <c r="E24">
        <v>2</v>
      </c>
    </row>
    <row r="25" spans="1:5" ht="12.75">
      <c r="A25" s="34">
        <v>41270</v>
      </c>
      <c r="B25" t="s">
        <v>81</v>
      </c>
      <c r="C25" t="s">
        <v>84</v>
      </c>
      <c r="D25" s="33" t="s">
        <v>85</v>
      </c>
      <c r="E25">
        <v>6</v>
      </c>
    </row>
    <row r="26" spans="1:5" ht="12.75">
      <c r="A26" s="34">
        <v>41270</v>
      </c>
      <c r="B26" t="s">
        <v>81</v>
      </c>
      <c r="C26" t="s">
        <v>86</v>
      </c>
      <c r="D26" t="s">
        <v>85</v>
      </c>
      <c r="E26">
        <v>2</v>
      </c>
    </row>
    <row r="27" spans="1:5" ht="12.75">
      <c r="A27" s="34">
        <v>41270</v>
      </c>
      <c r="B27" t="s">
        <v>81</v>
      </c>
      <c r="C27" t="s">
        <v>73</v>
      </c>
      <c r="D27" t="s">
        <v>12</v>
      </c>
      <c r="E27">
        <v>3</v>
      </c>
    </row>
    <row r="28" spans="1:5" ht="12.75">
      <c r="A28" s="34">
        <v>41270</v>
      </c>
      <c r="B28" t="s">
        <v>81</v>
      </c>
      <c r="C28" t="s">
        <v>73</v>
      </c>
      <c r="D28" t="s">
        <v>13</v>
      </c>
      <c r="E28">
        <v>2</v>
      </c>
    </row>
    <row r="29" spans="1:5" ht="12.75">
      <c r="A29" s="34">
        <v>41270</v>
      </c>
      <c r="B29" t="s">
        <v>81</v>
      </c>
      <c r="C29" t="s">
        <v>74</v>
      </c>
      <c r="D29" t="s">
        <v>12</v>
      </c>
      <c r="E29">
        <v>3</v>
      </c>
    </row>
    <row r="30" spans="1:5" ht="12.75">
      <c r="A30" s="34">
        <v>41270</v>
      </c>
      <c r="B30" t="s">
        <v>81</v>
      </c>
      <c r="C30" t="s">
        <v>83</v>
      </c>
      <c r="D30" t="s">
        <v>85</v>
      </c>
      <c r="E30">
        <v>1</v>
      </c>
    </row>
    <row r="31" spans="1:5" ht="12.75">
      <c r="A31" s="34">
        <v>41270</v>
      </c>
      <c r="B31" t="s">
        <v>81</v>
      </c>
      <c r="C31" t="s">
        <v>82</v>
      </c>
      <c r="D31" t="s">
        <v>85</v>
      </c>
      <c r="E31">
        <v>2</v>
      </c>
    </row>
    <row r="32" spans="1:5" ht="12.75">
      <c r="A32" s="34">
        <v>41270</v>
      </c>
      <c r="B32" t="s">
        <v>76</v>
      </c>
      <c r="C32" t="s">
        <v>83</v>
      </c>
      <c r="D32" t="s">
        <v>85</v>
      </c>
      <c r="E32">
        <v>5</v>
      </c>
    </row>
    <row r="33" spans="1:5" ht="12.75">
      <c r="A33" s="34">
        <v>41270</v>
      </c>
      <c r="B33" t="s">
        <v>76</v>
      </c>
      <c r="C33" t="s">
        <v>75</v>
      </c>
      <c r="D33" t="s">
        <v>12</v>
      </c>
      <c r="E33">
        <v>3</v>
      </c>
    </row>
    <row r="34" spans="1:5" ht="12.75">
      <c r="A34" s="34">
        <v>41270</v>
      </c>
      <c r="B34" t="s">
        <v>76</v>
      </c>
      <c r="C34" t="s">
        <v>71</v>
      </c>
      <c r="D34" t="s">
        <v>12</v>
      </c>
      <c r="E34">
        <v>3</v>
      </c>
    </row>
    <row r="35" spans="1:5" ht="12.75">
      <c r="A35" s="34">
        <v>41270</v>
      </c>
      <c r="B35" t="s">
        <v>72</v>
      </c>
      <c r="C35" t="s">
        <v>73</v>
      </c>
      <c r="D35" t="s">
        <v>12</v>
      </c>
      <c r="E35">
        <v>2</v>
      </c>
    </row>
    <row r="36" spans="1:5" ht="12.75">
      <c r="A36" s="34">
        <v>41270</v>
      </c>
      <c r="B36" t="s">
        <v>72</v>
      </c>
      <c r="C36" t="s">
        <v>73</v>
      </c>
      <c r="D36" t="s">
        <v>13</v>
      </c>
      <c r="E36">
        <v>2</v>
      </c>
    </row>
    <row r="37" spans="1:5" ht="12.75">
      <c r="A37" s="34">
        <v>41270</v>
      </c>
      <c r="B37" t="s">
        <v>72</v>
      </c>
      <c r="C37" t="s">
        <v>74</v>
      </c>
      <c r="D37" t="s">
        <v>12</v>
      </c>
      <c r="E37">
        <v>3</v>
      </c>
    </row>
    <row r="38" spans="1:5" ht="12.75">
      <c r="A38" s="34">
        <v>41270</v>
      </c>
      <c r="B38" t="s">
        <v>79</v>
      </c>
      <c r="C38" t="s">
        <v>74</v>
      </c>
      <c r="D38" t="s">
        <v>12</v>
      </c>
      <c r="E38">
        <v>5</v>
      </c>
    </row>
    <row r="39" spans="1:5" ht="12.75">
      <c r="A39" s="34">
        <v>41270</v>
      </c>
      <c r="B39" t="s">
        <v>79</v>
      </c>
      <c r="C39" t="s">
        <v>179</v>
      </c>
      <c r="D39" t="s">
        <v>85</v>
      </c>
      <c r="E39">
        <v>3</v>
      </c>
    </row>
    <row r="40" spans="1:5" ht="12.75">
      <c r="A40" s="34">
        <v>41270</v>
      </c>
      <c r="B40" t="s">
        <v>68</v>
      </c>
      <c r="C40" t="s">
        <v>84</v>
      </c>
      <c r="D40" t="s">
        <v>85</v>
      </c>
      <c r="E40">
        <v>1</v>
      </c>
    </row>
    <row r="41" spans="1:5" ht="12.75">
      <c r="A41" s="34">
        <v>41270</v>
      </c>
      <c r="B41" t="s">
        <v>68</v>
      </c>
      <c r="C41" t="s">
        <v>73</v>
      </c>
      <c r="D41" t="s">
        <v>13</v>
      </c>
      <c r="E41">
        <v>1</v>
      </c>
    </row>
    <row r="42" spans="1:5" ht="12.75">
      <c r="A42" s="34">
        <v>41270</v>
      </c>
      <c r="B42" t="s">
        <v>68</v>
      </c>
      <c r="C42" t="s">
        <v>74</v>
      </c>
      <c r="D42" t="s">
        <v>12</v>
      </c>
      <c r="E42">
        <v>6</v>
      </c>
    </row>
    <row r="43" spans="1:5" ht="12.75">
      <c r="A43" s="34">
        <v>41270</v>
      </c>
      <c r="B43" t="s">
        <v>68</v>
      </c>
      <c r="C43" t="s">
        <v>210</v>
      </c>
      <c r="D43" t="s">
        <v>85</v>
      </c>
      <c r="E43">
        <v>3</v>
      </c>
    </row>
    <row r="44" spans="1:5" ht="12.75">
      <c r="A44" s="34">
        <v>41270</v>
      </c>
      <c r="B44" t="s">
        <v>87</v>
      </c>
      <c r="C44" t="s">
        <v>84</v>
      </c>
      <c r="D44" t="s">
        <v>85</v>
      </c>
      <c r="E44">
        <v>2</v>
      </c>
    </row>
    <row r="45" spans="1:5" ht="12.75">
      <c r="A45" s="34">
        <v>41270</v>
      </c>
      <c r="B45" t="s">
        <v>87</v>
      </c>
      <c r="C45" t="s">
        <v>73</v>
      </c>
      <c r="D45" t="s">
        <v>12</v>
      </c>
      <c r="E45">
        <v>2</v>
      </c>
    </row>
    <row r="46" spans="1:5" ht="12.75">
      <c r="A46" s="34">
        <v>41305</v>
      </c>
      <c r="B46" t="s">
        <v>77</v>
      </c>
      <c r="C46" t="s">
        <v>73</v>
      </c>
      <c r="D46" t="s">
        <v>13</v>
      </c>
      <c r="E46">
        <v>4</v>
      </c>
    </row>
    <row r="47" spans="1:5" ht="12.75">
      <c r="A47" s="34">
        <v>41305</v>
      </c>
      <c r="B47" t="s">
        <v>77</v>
      </c>
      <c r="C47" t="s">
        <v>73</v>
      </c>
      <c r="D47" t="s">
        <v>12</v>
      </c>
      <c r="E47">
        <v>1</v>
      </c>
    </row>
    <row r="48" spans="1:5" ht="12.75">
      <c r="A48" s="34">
        <v>41305</v>
      </c>
      <c r="B48" t="s">
        <v>78</v>
      </c>
      <c r="C48" t="s">
        <v>73</v>
      </c>
      <c r="D48" t="s">
        <v>12</v>
      </c>
      <c r="E48">
        <v>2</v>
      </c>
    </row>
    <row r="49" spans="1:5" ht="12.75">
      <c r="A49" s="34">
        <v>41305</v>
      </c>
      <c r="B49" t="s">
        <v>78</v>
      </c>
      <c r="C49" t="s">
        <v>75</v>
      </c>
      <c r="D49" t="s">
        <v>12</v>
      </c>
      <c r="E49">
        <v>1</v>
      </c>
    </row>
    <row r="50" spans="1:5" ht="12.75">
      <c r="A50" s="34">
        <v>41305</v>
      </c>
      <c r="B50" t="s">
        <v>80</v>
      </c>
      <c r="C50" t="s">
        <v>124</v>
      </c>
      <c r="D50" t="s">
        <v>13</v>
      </c>
      <c r="E50">
        <v>1</v>
      </c>
    </row>
    <row r="51" spans="1:5" ht="12.75">
      <c r="A51" s="34">
        <v>41305</v>
      </c>
      <c r="B51" t="s">
        <v>80</v>
      </c>
      <c r="C51" t="s">
        <v>124</v>
      </c>
      <c r="D51" t="s">
        <v>12</v>
      </c>
      <c r="E51">
        <v>1</v>
      </c>
    </row>
    <row r="52" spans="1:5" ht="12.75">
      <c r="A52" s="34">
        <v>41305</v>
      </c>
      <c r="B52" t="s">
        <v>80</v>
      </c>
      <c r="C52" t="s">
        <v>71</v>
      </c>
      <c r="D52" t="s">
        <v>12</v>
      </c>
      <c r="E52">
        <v>5</v>
      </c>
    </row>
    <row r="53" spans="1:5" ht="12.75">
      <c r="A53" s="34">
        <v>41305</v>
      </c>
      <c r="B53" t="s">
        <v>80</v>
      </c>
      <c r="C53" t="s">
        <v>71</v>
      </c>
      <c r="D53" t="s">
        <v>13</v>
      </c>
      <c r="E53">
        <v>4</v>
      </c>
    </row>
    <row r="54" spans="1:5" ht="12.75">
      <c r="A54" s="34">
        <v>41305</v>
      </c>
      <c r="B54" t="s">
        <v>76</v>
      </c>
      <c r="C54" t="s">
        <v>74</v>
      </c>
      <c r="D54" t="s">
        <v>12</v>
      </c>
      <c r="E54">
        <v>13</v>
      </c>
    </row>
    <row r="55" spans="1:5" ht="12.75">
      <c r="A55" s="34">
        <v>41305</v>
      </c>
      <c r="B55" t="s">
        <v>72</v>
      </c>
      <c r="C55" t="s">
        <v>123</v>
      </c>
      <c r="D55" t="s">
        <v>13</v>
      </c>
      <c r="E55">
        <v>2</v>
      </c>
    </row>
    <row r="56" spans="1:5" ht="12.75">
      <c r="A56" s="34">
        <v>41305</v>
      </c>
      <c r="B56" t="s">
        <v>72</v>
      </c>
      <c r="C56" t="s">
        <v>74</v>
      </c>
      <c r="D56" t="s">
        <v>12</v>
      </c>
      <c r="E56">
        <v>2</v>
      </c>
    </row>
    <row r="57" spans="1:5" ht="12.75">
      <c r="A57" s="34">
        <v>41305</v>
      </c>
      <c r="B57" t="s">
        <v>72</v>
      </c>
      <c r="C57" t="s">
        <v>83</v>
      </c>
      <c r="D57" t="s">
        <v>85</v>
      </c>
      <c r="E57">
        <v>1</v>
      </c>
    </row>
    <row r="58" spans="1:5" ht="12.75">
      <c r="A58" s="34">
        <v>41305</v>
      </c>
      <c r="B58" t="s">
        <v>72</v>
      </c>
      <c r="C58" t="s">
        <v>124</v>
      </c>
      <c r="D58" t="s">
        <v>12</v>
      </c>
      <c r="E58">
        <v>2</v>
      </c>
    </row>
    <row r="59" spans="1:5" ht="12.75">
      <c r="A59" s="34">
        <v>41305</v>
      </c>
      <c r="B59" t="s">
        <v>79</v>
      </c>
      <c r="C59" t="s">
        <v>73</v>
      </c>
      <c r="D59" t="s">
        <v>13</v>
      </c>
      <c r="E59">
        <v>1</v>
      </c>
    </row>
    <row r="60" spans="1:5" ht="12.75">
      <c r="A60" s="34">
        <v>41305</v>
      </c>
      <c r="B60" t="s">
        <v>79</v>
      </c>
      <c r="C60" t="s">
        <v>124</v>
      </c>
      <c r="D60" t="s">
        <v>12</v>
      </c>
      <c r="E60">
        <v>1</v>
      </c>
    </row>
    <row r="61" spans="1:5" ht="12.75">
      <c r="A61" s="34">
        <v>41305</v>
      </c>
      <c r="B61" t="s">
        <v>79</v>
      </c>
      <c r="C61" t="s">
        <v>124</v>
      </c>
      <c r="D61" t="s">
        <v>13</v>
      </c>
      <c r="E61">
        <v>1</v>
      </c>
    </row>
    <row r="62" spans="1:5" ht="12.75">
      <c r="A62" s="34">
        <v>41305</v>
      </c>
      <c r="B62" t="s">
        <v>79</v>
      </c>
      <c r="C62" t="s">
        <v>71</v>
      </c>
      <c r="D62" t="s">
        <v>12</v>
      </c>
      <c r="E62">
        <v>1</v>
      </c>
    </row>
    <row r="63" spans="1:5" ht="12.75">
      <c r="A63" s="34">
        <v>41305</v>
      </c>
      <c r="B63" t="s">
        <v>79</v>
      </c>
      <c r="C63" t="s">
        <v>71</v>
      </c>
      <c r="D63" t="s">
        <v>13</v>
      </c>
      <c r="E63">
        <v>1</v>
      </c>
    </row>
    <row r="64" spans="1:5" ht="12.75">
      <c r="A64" s="34">
        <v>41305</v>
      </c>
      <c r="B64" t="s">
        <v>68</v>
      </c>
      <c r="C64" t="s">
        <v>74</v>
      </c>
      <c r="D64" t="s">
        <v>12</v>
      </c>
      <c r="E64">
        <v>13</v>
      </c>
    </row>
    <row r="65" spans="1:5" ht="12.75">
      <c r="A65" s="34">
        <v>41305</v>
      </c>
      <c r="B65" t="s">
        <v>68</v>
      </c>
      <c r="C65" t="s">
        <v>71</v>
      </c>
      <c r="D65" t="s">
        <v>12</v>
      </c>
      <c r="E65">
        <v>1</v>
      </c>
    </row>
    <row r="66" spans="1:5" ht="12.75">
      <c r="A66" s="34">
        <v>41305</v>
      </c>
      <c r="B66" t="s">
        <v>68</v>
      </c>
      <c r="C66" t="s">
        <v>71</v>
      </c>
      <c r="D66" t="s">
        <v>13</v>
      </c>
      <c r="E66">
        <v>1</v>
      </c>
    </row>
    <row r="67" spans="1:5" ht="12.75">
      <c r="A67" s="34">
        <v>41338</v>
      </c>
      <c r="B67" t="s">
        <v>77</v>
      </c>
      <c r="C67" t="s">
        <v>124</v>
      </c>
      <c r="D67" t="s">
        <v>12</v>
      </c>
      <c r="E67">
        <v>1</v>
      </c>
    </row>
    <row r="68" spans="1:5" ht="12.75">
      <c r="A68" s="34">
        <v>41338</v>
      </c>
      <c r="B68" t="s">
        <v>78</v>
      </c>
      <c r="C68" t="s">
        <v>210</v>
      </c>
      <c r="D68" t="s">
        <v>85</v>
      </c>
      <c r="E68">
        <v>2</v>
      </c>
    </row>
    <row r="69" spans="1:5" ht="12.75">
      <c r="A69" s="34">
        <v>41338</v>
      </c>
      <c r="B69" t="s">
        <v>78</v>
      </c>
      <c r="C69" t="s">
        <v>124</v>
      </c>
      <c r="D69" t="s">
        <v>12</v>
      </c>
      <c r="E69">
        <v>1</v>
      </c>
    </row>
    <row r="70" spans="1:5" ht="12.75">
      <c r="A70" s="34">
        <v>41338</v>
      </c>
      <c r="B70" t="s">
        <v>78</v>
      </c>
      <c r="C70" t="s">
        <v>179</v>
      </c>
      <c r="D70" t="s">
        <v>85</v>
      </c>
      <c r="E70">
        <v>1</v>
      </c>
    </row>
    <row r="71" spans="1:5" ht="12.75">
      <c r="A71" s="34">
        <v>41338</v>
      </c>
      <c r="B71" t="s">
        <v>80</v>
      </c>
      <c r="C71" t="s">
        <v>71</v>
      </c>
      <c r="D71" t="s">
        <v>12</v>
      </c>
      <c r="E71">
        <v>2</v>
      </c>
    </row>
    <row r="72" spans="1:5" ht="12.75">
      <c r="A72" s="34">
        <v>41338</v>
      </c>
      <c r="B72" t="s">
        <v>81</v>
      </c>
      <c r="C72" t="s">
        <v>160</v>
      </c>
      <c r="D72" t="s">
        <v>85</v>
      </c>
      <c r="E72">
        <v>3</v>
      </c>
    </row>
    <row r="73" spans="1:5" ht="12.75">
      <c r="A73" s="34">
        <v>41338</v>
      </c>
      <c r="B73" t="s">
        <v>81</v>
      </c>
      <c r="C73" t="s">
        <v>71</v>
      </c>
      <c r="D73" t="s">
        <v>12</v>
      </c>
      <c r="E73">
        <v>7</v>
      </c>
    </row>
    <row r="74" spans="1:5" ht="12.75">
      <c r="A74" s="34">
        <v>41338</v>
      </c>
      <c r="B74" t="s">
        <v>81</v>
      </c>
      <c r="C74" t="s">
        <v>71</v>
      </c>
      <c r="D74" t="s">
        <v>13</v>
      </c>
      <c r="E74">
        <v>3</v>
      </c>
    </row>
    <row r="75" spans="1:5" ht="12.75">
      <c r="A75" s="34">
        <v>41338</v>
      </c>
      <c r="B75" t="s">
        <v>76</v>
      </c>
      <c r="C75" t="s">
        <v>160</v>
      </c>
      <c r="D75" t="s">
        <v>85</v>
      </c>
      <c r="E75">
        <v>3</v>
      </c>
    </row>
    <row r="76" spans="1:5" ht="12.75">
      <c r="A76" s="34">
        <v>41338</v>
      </c>
      <c r="B76" t="s">
        <v>76</v>
      </c>
      <c r="C76" t="s">
        <v>74</v>
      </c>
      <c r="D76" t="s">
        <v>12</v>
      </c>
      <c r="E76">
        <v>1</v>
      </c>
    </row>
    <row r="77" spans="1:5" ht="12.75">
      <c r="A77" s="34">
        <v>41338</v>
      </c>
      <c r="B77" t="s">
        <v>76</v>
      </c>
      <c r="C77" t="s">
        <v>206</v>
      </c>
      <c r="D77" t="s">
        <v>12</v>
      </c>
      <c r="E77">
        <v>1</v>
      </c>
    </row>
    <row r="78" spans="1:5" ht="12.75">
      <c r="A78" s="34">
        <v>41338</v>
      </c>
      <c r="B78" t="s">
        <v>72</v>
      </c>
      <c r="C78" t="s">
        <v>73</v>
      </c>
      <c r="D78" t="s">
        <v>12</v>
      </c>
      <c r="E78">
        <v>2</v>
      </c>
    </row>
    <row r="79" spans="1:5" ht="12.75">
      <c r="A79" s="34">
        <v>41338</v>
      </c>
      <c r="B79" t="s">
        <v>72</v>
      </c>
      <c r="C79" t="s">
        <v>73</v>
      </c>
      <c r="D79" t="s">
        <v>13</v>
      </c>
      <c r="E79">
        <v>1</v>
      </c>
    </row>
    <row r="80" spans="1:5" ht="12.75">
      <c r="A80" s="34">
        <v>41338</v>
      </c>
      <c r="B80" t="s">
        <v>72</v>
      </c>
      <c r="C80" t="s">
        <v>210</v>
      </c>
      <c r="D80" t="s">
        <v>85</v>
      </c>
      <c r="E80">
        <v>1</v>
      </c>
    </row>
    <row r="81" spans="1:5" ht="12.75">
      <c r="A81" s="34">
        <v>41338</v>
      </c>
      <c r="B81" t="s">
        <v>72</v>
      </c>
      <c r="C81" t="s">
        <v>124</v>
      </c>
      <c r="D81" t="s">
        <v>12</v>
      </c>
      <c r="E81">
        <v>2</v>
      </c>
    </row>
    <row r="82" spans="1:5" ht="12.75">
      <c r="A82" s="34">
        <v>41338</v>
      </c>
      <c r="B82" t="s">
        <v>72</v>
      </c>
      <c r="C82" t="s">
        <v>124</v>
      </c>
      <c r="D82" t="s">
        <v>13</v>
      </c>
      <c r="E82">
        <v>2</v>
      </c>
    </row>
    <row r="83" spans="1:5" ht="12.75">
      <c r="A83" s="34">
        <v>41338</v>
      </c>
      <c r="B83" t="s">
        <v>72</v>
      </c>
      <c r="C83" t="s">
        <v>71</v>
      </c>
      <c r="D83" t="s">
        <v>12</v>
      </c>
      <c r="E83">
        <v>3</v>
      </c>
    </row>
    <row r="84" spans="1:5" ht="12.75">
      <c r="A84" s="34">
        <v>41338</v>
      </c>
      <c r="B84" t="s">
        <v>72</v>
      </c>
      <c r="C84" t="s">
        <v>71</v>
      </c>
      <c r="D84" t="s">
        <v>13</v>
      </c>
      <c r="E84">
        <v>3</v>
      </c>
    </row>
    <row r="85" spans="1:5" ht="12.75">
      <c r="A85" s="34">
        <v>41338</v>
      </c>
      <c r="B85" t="s">
        <v>72</v>
      </c>
      <c r="C85" t="s">
        <v>205</v>
      </c>
      <c r="D85" t="s">
        <v>12</v>
      </c>
      <c r="E85">
        <v>1</v>
      </c>
    </row>
    <row r="86" spans="1:5" ht="12.75">
      <c r="A86" s="34">
        <v>41338</v>
      </c>
      <c r="B86" t="s">
        <v>79</v>
      </c>
      <c r="C86" t="s">
        <v>124</v>
      </c>
      <c r="D86" t="s">
        <v>12</v>
      </c>
      <c r="E86">
        <v>1</v>
      </c>
    </row>
    <row r="87" spans="1:5" ht="12.75">
      <c r="A87" s="34">
        <v>41338</v>
      </c>
      <c r="B87" t="s">
        <v>79</v>
      </c>
      <c r="C87" t="s">
        <v>124</v>
      </c>
      <c r="D87" t="s">
        <v>13</v>
      </c>
      <c r="E87">
        <v>1</v>
      </c>
    </row>
    <row r="88" spans="1:5" ht="12.75">
      <c r="A88" s="34">
        <v>41338</v>
      </c>
      <c r="B88" t="s">
        <v>79</v>
      </c>
      <c r="C88" t="s">
        <v>179</v>
      </c>
      <c r="D88" t="s">
        <v>85</v>
      </c>
      <c r="E88">
        <v>1</v>
      </c>
    </row>
    <row r="89" spans="1:5" ht="12.75">
      <c r="A89" s="34">
        <v>41338</v>
      </c>
      <c r="B89" t="s">
        <v>79</v>
      </c>
      <c r="C89" t="s">
        <v>71</v>
      </c>
      <c r="D89" t="s">
        <v>12</v>
      </c>
      <c r="E89">
        <v>2</v>
      </c>
    </row>
    <row r="90" spans="1:5" ht="12.75">
      <c r="A90" s="34">
        <v>41338</v>
      </c>
      <c r="B90" t="s">
        <v>201</v>
      </c>
      <c r="C90" t="s">
        <v>211</v>
      </c>
      <c r="D90" t="s">
        <v>12</v>
      </c>
      <c r="E90">
        <v>1</v>
      </c>
    </row>
    <row r="91" spans="1:5" ht="12.75">
      <c r="A91" s="34">
        <v>41338</v>
      </c>
      <c r="B91" t="s">
        <v>203</v>
      </c>
      <c r="C91" t="s">
        <v>202</v>
      </c>
      <c r="D91" s="33" t="s">
        <v>70</v>
      </c>
      <c r="E91" s="33" t="s">
        <v>70</v>
      </c>
    </row>
    <row r="92" spans="1:5" ht="12.75">
      <c r="A92" s="34">
        <v>41338</v>
      </c>
      <c r="B92" t="s">
        <v>204</v>
      </c>
      <c r="C92" t="s">
        <v>202</v>
      </c>
      <c r="D92" s="33" t="s">
        <v>70</v>
      </c>
      <c r="E92" s="33" t="s">
        <v>70</v>
      </c>
    </row>
    <row r="93" spans="1:5" ht="12.75">
      <c r="A93" s="34">
        <v>41338</v>
      </c>
      <c r="B93" t="s">
        <v>68</v>
      </c>
      <c r="C93" t="s">
        <v>73</v>
      </c>
      <c r="D93" t="s">
        <v>12</v>
      </c>
      <c r="E93">
        <v>5</v>
      </c>
    </row>
    <row r="94" spans="1:5" ht="12.75">
      <c r="A94" s="34">
        <v>41338</v>
      </c>
      <c r="B94" t="s">
        <v>68</v>
      </c>
      <c r="C94" t="s">
        <v>73</v>
      </c>
      <c r="D94" t="s">
        <v>13</v>
      </c>
      <c r="E94">
        <v>7</v>
      </c>
    </row>
    <row r="95" spans="1:5" ht="12.75">
      <c r="A95" s="34">
        <v>41338</v>
      </c>
      <c r="B95" t="s">
        <v>68</v>
      </c>
      <c r="C95" t="s">
        <v>206</v>
      </c>
      <c r="D95" t="s">
        <v>12</v>
      </c>
      <c r="E95">
        <v>1</v>
      </c>
    </row>
    <row r="96" spans="1:5" ht="12.75">
      <c r="A96" s="34">
        <v>41338</v>
      </c>
      <c r="B96" t="s">
        <v>68</v>
      </c>
      <c r="C96" t="s">
        <v>179</v>
      </c>
      <c r="D96" t="s">
        <v>85</v>
      </c>
      <c r="E96">
        <v>1</v>
      </c>
    </row>
    <row r="97" spans="1:5" ht="12.75">
      <c r="A97" s="34">
        <v>41338</v>
      </c>
      <c r="B97" t="s">
        <v>87</v>
      </c>
      <c r="C97" t="s">
        <v>160</v>
      </c>
      <c r="D97" t="s">
        <v>85</v>
      </c>
      <c r="E97">
        <v>2</v>
      </c>
    </row>
    <row r="98" spans="1:5" ht="12.75">
      <c r="A98" s="34">
        <v>41354</v>
      </c>
      <c r="B98" t="s">
        <v>77</v>
      </c>
      <c r="C98" t="s">
        <v>73</v>
      </c>
      <c r="D98" t="s">
        <v>13</v>
      </c>
      <c r="E98">
        <v>1</v>
      </c>
    </row>
    <row r="99" spans="1:5" ht="12.75">
      <c r="A99" s="34">
        <v>41354</v>
      </c>
      <c r="B99" t="s">
        <v>77</v>
      </c>
      <c r="C99" t="s">
        <v>206</v>
      </c>
      <c r="D99" t="s">
        <v>12</v>
      </c>
      <c r="E99">
        <v>4</v>
      </c>
    </row>
    <row r="100" spans="1:5" ht="12.75">
      <c r="A100" s="34">
        <v>41354</v>
      </c>
      <c r="B100" t="s">
        <v>77</v>
      </c>
      <c r="C100" t="s">
        <v>209</v>
      </c>
      <c r="D100" t="s">
        <v>13</v>
      </c>
      <c r="E100">
        <v>1</v>
      </c>
    </row>
    <row r="101" spans="1:5" ht="12.75">
      <c r="A101" s="34">
        <v>41354</v>
      </c>
      <c r="B101" t="s">
        <v>77</v>
      </c>
      <c r="C101" t="s">
        <v>209</v>
      </c>
      <c r="D101" t="s">
        <v>12</v>
      </c>
      <c r="E101">
        <v>4</v>
      </c>
    </row>
    <row r="102" spans="1:5" ht="12.75">
      <c r="A102" s="34">
        <v>41354</v>
      </c>
      <c r="B102" t="s">
        <v>77</v>
      </c>
      <c r="C102" t="s">
        <v>69</v>
      </c>
      <c r="D102" t="s">
        <v>85</v>
      </c>
      <c r="E102">
        <v>2</v>
      </c>
    </row>
    <row r="103" spans="1:5" ht="12.75">
      <c r="A103" s="34">
        <v>41354</v>
      </c>
      <c r="B103" t="s">
        <v>77</v>
      </c>
      <c r="C103" t="s">
        <v>71</v>
      </c>
      <c r="D103" t="s">
        <v>12</v>
      </c>
      <c r="E103">
        <v>3</v>
      </c>
    </row>
    <row r="104" spans="1:5" ht="12.75">
      <c r="A104" s="34">
        <v>41354</v>
      </c>
      <c r="B104" t="s">
        <v>77</v>
      </c>
      <c r="C104" t="s">
        <v>71</v>
      </c>
      <c r="D104" t="s">
        <v>13</v>
      </c>
      <c r="E104">
        <v>1</v>
      </c>
    </row>
    <row r="105" spans="1:5" ht="12.75">
      <c r="A105" s="34">
        <v>41354</v>
      </c>
      <c r="B105" t="s">
        <v>77</v>
      </c>
      <c r="C105" t="s">
        <v>205</v>
      </c>
      <c r="D105" t="s">
        <v>13</v>
      </c>
      <c r="E105">
        <v>1</v>
      </c>
    </row>
    <row r="106" spans="1:5" ht="12.75">
      <c r="A106" s="34">
        <v>41354</v>
      </c>
      <c r="B106" t="s">
        <v>72</v>
      </c>
      <c r="C106" t="s">
        <v>166</v>
      </c>
      <c r="D106" t="s">
        <v>85</v>
      </c>
      <c r="E106">
        <v>1</v>
      </c>
    </row>
    <row r="107" spans="1:5" ht="12.75">
      <c r="A107" s="34">
        <v>41354</v>
      </c>
      <c r="B107" t="s">
        <v>72</v>
      </c>
      <c r="C107" t="s">
        <v>205</v>
      </c>
      <c r="D107" t="s">
        <v>12</v>
      </c>
      <c r="E107">
        <v>2</v>
      </c>
    </row>
    <row r="108" spans="1:5" ht="12.75">
      <c r="A108" s="34">
        <v>41354</v>
      </c>
      <c r="B108" t="s">
        <v>79</v>
      </c>
      <c r="C108" t="s">
        <v>73</v>
      </c>
      <c r="D108" t="s">
        <v>12</v>
      </c>
      <c r="E108">
        <v>3</v>
      </c>
    </row>
    <row r="109" spans="1:5" ht="12.75">
      <c r="A109" s="34">
        <v>41354</v>
      </c>
      <c r="B109" t="s">
        <v>79</v>
      </c>
      <c r="C109" t="s">
        <v>73</v>
      </c>
      <c r="D109" t="s">
        <v>13</v>
      </c>
      <c r="E109">
        <v>7</v>
      </c>
    </row>
    <row r="110" spans="1:5" ht="12.75">
      <c r="A110" s="34">
        <v>41354</v>
      </c>
      <c r="B110" t="s">
        <v>79</v>
      </c>
      <c r="C110" t="s">
        <v>71</v>
      </c>
      <c r="D110" t="s">
        <v>12</v>
      </c>
      <c r="E110">
        <v>4</v>
      </c>
    </row>
    <row r="111" spans="1:5" ht="12.75">
      <c r="A111" s="34">
        <v>41354</v>
      </c>
      <c r="B111" t="s">
        <v>79</v>
      </c>
      <c r="C111" t="s">
        <v>71</v>
      </c>
      <c r="D111" t="s">
        <v>13</v>
      </c>
      <c r="E111">
        <v>2</v>
      </c>
    </row>
    <row r="112" spans="1:5" ht="12.75">
      <c r="A112" s="34">
        <v>41354</v>
      </c>
      <c r="B112" t="s">
        <v>201</v>
      </c>
      <c r="C112" t="s">
        <v>73</v>
      </c>
      <c r="D112" t="s">
        <v>12</v>
      </c>
      <c r="E112">
        <v>4</v>
      </c>
    </row>
    <row r="113" spans="1:5" ht="12.75">
      <c r="A113" s="34">
        <v>41354</v>
      </c>
      <c r="B113" t="s">
        <v>201</v>
      </c>
      <c r="C113" t="s">
        <v>73</v>
      </c>
      <c r="D113" t="s">
        <v>13</v>
      </c>
      <c r="E113">
        <v>4</v>
      </c>
    </row>
    <row r="114" spans="1:5" ht="12.75">
      <c r="A114" s="34">
        <v>41354</v>
      </c>
      <c r="B114" t="s">
        <v>203</v>
      </c>
      <c r="C114" t="s">
        <v>202</v>
      </c>
      <c r="D114" s="33" t="s">
        <v>70</v>
      </c>
      <c r="E114" s="33" t="s">
        <v>70</v>
      </c>
    </row>
    <row r="115" spans="1:5" ht="12.75">
      <c r="A115" s="34">
        <v>41354</v>
      </c>
      <c r="B115" t="s">
        <v>204</v>
      </c>
      <c r="C115" t="s">
        <v>202</v>
      </c>
      <c r="D115" s="33" t="s">
        <v>70</v>
      </c>
      <c r="E115" s="33" t="s">
        <v>70</v>
      </c>
    </row>
    <row r="116" spans="1:5" ht="12.75">
      <c r="A116" s="34">
        <v>41387</v>
      </c>
      <c r="B116" t="s">
        <v>77</v>
      </c>
      <c r="C116" t="s">
        <v>73</v>
      </c>
      <c r="D116" t="s">
        <v>12</v>
      </c>
      <c r="E116">
        <v>1</v>
      </c>
    </row>
    <row r="117" spans="1:5" ht="12.75">
      <c r="A117" s="34">
        <v>41387</v>
      </c>
      <c r="B117" t="s">
        <v>77</v>
      </c>
      <c r="C117" t="s">
        <v>73</v>
      </c>
      <c r="D117" t="s">
        <v>13</v>
      </c>
      <c r="E117">
        <v>3</v>
      </c>
    </row>
    <row r="118" spans="1:5" ht="12.75">
      <c r="A118" s="34">
        <v>41387</v>
      </c>
      <c r="B118" t="s">
        <v>78</v>
      </c>
      <c r="C118" t="s">
        <v>73</v>
      </c>
      <c r="D118" t="s">
        <v>13</v>
      </c>
      <c r="E118">
        <v>4</v>
      </c>
    </row>
    <row r="119" spans="1:5" ht="12.75">
      <c r="A119" s="34">
        <v>41387</v>
      </c>
      <c r="B119" t="s">
        <v>78</v>
      </c>
      <c r="C119" t="s">
        <v>71</v>
      </c>
      <c r="D119" t="s">
        <v>12</v>
      </c>
      <c r="E119">
        <v>1</v>
      </c>
    </row>
    <row r="120" spans="1:5" ht="12.75">
      <c r="A120" s="34">
        <v>41387</v>
      </c>
      <c r="B120" t="s">
        <v>80</v>
      </c>
      <c r="C120" t="s">
        <v>73</v>
      </c>
      <c r="D120" t="s">
        <v>12</v>
      </c>
      <c r="E120">
        <v>2</v>
      </c>
    </row>
    <row r="121" spans="1:5" ht="12.75">
      <c r="A121" s="34">
        <v>41387</v>
      </c>
      <c r="B121" t="s">
        <v>80</v>
      </c>
      <c r="C121" t="s">
        <v>73</v>
      </c>
      <c r="D121" t="s">
        <v>13</v>
      </c>
      <c r="E121">
        <v>1</v>
      </c>
    </row>
    <row r="122" spans="1:5" ht="12.75">
      <c r="A122" s="34">
        <v>41387</v>
      </c>
      <c r="B122" t="s">
        <v>80</v>
      </c>
      <c r="C122" t="s">
        <v>74</v>
      </c>
      <c r="D122" t="s">
        <v>12</v>
      </c>
      <c r="E122">
        <v>1</v>
      </c>
    </row>
    <row r="123" spans="1:5" ht="12.75">
      <c r="A123" s="34">
        <v>41387</v>
      </c>
      <c r="B123" t="s">
        <v>80</v>
      </c>
      <c r="C123" t="s">
        <v>74</v>
      </c>
      <c r="D123" t="s">
        <v>13</v>
      </c>
      <c r="E123">
        <v>1</v>
      </c>
    </row>
    <row r="124" spans="1:5" ht="12.75">
      <c r="A124" s="34">
        <v>41387</v>
      </c>
      <c r="B124" t="s">
        <v>80</v>
      </c>
      <c r="C124" t="s">
        <v>71</v>
      </c>
      <c r="D124" t="s">
        <v>12</v>
      </c>
      <c r="E124">
        <v>2</v>
      </c>
    </row>
    <row r="125" spans="1:5" ht="12.75">
      <c r="A125" s="34">
        <v>41387</v>
      </c>
      <c r="B125" t="s">
        <v>80</v>
      </c>
      <c r="C125" t="s">
        <v>71</v>
      </c>
      <c r="D125" t="s">
        <v>13</v>
      </c>
      <c r="E125">
        <v>1</v>
      </c>
    </row>
    <row r="126" spans="1:5" ht="12.75">
      <c r="A126" s="34">
        <v>41387</v>
      </c>
      <c r="B126" t="s">
        <v>81</v>
      </c>
      <c r="C126" t="s">
        <v>73</v>
      </c>
      <c r="D126" t="s">
        <v>12</v>
      </c>
      <c r="E126">
        <v>1</v>
      </c>
    </row>
    <row r="127" spans="1:5" ht="12.75">
      <c r="A127" s="34">
        <v>41387</v>
      </c>
      <c r="B127" t="s">
        <v>81</v>
      </c>
      <c r="C127" t="s">
        <v>73</v>
      </c>
      <c r="D127" t="s">
        <v>13</v>
      </c>
      <c r="E127">
        <v>1</v>
      </c>
    </row>
    <row r="128" spans="1:5" ht="12.75">
      <c r="A128" s="34">
        <v>41387</v>
      </c>
      <c r="B128" t="s">
        <v>81</v>
      </c>
      <c r="C128" t="s">
        <v>160</v>
      </c>
      <c r="D128" t="s">
        <v>85</v>
      </c>
      <c r="E128">
        <v>1</v>
      </c>
    </row>
    <row r="129" spans="1:5" ht="12.75">
      <c r="A129" s="34">
        <v>41387</v>
      </c>
      <c r="B129" t="s">
        <v>81</v>
      </c>
      <c r="C129" t="s">
        <v>124</v>
      </c>
      <c r="D129" t="s">
        <v>12</v>
      </c>
      <c r="E129">
        <v>1</v>
      </c>
    </row>
    <row r="130" spans="1:5" ht="12.75">
      <c r="A130" s="34">
        <v>41387</v>
      </c>
      <c r="B130" t="s">
        <v>76</v>
      </c>
      <c r="C130" t="s">
        <v>202</v>
      </c>
      <c r="D130" s="33" t="s">
        <v>70</v>
      </c>
      <c r="E130" s="33" t="s">
        <v>70</v>
      </c>
    </row>
    <row r="131" spans="1:5" ht="12.75">
      <c r="A131" s="34">
        <v>41387</v>
      </c>
      <c r="B131" t="s">
        <v>72</v>
      </c>
      <c r="C131" t="s">
        <v>73</v>
      </c>
      <c r="D131" t="s">
        <v>12</v>
      </c>
      <c r="E131">
        <v>1</v>
      </c>
    </row>
    <row r="132" spans="1:5" ht="12.75">
      <c r="A132" s="34">
        <v>41387</v>
      </c>
      <c r="B132" t="s">
        <v>72</v>
      </c>
      <c r="C132" t="s">
        <v>73</v>
      </c>
      <c r="D132" t="s">
        <v>13</v>
      </c>
      <c r="E132">
        <v>1</v>
      </c>
    </row>
    <row r="133" spans="1:5" ht="12.75">
      <c r="A133" s="34">
        <v>41387</v>
      </c>
      <c r="B133" t="s">
        <v>72</v>
      </c>
      <c r="C133" t="s">
        <v>160</v>
      </c>
      <c r="D133" t="s">
        <v>85</v>
      </c>
      <c r="E133">
        <v>1</v>
      </c>
    </row>
    <row r="134" spans="1:5" ht="12.75">
      <c r="A134" s="34">
        <v>41387</v>
      </c>
      <c r="B134" t="s">
        <v>72</v>
      </c>
      <c r="C134" t="s">
        <v>71</v>
      </c>
      <c r="D134" t="s">
        <v>13</v>
      </c>
      <c r="E134">
        <v>2</v>
      </c>
    </row>
    <row r="135" spans="1:5" ht="12.75">
      <c r="A135" s="34">
        <v>41387</v>
      </c>
      <c r="B135" t="s">
        <v>72</v>
      </c>
      <c r="C135" t="s">
        <v>71</v>
      </c>
      <c r="D135" t="s">
        <v>12</v>
      </c>
      <c r="E135">
        <v>1</v>
      </c>
    </row>
    <row r="136" spans="1:5" ht="12.75">
      <c r="A136" s="34">
        <v>41387</v>
      </c>
      <c r="B136" t="s">
        <v>79</v>
      </c>
      <c r="C136" t="s">
        <v>73</v>
      </c>
      <c r="D136" t="s">
        <v>12</v>
      </c>
      <c r="E136">
        <v>1</v>
      </c>
    </row>
    <row r="137" spans="1:5" ht="12.75">
      <c r="A137" s="34">
        <v>41387</v>
      </c>
      <c r="B137" t="s">
        <v>79</v>
      </c>
      <c r="C137" t="s">
        <v>73</v>
      </c>
      <c r="D137" t="s">
        <v>13</v>
      </c>
      <c r="E137">
        <v>6</v>
      </c>
    </row>
    <row r="138" spans="1:5" ht="12.75">
      <c r="A138" s="34">
        <v>41387</v>
      </c>
      <c r="B138" t="s">
        <v>79</v>
      </c>
      <c r="C138" t="s">
        <v>71</v>
      </c>
      <c r="D138" t="s">
        <v>12</v>
      </c>
      <c r="E138">
        <v>3</v>
      </c>
    </row>
    <row r="139" spans="1:5" ht="12.75">
      <c r="A139" s="34">
        <v>41387</v>
      </c>
      <c r="B139" t="s">
        <v>79</v>
      </c>
      <c r="C139" t="s">
        <v>71</v>
      </c>
      <c r="D139" t="s">
        <v>13</v>
      </c>
      <c r="E139">
        <v>1</v>
      </c>
    </row>
    <row r="140" spans="1:5" ht="12.75">
      <c r="A140" s="34">
        <v>41387</v>
      </c>
      <c r="B140" t="s">
        <v>201</v>
      </c>
      <c r="C140" t="s">
        <v>202</v>
      </c>
      <c r="D140" s="33" t="s">
        <v>70</v>
      </c>
      <c r="E140" s="33" t="s">
        <v>70</v>
      </c>
    </row>
    <row r="141" spans="1:5" ht="12.75">
      <c r="A141" s="34">
        <v>41387</v>
      </c>
      <c r="B141" t="s">
        <v>203</v>
      </c>
      <c r="C141" t="s">
        <v>202</v>
      </c>
      <c r="D141" s="33" t="s">
        <v>70</v>
      </c>
      <c r="E141" s="33" t="s">
        <v>70</v>
      </c>
    </row>
    <row r="142" spans="1:5" ht="12.75">
      <c r="A142" s="34">
        <v>41387</v>
      </c>
      <c r="B142" t="s">
        <v>204</v>
      </c>
      <c r="C142" t="s">
        <v>202</v>
      </c>
      <c r="D142" s="33" t="s">
        <v>70</v>
      </c>
      <c r="E142" s="33" t="s">
        <v>70</v>
      </c>
    </row>
    <row r="143" spans="1:5" ht="12.75">
      <c r="A143" s="34">
        <v>41387</v>
      </c>
      <c r="B143" t="s">
        <v>68</v>
      </c>
      <c r="C143" t="s">
        <v>73</v>
      </c>
      <c r="D143" t="s">
        <v>12</v>
      </c>
      <c r="E143">
        <v>2</v>
      </c>
    </row>
    <row r="144" spans="1:5" ht="12.75">
      <c r="A144" s="34">
        <v>41387</v>
      </c>
      <c r="B144" t="s">
        <v>68</v>
      </c>
      <c r="C144" t="s">
        <v>73</v>
      </c>
      <c r="D144" t="s">
        <v>13</v>
      </c>
      <c r="E144">
        <v>5</v>
      </c>
    </row>
    <row r="145" spans="1:6" ht="12.75">
      <c r="A145" s="34">
        <v>41387</v>
      </c>
      <c r="B145" t="s">
        <v>68</v>
      </c>
      <c r="C145" t="s">
        <v>160</v>
      </c>
      <c r="D145" t="s">
        <v>85</v>
      </c>
      <c r="E145">
        <v>6</v>
      </c>
      <c r="F145" t="s">
        <v>207</v>
      </c>
    </row>
    <row r="146" spans="1:5" ht="12.75">
      <c r="A146" s="34">
        <v>41387</v>
      </c>
      <c r="B146" t="s">
        <v>68</v>
      </c>
      <c r="C146" t="s">
        <v>206</v>
      </c>
      <c r="D146" t="s">
        <v>12</v>
      </c>
      <c r="E146">
        <v>1</v>
      </c>
    </row>
    <row r="147" spans="1:5" ht="12.75">
      <c r="A147" s="34">
        <v>41387</v>
      </c>
      <c r="B147" t="s">
        <v>68</v>
      </c>
      <c r="C147" t="s">
        <v>71</v>
      </c>
      <c r="D147" t="s">
        <v>12</v>
      </c>
      <c r="E147">
        <v>6</v>
      </c>
    </row>
    <row r="148" spans="1:5" ht="12.75">
      <c r="A148" s="34">
        <v>41387</v>
      </c>
      <c r="B148" t="s">
        <v>68</v>
      </c>
      <c r="C148" t="s">
        <v>71</v>
      </c>
      <c r="D148" t="s">
        <v>13</v>
      </c>
      <c r="E148">
        <v>5</v>
      </c>
    </row>
    <row r="149" spans="1:5" ht="12.75">
      <c r="A149" s="34">
        <v>41387</v>
      </c>
      <c r="B149" t="s">
        <v>68</v>
      </c>
      <c r="C149" t="s">
        <v>205</v>
      </c>
      <c r="D149" t="s">
        <v>12</v>
      </c>
      <c r="E149">
        <v>1</v>
      </c>
    </row>
    <row r="150" spans="1:5" ht="12.75">
      <c r="A150" s="34">
        <v>41387</v>
      </c>
      <c r="B150" t="s">
        <v>68</v>
      </c>
      <c r="C150" t="s">
        <v>205</v>
      </c>
      <c r="D150" t="s">
        <v>13</v>
      </c>
      <c r="E150"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Seattle City Light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McShane</dc:creator>
  <cp:keywords/>
  <dc:description/>
  <cp:lastModifiedBy>Ron Tressler</cp:lastModifiedBy>
  <dcterms:created xsi:type="dcterms:W3CDTF">2012-12-18T19:48:01Z</dcterms:created>
  <dcterms:modified xsi:type="dcterms:W3CDTF">2014-01-27T21:17:44Z</dcterms:modified>
  <cp:category/>
  <cp:version/>
  <cp:contentType/>
  <cp:contentStatus/>
</cp:coreProperties>
</file>