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BH Phase I Aggregated" sheetId="1" r:id="rId1"/>
    <sheet name="BBH March 12 Aggregated" sheetId="2" r:id="rId2"/>
    <sheet name="Seniors Aggregated --BBH" sheetId="3" r:id="rId3"/>
    <sheet name="Renters Aggregated -- BBH" sheetId="4" r:id="rId4"/>
    <sheet name="Sheet1" sheetId="5" r:id="rId5"/>
    <sheet name="Sheet2" sheetId="6" r:id="rId6"/>
    <sheet name="Sheet3" sheetId="7" r:id="rId7"/>
  </sheets>
  <definedNames>
    <definedName name="_xlnm.Print_Area" localSheetId="3">'Renters Aggregated -- BBH'!$A$4:$V$196</definedName>
  </definedNames>
  <calcPr fullCalcOnLoad="1"/>
</workbook>
</file>

<file path=xl/sharedStrings.xml><?xml version="1.0" encoding="utf-8"?>
<sst xmlns="http://schemas.openxmlformats.org/spreadsheetml/2006/main" count="1940" uniqueCount="228">
  <si>
    <t>Class Response Reports -- Aggregated</t>
  </si>
  <si>
    <t>Library</t>
  </si>
  <si>
    <t>Tressa</t>
  </si>
  <si>
    <t>Cambrigde</t>
  </si>
  <si>
    <t>Total</t>
  </si>
  <si>
    <t>BBH Renters Meetings</t>
  </si>
  <si>
    <t># attendees</t>
  </si>
  <si>
    <t># in class</t>
  </si>
  <si>
    <t>REPORT</t>
  </si>
  <si>
    <t>% of class members</t>
  </si>
  <si>
    <t># of responses</t>
  </si>
  <si>
    <t>% of question responses</t>
  </si>
  <si>
    <t>SAMPLE QUESTIONS:  Where did you hear about today’s Broadview/Bitter Lake/Haller Lake (BBH) Neighborhood Plan Update Workshop?</t>
  </si>
  <si>
    <t>A. Planning Outreach Liaison</t>
  </si>
  <si>
    <t>0.0%</t>
  </si>
  <si>
    <t>B.I received an invitation in the mail</t>
  </si>
  <si>
    <t>6.7%</t>
  </si>
  <si>
    <t>C.Announcement at a community meeting, church, etc</t>
  </si>
  <si>
    <t>3.0%</t>
  </si>
  <si>
    <t>D.Neighborhood Advisory Committee member</t>
  </si>
  <si>
    <t>E.City of Seattle Neighborhood Planning Website</t>
  </si>
  <si>
    <t>F.Other/Word of Mouth</t>
  </si>
  <si>
    <t>15.2%</t>
  </si>
  <si>
    <t>Which of the following best describes your connection to Broadview/Bitter Lake/Haller Lake (BBH) Neighborhood(s)?</t>
  </si>
  <si>
    <t>A.Live</t>
  </si>
  <si>
    <t>13.3%</t>
  </si>
  <si>
    <t>12.1%</t>
  </si>
  <si>
    <t>B.Work</t>
  </si>
  <si>
    <t>C.Own a business/Rent Commercial Space</t>
  </si>
  <si>
    <t>D.Go to school in BBH</t>
  </si>
  <si>
    <t>E.I am involved in a church or community organization</t>
  </si>
  <si>
    <t>F.Other</t>
  </si>
  <si>
    <t>BBH NEIGHBORHOOD PLAN STATEMENT:  We need to work towards "....developing a residentially-serving business node (district)".</t>
  </si>
  <si>
    <t>A.Strongly Agree</t>
  </si>
  <si>
    <t>9.1%</t>
  </si>
  <si>
    <t>B.Agree</t>
  </si>
  <si>
    <t>C.Neither Agree or Disagree</t>
  </si>
  <si>
    <t>6.1%</t>
  </si>
  <si>
    <t>D.Disagree</t>
  </si>
  <si>
    <t>E.Strongly Disagree</t>
  </si>
  <si>
    <t>BBH NEIGHBORHOOD PLAN STATEMENT:  We should seek to "...improve sewer and stormwater infrastructure to accommodate present loads".</t>
  </si>
  <si>
    <t>How long have you lived, worked, or owned a business, rented commercial space, or otherwise been connected to the Broadview/Bitter Lake/Haller Lake Neighborhood(s)?</t>
  </si>
  <si>
    <t>A.0-1 year</t>
  </si>
  <si>
    <t>B.2-5 years</t>
  </si>
  <si>
    <t>C.6-10 years</t>
  </si>
  <si>
    <t>D.10-20 years</t>
  </si>
  <si>
    <t>E.20 years or more</t>
  </si>
  <si>
    <t>F.I'm not connected to the Rainier Beach Neighborhood</t>
  </si>
  <si>
    <t>BBH NEIGHBORHOOD PLAN STATEMENT:  We should "...improve pedestrian circulation, bicycle circulation, vehicle circulation and mass transit for adequate support of residents and businesses".</t>
  </si>
  <si>
    <t>BBH NEIGHBORHOOD PLAN STATEMENT:   We want to see an "...increase (in) the number and visibility of police patrols, and improve lighting along streets, sidewalks, in parks, open space areas, and around public facilities".</t>
  </si>
  <si>
    <t>20.0%</t>
  </si>
  <si>
    <t xml:space="preserve">What kind of transportation do you most often use? </t>
  </si>
  <si>
    <t>A.Walk</t>
  </si>
  <si>
    <t>B.Bike</t>
  </si>
  <si>
    <t>C.Ride the Bus</t>
  </si>
  <si>
    <t>D.Drive</t>
  </si>
  <si>
    <t xml:space="preserve">Do you most often walk in the Broadview/Bitter Lake/Haller Lake Neighborhood(s) to…? </t>
  </si>
  <si>
    <t>A.Travel to bus stop(s)</t>
  </si>
  <si>
    <t>B.Travel to work</t>
  </si>
  <si>
    <t>C.Travel to shops, restaurants, parks, community centers, friends' house, or other places</t>
  </si>
  <si>
    <t>D.Exercise or recreation</t>
  </si>
  <si>
    <t>E.Walk in local parks</t>
  </si>
  <si>
    <t>F.I don't walk around my neighborhood</t>
  </si>
  <si>
    <t>Do you feel safe walking around the Broadview/Bitter Lake/Haller Lake Neighborhood(s)…?</t>
  </si>
  <si>
    <t>A.At night</t>
  </si>
  <si>
    <t>B.During the day</t>
  </si>
  <si>
    <t>C.Both at night and during the day</t>
  </si>
  <si>
    <t>D.None of the above/neither</t>
  </si>
  <si>
    <t xml:space="preserve">What would encourage you to walk more around the Broadview/Bitter Lake/Haller Lake Neighborhood(s)? </t>
  </si>
  <si>
    <t>A.Places to go</t>
  </si>
  <si>
    <t>B.More trails</t>
  </si>
  <si>
    <t>C.Closer parks</t>
  </si>
  <si>
    <t>D.Safer streets (more people, lighting, sidewalks)</t>
  </si>
  <si>
    <t>E.Other</t>
  </si>
  <si>
    <t xml:space="preserve">Do you ride a bicycle around the Broadview/Bitter Lake/Haller Lake Neighborhood(s) to…? </t>
  </si>
  <si>
    <t>C.Travel to shops, restaurants, parks, community centers, friend's house, other</t>
  </si>
  <si>
    <t>E.In local parks or on bike trails</t>
  </si>
  <si>
    <t>F.I don't ride a bike around my neighborhood</t>
  </si>
  <si>
    <t xml:space="preserve">If you do ride your bike around the Broadview/Bitter Lake/Haller Lake Neighborhood(s), what would make you bike more often? </t>
  </si>
  <si>
    <t>A.More places to go</t>
  </si>
  <si>
    <t>D.More bike lanes</t>
  </si>
  <si>
    <t>E.More bike parking and/or bike lockers</t>
  </si>
  <si>
    <t xml:space="preserve">What do you do when you visit city-operated parks and recreation community centers in the Broadview/Bitter Lake/Haller Lake Neighborhood(s)? </t>
  </si>
  <si>
    <t>A.Exercise</t>
  </si>
  <si>
    <t>B.Take children to play</t>
  </si>
  <si>
    <t>C.Relax</t>
  </si>
  <si>
    <t>D.Informal gatherings/community meeting</t>
  </si>
  <si>
    <t>F.I don't use parks or community centers in my neighborhood</t>
  </si>
  <si>
    <t>How long does it take you to travel to the place where you shop most often for food you prepare at home (grocery store, farmer’s market, corner store, etc)?</t>
  </si>
  <si>
    <t>A.Less than 10 minutes</t>
  </si>
  <si>
    <t>B.10-20 minutes</t>
  </si>
  <si>
    <t>C.20-30 minutes</t>
  </si>
  <si>
    <t>D.30-60 minutes</t>
  </si>
  <si>
    <t>E.More than 60 minutes</t>
  </si>
  <si>
    <t>What mode of transportation do you use when traveling to the place where you shop for food?</t>
  </si>
  <si>
    <t>C.Ride the bus/transit</t>
  </si>
  <si>
    <t xml:space="preserve">Do you grow some of your own food?  If yes, where? </t>
  </si>
  <si>
    <t>A.In my yard</t>
  </si>
  <si>
    <t>B.On my balcony or patio</t>
  </si>
  <si>
    <t>C.In a p-patch or community garden</t>
  </si>
  <si>
    <t>D.In someone else's yard (neighbor or friend)</t>
  </si>
  <si>
    <t>F.I don't grow my own food</t>
  </si>
  <si>
    <t>18.2%</t>
  </si>
  <si>
    <t xml:space="preserve">How old are you? </t>
  </si>
  <si>
    <t>A.18 or younger</t>
  </si>
  <si>
    <t>B.19-30</t>
  </si>
  <si>
    <t>C.31-50</t>
  </si>
  <si>
    <t>D.51-65</t>
  </si>
  <si>
    <t>E.66-80</t>
  </si>
  <si>
    <t>F.Over 80</t>
  </si>
  <si>
    <t>What is your race/ethnicity? Part 1 of 2 (continued in questions 15)</t>
  </si>
  <si>
    <t>A.White/Caucasian</t>
  </si>
  <si>
    <t>B.Black/African American</t>
  </si>
  <si>
    <t>C.American Indian or Alaska Native</t>
  </si>
  <si>
    <t>D.Asian or Southeast Asian</t>
  </si>
  <si>
    <t>E.Hawaiian Native/Pacific Islander, Samoan</t>
  </si>
  <si>
    <t>F.None of the above (please see question 15 for more options)</t>
  </si>
  <si>
    <t>What is your race/ethnicity? (Part 2 of 2)</t>
  </si>
  <si>
    <t>A.Latino/Hispanic</t>
  </si>
  <si>
    <t>B.African/African Immigrant</t>
  </si>
  <si>
    <t>C.Filipino</t>
  </si>
  <si>
    <t>D.Mixed Race</t>
  </si>
  <si>
    <t>F.None of the above</t>
  </si>
  <si>
    <t>What is the primary language spoken in your home (Part I of 3)?</t>
  </si>
  <si>
    <t>A.Spanish</t>
  </si>
  <si>
    <t>B.English</t>
  </si>
  <si>
    <t>21.2%</t>
  </si>
  <si>
    <t>C.Afa-Somali</t>
  </si>
  <si>
    <t>D.Afan-Oromo</t>
  </si>
  <si>
    <t>E.Tigrinya</t>
  </si>
  <si>
    <t>F.(None of the above (see questions 17 and 18)</t>
  </si>
  <si>
    <t>What is the primary language spoken in your home (Part 2 of 3)?</t>
  </si>
  <si>
    <t>A.Tagalog</t>
  </si>
  <si>
    <t>B.Vietnamese</t>
  </si>
  <si>
    <t>C.Cantonese/Mandarin</t>
  </si>
  <si>
    <t>D.Khmer</t>
  </si>
  <si>
    <t>E.Laotian</t>
  </si>
  <si>
    <t>F.None of the above (see question 18)</t>
  </si>
  <si>
    <t>What is the primary language spoken in your home (Part 3 of 3)?</t>
  </si>
  <si>
    <t>A.Samoan</t>
  </si>
  <si>
    <t>B.Korean</t>
  </si>
  <si>
    <t>C.Arabic</t>
  </si>
  <si>
    <t>D.Burmese</t>
  </si>
  <si>
    <t>E.Hmong</t>
  </si>
  <si>
    <t>F.Amharic</t>
  </si>
  <si>
    <t>Please rate your experience at today's Broadview/Bitter Lake/Haller Lake Neighborhood(s)?</t>
  </si>
  <si>
    <t>A.Excellent</t>
  </si>
  <si>
    <t>B.Very Good</t>
  </si>
  <si>
    <t>C.Good</t>
  </si>
  <si>
    <t>D.Average</t>
  </si>
  <si>
    <t>E.Poor</t>
  </si>
  <si>
    <t>F.Very Poor</t>
  </si>
  <si>
    <t>Session 1</t>
  </si>
  <si>
    <t>Session 2</t>
  </si>
  <si>
    <t>Session 3</t>
  </si>
  <si>
    <t>March 12, 2011 BBH Community Meeting</t>
  </si>
  <si>
    <t>42.4%</t>
  </si>
  <si>
    <t>60.6%</t>
  </si>
  <si>
    <t>24.2%</t>
  </si>
  <si>
    <t>30.3%</t>
  </si>
  <si>
    <t>48.5%</t>
  </si>
  <si>
    <t>36.4%</t>
  </si>
  <si>
    <t>54.5%</t>
  </si>
  <si>
    <t>39.4%</t>
  </si>
  <si>
    <t>27.3%</t>
  </si>
  <si>
    <t>33.3%</t>
  </si>
  <si>
    <t>45.5%</t>
  </si>
  <si>
    <t>Created On:</t>
  </si>
  <si>
    <t>Page 6 of 6</t>
  </si>
  <si>
    <t>Northgate Plaza</t>
  </si>
  <si>
    <t>Four Freedoms</t>
  </si>
  <si>
    <t>Ida Culver</t>
  </si>
  <si>
    <t>Northhaven</t>
  </si>
  <si>
    <t>New Haven</t>
  </si>
  <si>
    <t>BBH Seniors POL Meeting Responses</t>
  </si>
  <si>
    <t>4.0%</t>
  </si>
  <si>
    <t>50.0%</t>
  </si>
  <si>
    <t>5.0%</t>
  </si>
  <si>
    <t>40.0%</t>
  </si>
  <si>
    <t>28.0%</t>
  </si>
  <si>
    <t>30.0%</t>
  </si>
  <si>
    <t>75.8%</t>
  </si>
  <si>
    <t>36.0%</t>
  </si>
  <si>
    <t>72.7%</t>
  </si>
  <si>
    <t>85.0%</t>
  </si>
  <si>
    <t>26.7%</t>
  </si>
  <si>
    <t>80.0%</t>
  </si>
  <si>
    <t>12.0%</t>
  </si>
  <si>
    <t>8.0%</t>
  </si>
  <si>
    <t>55.0%</t>
  </si>
  <si>
    <t>10.0%</t>
  </si>
  <si>
    <t>51.5%</t>
  </si>
  <si>
    <t>15.0%</t>
  </si>
  <si>
    <t>69.7%</t>
  </si>
  <si>
    <t>57.6%</t>
  </si>
  <si>
    <t>24.0%</t>
  </si>
  <si>
    <t>35.0%</t>
  </si>
  <si>
    <t>45.0%</t>
  </si>
  <si>
    <t>16.0%</t>
  </si>
  <si>
    <t>25.0%</t>
  </si>
  <si>
    <t>66.7%</t>
  </si>
  <si>
    <t>32.0%</t>
  </si>
  <si>
    <t>75.0%</t>
  </si>
  <si>
    <t>63.6%</t>
  </si>
  <si>
    <t>65.0%</t>
  </si>
  <si>
    <t>70.0%</t>
  </si>
  <si>
    <t>BBH Phase I Instant Polling Aggregated</t>
  </si>
  <si>
    <t>March 12th Mtg Total</t>
  </si>
  <si>
    <t>Seniors</t>
  </si>
  <si>
    <t>Renters</t>
  </si>
  <si>
    <t>Total number</t>
  </si>
  <si>
    <t>Includes:  March 12, 2011 mtg, Seniors, Renters</t>
  </si>
  <si>
    <t>F.Latino/Hispanic</t>
  </si>
  <si>
    <t>G.African/African Immigrant</t>
  </si>
  <si>
    <t>H.Filipino</t>
  </si>
  <si>
    <t>I.Mixed Race</t>
  </si>
  <si>
    <t>J.Other</t>
  </si>
  <si>
    <t>F.Tagalog</t>
  </si>
  <si>
    <t>G.Vietnamese</t>
  </si>
  <si>
    <t>H.Cantonese/Mandarin</t>
  </si>
  <si>
    <t>I.Khmer</t>
  </si>
  <si>
    <t>J.Laotian</t>
  </si>
  <si>
    <t>K.Samoan</t>
  </si>
  <si>
    <t>L.Korean</t>
  </si>
  <si>
    <t>M.Arabic</t>
  </si>
  <si>
    <t>N.Burmese</t>
  </si>
  <si>
    <t>O.Hmong</t>
  </si>
  <si>
    <t>P.Amharic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</si>
</sst>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5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readingOrder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center" vertical="center" textRotation="90" wrapText="1" readingOrder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textRotation="90" wrapText="1" readingOrder="1"/>
    </xf>
    <xf numFmtId="0" fontId="4" fillId="33" borderId="0" xfId="0" applyFont="1" applyFill="1" applyBorder="1" applyAlignment="1">
      <alignment horizontal="left" vertical="top" wrapText="1" readingOrder="1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58" applyNumberFormat="1" applyFont="1" applyFill="1" applyBorder="1" applyAlignment="1">
      <alignment horizontal="center" vertical="center" wrapText="1"/>
    </xf>
    <xf numFmtId="9" fontId="2" fillId="0" borderId="0" xfId="5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 indent="4"/>
    </xf>
    <xf numFmtId="9" fontId="2" fillId="0" borderId="0" xfId="58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vertical="top"/>
    </xf>
    <xf numFmtId="0" fontId="43" fillId="0" borderId="0" xfId="0" applyFont="1" applyBorder="1" applyAlignment="1">
      <alignment vertical="top"/>
    </xf>
    <xf numFmtId="1" fontId="43" fillId="0" borderId="0" xfId="0" applyNumberFormat="1" applyFont="1" applyBorder="1" applyAlignment="1">
      <alignment horizontal="center" vertical="center"/>
    </xf>
    <xf numFmtId="9" fontId="4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9" fontId="0" fillId="0" borderId="0" xfId="58" applyFont="1" applyBorder="1" applyAlignment="1">
      <alignment vertical="center"/>
    </xf>
    <xf numFmtId="0" fontId="8" fillId="0" borderId="0" xfId="0" applyFont="1" applyFill="1" applyBorder="1" applyAlignment="1">
      <alignment horizontal="left" vertical="top" wrapText="1" readingOrder="1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/>
    </xf>
    <xf numFmtId="9" fontId="43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top"/>
    </xf>
    <xf numFmtId="0" fontId="4" fillId="0" borderId="0" xfId="55" applyFont="1" applyFill="1" applyBorder="1" applyAlignment="1">
      <alignment horizontal="left" vertical="center" wrapText="1" readingOrder="1"/>
      <protection/>
    </xf>
    <xf numFmtId="0" fontId="2" fillId="0" borderId="0" xfId="55" applyFont="1" applyFill="1" applyBorder="1" applyAlignment="1">
      <alignment horizontal="center" vertical="center" textRotation="90" wrapText="1" readingOrder="1"/>
      <protection/>
    </xf>
    <xf numFmtId="0" fontId="2" fillId="0" borderId="0" xfId="55" applyFont="1" applyFill="1" applyBorder="1" applyAlignment="1">
      <alignment horizontal="left" vertical="center" textRotation="90" wrapText="1" readingOrder="1"/>
      <protection/>
    </xf>
    <xf numFmtId="0" fontId="2" fillId="0" borderId="0" xfId="55" applyFont="1" applyFill="1" applyBorder="1" applyAlignment="1">
      <alignment horizontal="right" vertical="center" wrapText="1"/>
      <protection/>
    </xf>
    <xf numFmtId="0" fontId="4" fillId="0" borderId="0" xfId="55" applyFont="1" applyFill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horizontal="center" vertical="center"/>
      <protection/>
    </xf>
    <xf numFmtId="14" fontId="2" fillId="0" borderId="0" xfId="55" applyNumberFormat="1" applyFont="1" applyBorder="1" applyAlignment="1">
      <alignment horizontal="center" vertical="center" textRotation="90" wrapText="1"/>
      <protection/>
    </xf>
    <xf numFmtId="0" fontId="2" fillId="0" borderId="0" xfId="55" applyFont="1" applyBorder="1" applyAlignment="1">
      <alignment horizontal="center" vertical="center" textRotation="90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Font="1" applyBorder="1" applyAlignment="1">
      <alignment horizontal="left" vertical="center"/>
      <protection/>
    </xf>
    <xf numFmtId="1" fontId="4" fillId="0" borderId="0" xfId="55" applyNumberFormat="1" applyFont="1" applyBorder="1" applyAlignment="1">
      <alignment vertical="center"/>
      <protection/>
    </xf>
    <xf numFmtId="9" fontId="4" fillId="0" borderId="0" xfId="59" applyFont="1" applyBorder="1" applyAlignment="1">
      <alignment horizontal="left" vertical="center"/>
    </xf>
    <xf numFmtId="1" fontId="2" fillId="0" borderId="0" xfId="55" applyNumberFormat="1" applyFont="1" applyBorder="1" applyAlignment="1">
      <alignment horizontal="center" vertical="center"/>
      <protection/>
    </xf>
    <xf numFmtId="1" fontId="2" fillId="0" borderId="0" xfId="55" applyNumberFormat="1" applyFont="1" applyBorder="1" applyAlignment="1">
      <alignment vertical="center"/>
      <protection/>
    </xf>
    <xf numFmtId="9" fontId="2" fillId="0" borderId="0" xfId="59" applyFont="1" applyBorder="1" applyAlignment="1">
      <alignment vertical="center"/>
    </xf>
    <xf numFmtId="0" fontId="2" fillId="0" borderId="0" xfId="55" applyFont="1" applyFill="1" applyBorder="1" applyAlignment="1">
      <alignment horizontal="left" vertical="center" wrapText="1" readingOrder="1"/>
      <protection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8" fillId="0" borderId="0" xfId="55" applyBorder="1" applyAlignment="1">
      <alignment vertical="center"/>
      <protection/>
    </xf>
    <xf numFmtId="0" fontId="6" fillId="33" borderId="0" xfId="0" applyFont="1" applyFill="1" applyBorder="1" applyAlignment="1">
      <alignment horizontal="left" vertical="top" wrapText="1" readingOrder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 textRotation="90" wrapText="1" readingOrder="1"/>
    </xf>
    <xf numFmtId="1" fontId="43" fillId="0" borderId="10" xfId="0" applyNumberFormat="1" applyFont="1" applyBorder="1" applyAlignment="1">
      <alignment horizontal="center" vertical="center"/>
    </xf>
    <xf numFmtId="9" fontId="43" fillId="0" borderId="11" xfId="58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9" fontId="0" fillId="0" borderId="11" xfId="58" applyFont="1" applyBorder="1" applyAlignment="1">
      <alignment vertical="center"/>
    </xf>
    <xf numFmtId="0" fontId="0" fillId="0" borderId="11" xfId="0" applyBorder="1" applyAlignment="1">
      <alignment vertical="center"/>
    </xf>
    <xf numFmtId="9" fontId="43" fillId="0" borderId="11" xfId="0" applyNumberFormat="1" applyFont="1" applyBorder="1" applyAlignment="1">
      <alignment vertical="center"/>
    </xf>
    <xf numFmtId="9" fontId="43" fillId="0" borderId="11" xfId="0" applyNumberFormat="1" applyFont="1" applyBorder="1" applyAlignment="1">
      <alignment horizontal="right" vertical="center"/>
    </xf>
    <xf numFmtId="9" fontId="0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textRotation="90" wrapText="1" readingOrder="1"/>
    </xf>
    <xf numFmtId="9" fontId="43" fillId="0" borderId="12" xfId="0" applyNumberFormat="1" applyFont="1" applyBorder="1" applyAlignment="1">
      <alignment vertical="center"/>
    </xf>
    <xf numFmtId="9" fontId="0" fillId="0" borderId="12" xfId="58" applyFont="1" applyBorder="1" applyAlignment="1">
      <alignment vertical="center"/>
    </xf>
    <xf numFmtId="0" fontId="0" fillId="0" borderId="12" xfId="0" applyBorder="1" applyAlignment="1">
      <alignment vertical="center"/>
    </xf>
    <xf numFmtId="9" fontId="43" fillId="0" borderId="12" xfId="0" applyNumberFormat="1" applyFont="1" applyBorder="1" applyAlignment="1">
      <alignment horizontal="right" vertical="center"/>
    </xf>
    <xf numFmtId="0" fontId="2" fillId="0" borderId="12" xfId="55" applyFont="1" applyBorder="1" applyAlignment="1">
      <alignment vertical="center"/>
      <protection/>
    </xf>
    <xf numFmtId="14" fontId="2" fillId="0" borderId="13" xfId="0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1" fontId="43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2" fillId="0" borderId="13" xfId="55" applyNumberFormat="1" applyFont="1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/>
    </xf>
    <xf numFmtId="0" fontId="2" fillId="0" borderId="13" xfId="55" applyFont="1" applyBorder="1" applyAlignment="1">
      <alignment horizontal="center" vertical="center"/>
      <protection/>
    </xf>
    <xf numFmtId="9" fontId="0" fillId="0" borderId="12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0" fontId="2" fillId="0" borderId="11" xfId="55" applyFont="1" applyBorder="1" applyAlignment="1">
      <alignment vertical="center"/>
      <protection/>
    </xf>
    <xf numFmtId="0" fontId="2" fillId="0" borderId="10" xfId="55" applyFont="1" applyBorder="1" applyAlignment="1">
      <alignment horizontal="center" vertical="center"/>
      <protection/>
    </xf>
    <xf numFmtId="9" fontId="2" fillId="0" borderId="12" xfId="58" applyFont="1" applyBorder="1" applyAlignment="1">
      <alignment vertical="center"/>
    </xf>
    <xf numFmtId="1" fontId="4" fillId="0" borderId="13" xfId="55" applyNumberFormat="1" applyFont="1" applyBorder="1" applyAlignment="1">
      <alignment horizontal="center" vertical="center"/>
      <protection/>
    </xf>
    <xf numFmtId="9" fontId="4" fillId="0" borderId="12" xfId="58" applyFont="1" applyBorder="1" applyAlignment="1">
      <alignment vertical="center"/>
    </xf>
    <xf numFmtId="9" fontId="2" fillId="0" borderId="11" xfId="58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readingOrder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 indent="4"/>
    </xf>
    <xf numFmtId="0" fontId="8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14" fontId="2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 readingOrder="1"/>
    </xf>
    <xf numFmtId="0" fontId="4" fillId="33" borderId="0" xfId="0" applyFont="1" applyFill="1" applyBorder="1" applyAlignment="1">
      <alignment horizontal="left" vertical="center" wrapText="1" readingOrder="1"/>
    </xf>
    <xf numFmtId="0" fontId="6" fillId="34" borderId="0" xfId="0" applyFont="1" applyFill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readingOrder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left" vertical="center" wrapText="1" readingOrder="1"/>
      <protection/>
    </xf>
    <xf numFmtId="0" fontId="4" fillId="35" borderId="0" xfId="55" applyFont="1" applyFill="1" applyBorder="1" applyAlignment="1">
      <alignment horizontal="left" vertical="center" wrapText="1" readingOrder="1"/>
      <protection/>
    </xf>
    <xf numFmtId="0" fontId="8" fillId="0" borderId="0" xfId="55" applyFill="1" applyBorder="1">
      <alignment vertical="top"/>
      <protection/>
    </xf>
    <xf numFmtId="1" fontId="2" fillId="0" borderId="0" xfId="55" applyNumberFormat="1" applyFont="1" applyBorder="1" applyAlignment="1">
      <alignment horizontal="center" vertical="center"/>
      <protection/>
    </xf>
    <xf numFmtId="0" fontId="9" fillId="36" borderId="0" xfId="55" applyFont="1" applyFill="1" applyBorder="1" applyAlignment="1">
      <alignment horizontal="left" vertical="center" wrapText="1" readingOrder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14" fontId="2" fillId="0" borderId="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indent="4"/>
    </xf>
    <xf numFmtId="0" fontId="4" fillId="33" borderId="0" xfId="0" applyFont="1" applyFill="1" applyBorder="1" applyAlignment="1">
      <alignment horizontal="center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Where did you hear about today’s Broadview/Bitter Lake/Haller Lake (BBH) Neighborhood Plan Update Workshop?</a:t>
            </a:r>
          </a:p>
        </c:rich>
      </c:tx>
      <c:layout>
        <c:manualLayout>
          <c:xMode val="factor"/>
          <c:yMode val="factor"/>
          <c:x val="0.055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465"/>
          <c:w val="0.1955"/>
          <c:h val="0.5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Aggregated'!$B$8:$B$13</c:f>
              <c:strCache/>
            </c:strRef>
          </c:cat>
          <c:val>
            <c:numRef>
              <c:f>'BBH Phase I Aggregated'!$N$8:$N$13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5"/>
          <c:y val="0.29275"/>
          <c:w val="0.737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you feel safe walking around the Broadview/Bitter Lake/Haller Lake Neighborhood(s)…?</a:t>
            </a:r>
          </a:p>
        </c:rich>
      </c:tx>
      <c:layout>
        <c:manualLayout>
          <c:xMode val="factor"/>
          <c:yMode val="factor"/>
          <c:x val="0.020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45"/>
          <c:w val="0.15975"/>
          <c:h val="0.8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Aggregated'!$B$74:$B$77</c:f>
              <c:strCache/>
            </c:strRef>
          </c:cat>
          <c:val>
            <c:numRef>
              <c:f>'BBH Phase I Aggregated'!$N$74:$N$77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3565"/>
          <c:w val="0.496"/>
          <c:h val="0.54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would encourage you to walk more around the Broadview/Bitter Lake/Haller Lake Neighborhood(s)? </a:t>
            </a:r>
          </a:p>
        </c:rich>
      </c:tx>
      <c:layout>
        <c:manualLayout>
          <c:xMode val="factor"/>
          <c:yMode val="factor"/>
          <c:x val="0.09875"/>
          <c:y val="-0.04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3075"/>
          <c:w val="0.17675"/>
          <c:h val="0.87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Aggregated'!$B$80:$B$84</c:f>
              <c:strCache/>
            </c:strRef>
          </c:cat>
          <c:val>
            <c:numRef>
              <c:f>'BBH Phase I Aggregated'!$N$80:$N$84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5"/>
          <c:y val="0.27875"/>
          <c:w val="0.49925"/>
          <c:h val="0.61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you ride a bicycle around the Broadview/Bitter Lake/Haller Lake Neighborhood(s) to…? </a:t>
            </a:r>
          </a:p>
        </c:rich>
      </c:tx>
      <c:layout>
        <c:manualLayout>
          <c:xMode val="factor"/>
          <c:yMode val="factor"/>
          <c:x val="0.0782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29"/>
          <c:w val="0.15725"/>
          <c:h val="0.86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Aggregated'!$B$87:$B$92</c:f>
              <c:strCache/>
            </c:strRef>
          </c:cat>
          <c:val>
            <c:numRef>
              <c:f>'BBH Phase I Aggregated'!$N$87:$N$92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"/>
          <c:y val="0.326"/>
          <c:w val="0.72775"/>
          <c:h val="0.6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you ride a bicycle around the Broadview/Bitter Lake/Haller Lake Neighborhood(s) to…? </a:t>
            </a:r>
          </a:p>
        </c:rich>
      </c:tx>
      <c:layout>
        <c:manualLayout>
          <c:xMode val="factor"/>
          <c:yMode val="factor"/>
          <c:x val="0.116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41"/>
          <c:w val="0.2445"/>
          <c:h val="0.8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Aggregated'!$B$95:$B$100</c:f>
              <c:strCache/>
            </c:strRef>
          </c:cat>
          <c:val>
            <c:numRef>
              <c:f>'BBH Phase I Aggregated'!$N$95:$N$100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5"/>
          <c:y val="0.302"/>
          <c:w val="0.49925"/>
          <c:h val="0.60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do you do when you visit city-operated parks and recreation community centers in the Broadview/Bitter Lake/Haller Lake Neighborhood(s)? </a:t>
            </a:r>
          </a:p>
        </c:rich>
      </c:tx>
      <c:layout>
        <c:manualLayout>
          <c:xMode val="factor"/>
          <c:yMode val="factor"/>
          <c:x val="0.11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8475"/>
          <c:w val="0.24925"/>
          <c:h val="0.83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Aggregated'!$B$103:$B$108</c:f>
              <c:strCache/>
            </c:strRef>
          </c:cat>
          <c:val>
            <c:numRef>
              <c:f>'BBH Phase I Aggregated'!$N$103:$N$108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75"/>
          <c:y val="0.2785"/>
          <c:w val="0.72475"/>
          <c:h val="0.61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long does it take you to travel to the place where you shop most often for food you prepare at home (grocery store, farmer’s market, corner store, etc)?</a:t>
            </a:r>
          </a:p>
        </c:rich>
      </c:tx>
      <c:layout>
        <c:manualLayout>
          <c:xMode val="factor"/>
          <c:yMode val="factor"/>
          <c:x val="0.1067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4875"/>
          <c:w val="0.2185"/>
          <c:h val="0.81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Aggregated'!$B$111:$B$115</c:f>
              <c:strCache/>
            </c:strRef>
          </c:cat>
          <c:val>
            <c:numRef>
              <c:f>'BBH Phase I Aggregated'!$N$111:$N$115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25"/>
          <c:y val="0.41725"/>
          <c:w val="0.3765"/>
          <c:h val="0.49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mode of transportation do you use when traveling to the place where you shop for food?</a:t>
            </a:r>
          </a:p>
        </c:rich>
      </c:tx>
      <c:layout>
        <c:manualLayout>
          <c:xMode val="factor"/>
          <c:yMode val="factor"/>
          <c:x val="0.102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38"/>
          <c:w val="0.21125"/>
          <c:h val="0.78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Aggregated'!$B$118:$B$121</c:f>
              <c:strCache/>
            </c:strRef>
          </c:cat>
          <c:val>
            <c:numRef>
              <c:f>'BBH Phase I Aggregated'!$N$118:$N$121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75"/>
          <c:y val="0.419"/>
          <c:w val="0.498"/>
          <c:h val="0.4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you grow some of your own food?  If yes, where? </a:t>
            </a:r>
          </a:p>
        </c:rich>
      </c:tx>
      <c:layout>
        <c:manualLayout>
          <c:xMode val="factor"/>
          <c:yMode val="factor"/>
          <c:x val="0.194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8025"/>
          <c:w val="0.2055"/>
          <c:h val="0.8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Aggregated'!$B$124:$B$129</c:f>
              <c:strCache/>
            </c:strRef>
          </c:cat>
          <c:val>
            <c:numRef>
              <c:f>'BBH Phase I Aggregated'!$N$124:$N$129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2465"/>
          <c:w val="0.75"/>
          <c:h val="0.65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old are you? </a:t>
            </a:r>
          </a:p>
        </c:rich>
      </c:tx>
      <c:layout>
        <c:manualLayout>
          <c:xMode val="factor"/>
          <c:yMode val="factor"/>
          <c:x val="-0.08475"/>
          <c:y val="0.05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275"/>
          <c:w val="0.22125"/>
          <c:h val="0.8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Aggregated'!$B$132:$B$137</c:f>
              <c:strCache/>
            </c:strRef>
          </c:cat>
          <c:val>
            <c:numRef>
              <c:f>'BBH Phase I Aggregated'!$N$132:$N$137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24675"/>
          <c:w val="0.26075"/>
          <c:h val="0.69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is your race/ethnicity?</a:t>
            </a:r>
          </a:p>
        </c:rich>
      </c:tx>
      <c:layout>
        <c:manualLayout>
          <c:xMode val="factor"/>
          <c:yMode val="factor"/>
          <c:x val="0.01375"/>
          <c:y val="0.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12"/>
          <c:w val="0.2595"/>
          <c:h val="0.8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('BBH Phase I Aggregated'!$B$140:$B$144,'BBH Phase I Aggregated'!$B$148:$B$152)</c:f>
              <c:strCache/>
            </c:strRef>
          </c:cat>
          <c:val>
            <c:numRef>
              <c:f>('BBH Phase I Aggregated'!$M$140:$M$144,'BBH Phase I Aggregated'!$M$148:$M$152)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226"/>
          <c:w val="0.49575"/>
          <c:h val="0.7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Which of the following best describes your connection to Broadview/Bitter Lake/Haller Lake (BBH) Neighborhood(s)?</a:t>
            </a:r>
          </a:p>
        </c:rich>
      </c:tx>
      <c:layout>
        <c:manualLayout>
          <c:xMode val="factor"/>
          <c:yMode val="factor"/>
          <c:x val="0.122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8775"/>
          <c:w val="0.21575"/>
          <c:h val="0.8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Aggregated'!$B$16:$B$21</c:f>
              <c:strCache/>
            </c:strRef>
          </c:cat>
          <c:val>
            <c:numRef>
              <c:f>'BBH Phase I Aggregated'!$N$16:$N$21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05"/>
          <c:y val="0.2485"/>
          <c:w val="0.496"/>
          <c:h val="0.61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is the primary language spoken in your home</a:t>
            </a:r>
          </a:p>
        </c:rich>
      </c:tx>
      <c:layout>
        <c:manualLayout>
          <c:xMode val="factor"/>
          <c:yMode val="factor"/>
          <c:x val="0.1845"/>
          <c:y val="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29075"/>
          <c:w val="0.3875"/>
          <c:h val="0.6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('BBH Phase I Aggregated'!$B$156:$B$160,'BBH Phase I Aggregated'!$B$164:$B$168,'BBH Phase I Aggregated'!$B$172:$B$177)</c:f>
              <c:strCache/>
            </c:strRef>
          </c:cat>
          <c:val>
            <c:numRef>
              <c:f>('BBH Phase I Aggregated'!$M$156:$M$160,'BBH Phase I Aggregated'!$M$164:$M$168,'BBH Phase I Aggregated'!$M$172:$M$177)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25"/>
          <c:y val="0.1425"/>
          <c:w val="0.27575"/>
          <c:h val="0.8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Please rate your experience at today's Broadview/Bitter Lake/Haller Lake Neighborhood(s)?</a:t>
            </a:r>
          </a:p>
        </c:rich>
      </c:tx>
      <c:layout>
        <c:manualLayout>
          <c:xMode val="factor"/>
          <c:yMode val="factor"/>
          <c:x val="0.095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6175"/>
          <c:w val="0.18325"/>
          <c:h val="0.6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Aggregated'!$B$180:$B$185</c:f>
              <c:strCache/>
            </c:strRef>
          </c:cat>
          <c:val>
            <c:numRef>
              <c:f>'BBH Phase I Aggregated'!$N$180:$N$185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31025"/>
          <c:w val="0.22575"/>
          <c:h val="0.67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 need to work towards "....developing a residentially-serving business node (district)".</a:t>
            </a:r>
          </a:p>
        </c:rich>
      </c:tx>
      <c:layout>
        <c:manualLayout>
          <c:xMode val="factor"/>
          <c:yMode val="factor"/>
          <c:x val="0.107"/>
          <c:y val="0.04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215"/>
          <c:w val="0.17975"/>
          <c:h val="0.87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Aggregated'!$B$24:$B$28</c:f>
              <c:strCache/>
            </c:strRef>
          </c:cat>
          <c:val>
            <c:numRef>
              <c:f>'BBH Phase I Aggregated'!$N$24:$N$28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"/>
          <c:y val="0.343"/>
          <c:w val="0.4985"/>
          <c:h val="0.55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 should seek to "...improve sewer and stormwater infrastructure to accommodate present loads".</a:t>
            </a:r>
          </a:p>
        </c:rich>
      </c:tx>
      <c:layout>
        <c:manualLayout>
          <c:xMode val="factor"/>
          <c:yMode val="factor"/>
          <c:x val="0.07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2"/>
          <c:w val="0.18225"/>
          <c:h val="0.7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Aggregated'!$B$31:$B$35</c:f>
              <c:strCache/>
            </c:strRef>
          </c:cat>
          <c:val>
            <c:numRef>
              <c:f>'BBH Phase I Aggregated'!$N$31:$N$35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5"/>
          <c:y val="0.28375"/>
          <c:w val="0.4975"/>
          <c:h val="0.68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long have you lived, worked, or owned a business, rented commercial space, or otherwise been connected to the Broadview/Bitter Lake/Haller Lake Neighborhood(s)?</a:t>
            </a:r>
          </a:p>
        </c:rich>
      </c:tx>
      <c:layout>
        <c:manualLayout>
          <c:xMode val="factor"/>
          <c:yMode val="factor"/>
          <c:x val="0.081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615"/>
          <c:w val="0.184"/>
          <c:h val="0.84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Aggregated'!$B$38:$B$43</c:f>
              <c:strCache/>
            </c:strRef>
          </c:cat>
          <c:val>
            <c:numRef>
              <c:f>'BBH Phase I Aggregated'!$N$38:$N$43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"/>
          <c:y val="0.31575"/>
          <c:w val="0.4965"/>
          <c:h val="0.658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 should "...improve pedestrian circulation, bicycle circulation, vehicle circulation and mass transit for adequate support of residents and businesses".</a:t>
            </a:r>
          </a:p>
        </c:rich>
      </c:tx>
      <c:layout>
        <c:manualLayout>
          <c:xMode val="factor"/>
          <c:yMode val="factor"/>
          <c:x val="0.101"/>
          <c:y val="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175"/>
          <c:w val="0.184"/>
          <c:h val="0.7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Aggregated'!$B$46:$B$50</c:f>
              <c:strCache/>
            </c:strRef>
          </c:cat>
          <c:val>
            <c:numRef>
              <c:f>'BBH Phase I Aggregated'!$N$46:$N$50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"/>
          <c:y val="0.30425"/>
          <c:w val="0.4985"/>
          <c:h val="0.59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 want to see an "...increase (in) the number and visibility of police patrols, and improve lighting along streets, sidewalks, in parks, open space areas, and around public facilities".
</a:t>
            </a:r>
          </a:p>
        </c:rich>
      </c:tx>
      <c:layout>
        <c:manualLayout>
          <c:xMode val="factor"/>
          <c:yMode val="factor"/>
          <c:x val="0.105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3045"/>
          <c:w val="0.22875"/>
          <c:h val="0.65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Aggregated'!$B$53:$B$57</c:f>
              <c:strCache/>
            </c:strRef>
          </c:cat>
          <c:val>
            <c:numRef>
              <c:f>'BBH Phase I Aggregated'!$N$53:$N$57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412"/>
          <c:w val="0.497"/>
          <c:h val="0.48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kind of transportation do you most often use? </a:t>
            </a:r>
          </a:p>
        </c:rich>
      </c:tx>
      <c:layout>
        <c:manualLayout>
          <c:xMode val="factor"/>
          <c:yMode val="factor"/>
          <c:x val="0.1115"/>
          <c:y val="0.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98"/>
          <c:w val="0.21375"/>
          <c:h val="0.86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Aggregated'!$B$60:$B$63</c:f>
              <c:strCache/>
            </c:strRef>
          </c:cat>
          <c:val>
            <c:numRef>
              <c:f>'BBH Phase I Aggregated'!$N$60:$N$63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"/>
          <c:y val="0.41025"/>
          <c:w val="0.36"/>
          <c:h val="0.48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you most often walk in the Broadview/Bitter Lake/Haller Lake Neighborhood(s) to…? 
</a:t>
            </a:r>
          </a:p>
        </c:rich>
      </c:tx>
      <c:layout>
        <c:manualLayout>
          <c:xMode val="factor"/>
          <c:yMode val="factor"/>
          <c:x val="0.01925"/>
          <c:y val="0.06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375"/>
          <c:w val="0.1455"/>
          <c:h val="0.86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'BBH Phase I Aggregated'!$B$66:$B$71</c:f>
              <c:strCache/>
            </c:strRef>
          </c:cat>
          <c:val>
            <c:numRef>
              <c:f>'BBH Phase I Aggregated'!$N$66:$N$71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2695"/>
          <c:w val="0.69275"/>
          <c:h val="0.68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6</xdr:row>
      <xdr:rowOff>57150</xdr:rowOff>
    </xdr:from>
    <xdr:to>
      <xdr:col>25</xdr:col>
      <xdr:colOff>104775</xdr:colOff>
      <xdr:row>13</xdr:row>
      <xdr:rowOff>95250</xdr:rowOff>
    </xdr:to>
    <xdr:graphicFrame>
      <xdr:nvGraphicFramePr>
        <xdr:cNvPr id="1" name="Chart 2"/>
        <xdr:cNvGraphicFramePr/>
      </xdr:nvGraphicFramePr>
      <xdr:xfrm>
        <a:off x="11649075" y="3657600"/>
        <a:ext cx="48768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14</xdr:row>
      <xdr:rowOff>247650</xdr:rowOff>
    </xdr:from>
    <xdr:to>
      <xdr:col>28</xdr:col>
      <xdr:colOff>85725</xdr:colOff>
      <xdr:row>21</xdr:row>
      <xdr:rowOff>152400</xdr:rowOff>
    </xdr:to>
    <xdr:graphicFrame>
      <xdr:nvGraphicFramePr>
        <xdr:cNvPr id="2" name="Chart 3"/>
        <xdr:cNvGraphicFramePr/>
      </xdr:nvGraphicFramePr>
      <xdr:xfrm>
        <a:off x="11706225" y="5629275"/>
        <a:ext cx="61722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22</xdr:row>
      <xdr:rowOff>200025</xdr:rowOff>
    </xdr:from>
    <xdr:to>
      <xdr:col>28</xdr:col>
      <xdr:colOff>390525</xdr:colOff>
      <xdr:row>28</xdr:row>
      <xdr:rowOff>133350</xdr:rowOff>
    </xdr:to>
    <xdr:graphicFrame>
      <xdr:nvGraphicFramePr>
        <xdr:cNvPr id="3" name="Chart 4"/>
        <xdr:cNvGraphicFramePr/>
      </xdr:nvGraphicFramePr>
      <xdr:xfrm>
        <a:off x="11772900" y="7429500"/>
        <a:ext cx="6410325" cy="139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409575</xdr:colOff>
      <xdr:row>29</xdr:row>
      <xdr:rowOff>152400</xdr:rowOff>
    </xdr:from>
    <xdr:to>
      <xdr:col>27</xdr:col>
      <xdr:colOff>276225</xdr:colOff>
      <xdr:row>35</xdr:row>
      <xdr:rowOff>161925</xdr:rowOff>
    </xdr:to>
    <xdr:graphicFrame>
      <xdr:nvGraphicFramePr>
        <xdr:cNvPr id="4" name="Chart 5"/>
        <xdr:cNvGraphicFramePr/>
      </xdr:nvGraphicFramePr>
      <xdr:xfrm>
        <a:off x="11801475" y="9010650"/>
        <a:ext cx="5810250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419100</xdr:colOff>
      <xdr:row>36</xdr:row>
      <xdr:rowOff>342900</xdr:rowOff>
    </xdr:from>
    <xdr:to>
      <xdr:col>29</xdr:col>
      <xdr:colOff>323850</xdr:colOff>
      <xdr:row>43</xdr:row>
      <xdr:rowOff>38100</xdr:rowOff>
    </xdr:to>
    <xdr:graphicFrame>
      <xdr:nvGraphicFramePr>
        <xdr:cNvPr id="5" name="Chart 6"/>
        <xdr:cNvGraphicFramePr/>
      </xdr:nvGraphicFramePr>
      <xdr:xfrm>
        <a:off x="11811000" y="10791825"/>
        <a:ext cx="6762750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342900</xdr:colOff>
      <xdr:row>44</xdr:row>
      <xdr:rowOff>190500</xdr:rowOff>
    </xdr:from>
    <xdr:to>
      <xdr:col>28</xdr:col>
      <xdr:colOff>352425</xdr:colOff>
      <xdr:row>51</xdr:row>
      <xdr:rowOff>0</xdr:rowOff>
    </xdr:to>
    <xdr:graphicFrame>
      <xdr:nvGraphicFramePr>
        <xdr:cNvPr id="6" name="Chart 8"/>
        <xdr:cNvGraphicFramePr/>
      </xdr:nvGraphicFramePr>
      <xdr:xfrm>
        <a:off x="11734800" y="12649200"/>
        <a:ext cx="641032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295275</xdr:colOff>
      <xdr:row>51</xdr:row>
      <xdr:rowOff>104775</xdr:rowOff>
    </xdr:from>
    <xdr:to>
      <xdr:col>25</xdr:col>
      <xdr:colOff>314325</xdr:colOff>
      <xdr:row>57</xdr:row>
      <xdr:rowOff>66675</xdr:rowOff>
    </xdr:to>
    <xdr:graphicFrame>
      <xdr:nvGraphicFramePr>
        <xdr:cNvPr id="7" name="Chart 10"/>
        <xdr:cNvGraphicFramePr/>
      </xdr:nvGraphicFramePr>
      <xdr:xfrm>
        <a:off x="11687175" y="14373225"/>
        <a:ext cx="5048250" cy="181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371475</xdr:colOff>
      <xdr:row>58</xdr:row>
      <xdr:rowOff>9525</xdr:rowOff>
    </xdr:from>
    <xdr:to>
      <xdr:col>24</xdr:col>
      <xdr:colOff>409575</xdr:colOff>
      <xdr:row>64</xdr:row>
      <xdr:rowOff>38100</xdr:rowOff>
    </xdr:to>
    <xdr:graphicFrame>
      <xdr:nvGraphicFramePr>
        <xdr:cNvPr id="8" name="Chart 11"/>
        <xdr:cNvGraphicFramePr/>
      </xdr:nvGraphicFramePr>
      <xdr:xfrm>
        <a:off x="11763375" y="16306800"/>
        <a:ext cx="4610100" cy="1200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438150</xdr:colOff>
      <xdr:row>64</xdr:row>
      <xdr:rowOff>104775</xdr:rowOff>
    </xdr:from>
    <xdr:to>
      <xdr:col>32</xdr:col>
      <xdr:colOff>228600</xdr:colOff>
      <xdr:row>71</xdr:row>
      <xdr:rowOff>133350</xdr:rowOff>
    </xdr:to>
    <xdr:graphicFrame>
      <xdr:nvGraphicFramePr>
        <xdr:cNvPr id="9" name="Chart 12"/>
        <xdr:cNvGraphicFramePr/>
      </xdr:nvGraphicFramePr>
      <xdr:xfrm>
        <a:off x="11830050" y="17573625"/>
        <a:ext cx="8020050" cy="1428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381000</xdr:colOff>
      <xdr:row>71</xdr:row>
      <xdr:rowOff>161925</xdr:rowOff>
    </xdr:from>
    <xdr:to>
      <xdr:col>28</xdr:col>
      <xdr:colOff>190500</xdr:colOff>
      <xdr:row>78</xdr:row>
      <xdr:rowOff>0</xdr:rowOff>
    </xdr:to>
    <xdr:graphicFrame>
      <xdr:nvGraphicFramePr>
        <xdr:cNvPr id="10" name="Chart 14"/>
        <xdr:cNvGraphicFramePr/>
      </xdr:nvGraphicFramePr>
      <xdr:xfrm>
        <a:off x="11772900" y="19030950"/>
        <a:ext cx="6210300" cy="1181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295275</xdr:colOff>
      <xdr:row>78</xdr:row>
      <xdr:rowOff>152400</xdr:rowOff>
    </xdr:from>
    <xdr:to>
      <xdr:col>27</xdr:col>
      <xdr:colOff>219075</xdr:colOff>
      <xdr:row>85</xdr:row>
      <xdr:rowOff>28575</xdr:rowOff>
    </xdr:to>
    <xdr:graphicFrame>
      <xdr:nvGraphicFramePr>
        <xdr:cNvPr id="11" name="Chart 15"/>
        <xdr:cNvGraphicFramePr/>
      </xdr:nvGraphicFramePr>
      <xdr:xfrm>
        <a:off x="11687175" y="20364450"/>
        <a:ext cx="5867400" cy="1247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285750</xdr:colOff>
      <xdr:row>85</xdr:row>
      <xdr:rowOff>180975</xdr:rowOff>
    </xdr:from>
    <xdr:to>
      <xdr:col>30</xdr:col>
      <xdr:colOff>123825</xdr:colOff>
      <xdr:row>92</xdr:row>
      <xdr:rowOff>152400</xdr:rowOff>
    </xdr:to>
    <xdr:graphicFrame>
      <xdr:nvGraphicFramePr>
        <xdr:cNvPr id="12" name="Chart 16"/>
        <xdr:cNvGraphicFramePr/>
      </xdr:nvGraphicFramePr>
      <xdr:xfrm>
        <a:off x="11677650" y="21764625"/>
        <a:ext cx="7153275" cy="1371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276225</xdr:colOff>
      <xdr:row>93</xdr:row>
      <xdr:rowOff>161925</xdr:rowOff>
    </xdr:from>
    <xdr:to>
      <xdr:col>26</xdr:col>
      <xdr:colOff>352425</xdr:colOff>
      <xdr:row>100</xdr:row>
      <xdr:rowOff>123825</xdr:rowOff>
    </xdr:to>
    <xdr:graphicFrame>
      <xdr:nvGraphicFramePr>
        <xdr:cNvPr id="13" name="Chart 17"/>
        <xdr:cNvGraphicFramePr/>
      </xdr:nvGraphicFramePr>
      <xdr:xfrm>
        <a:off x="11668125" y="23317200"/>
        <a:ext cx="5562600" cy="1600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276225</xdr:colOff>
      <xdr:row>101</xdr:row>
      <xdr:rowOff>152400</xdr:rowOff>
    </xdr:from>
    <xdr:to>
      <xdr:col>27</xdr:col>
      <xdr:colOff>57150</xdr:colOff>
      <xdr:row>108</xdr:row>
      <xdr:rowOff>57150</xdr:rowOff>
    </xdr:to>
    <xdr:graphicFrame>
      <xdr:nvGraphicFramePr>
        <xdr:cNvPr id="14" name="Chart 18"/>
        <xdr:cNvGraphicFramePr/>
      </xdr:nvGraphicFramePr>
      <xdr:xfrm>
        <a:off x="11668125" y="25117425"/>
        <a:ext cx="5724525" cy="1762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295275</xdr:colOff>
      <xdr:row>109</xdr:row>
      <xdr:rowOff>28575</xdr:rowOff>
    </xdr:from>
    <xdr:to>
      <xdr:col>28</xdr:col>
      <xdr:colOff>228600</xdr:colOff>
      <xdr:row>115</xdr:row>
      <xdr:rowOff>123825</xdr:rowOff>
    </xdr:to>
    <xdr:graphicFrame>
      <xdr:nvGraphicFramePr>
        <xdr:cNvPr id="15" name="Chart 19"/>
        <xdr:cNvGraphicFramePr/>
      </xdr:nvGraphicFramePr>
      <xdr:xfrm>
        <a:off x="11687175" y="27022425"/>
        <a:ext cx="6334125" cy="1752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323850</xdr:colOff>
      <xdr:row>116</xdr:row>
      <xdr:rowOff>28575</xdr:rowOff>
    </xdr:from>
    <xdr:to>
      <xdr:col>25</xdr:col>
      <xdr:colOff>200025</xdr:colOff>
      <xdr:row>121</xdr:row>
      <xdr:rowOff>161925</xdr:rowOff>
    </xdr:to>
    <xdr:graphicFrame>
      <xdr:nvGraphicFramePr>
        <xdr:cNvPr id="16" name="Chart 20"/>
        <xdr:cNvGraphicFramePr/>
      </xdr:nvGraphicFramePr>
      <xdr:xfrm>
        <a:off x="11715750" y="28851225"/>
        <a:ext cx="4905375" cy="1381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371475</xdr:colOff>
      <xdr:row>122</xdr:row>
      <xdr:rowOff>161925</xdr:rowOff>
    </xdr:from>
    <xdr:to>
      <xdr:col>27</xdr:col>
      <xdr:colOff>190500</xdr:colOff>
      <xdr:row>129</xdr:row>
      <xdr:rowOff>161925</xdr:rowOff>
    </xdr:to>
    <xdr:graphicFrame>
      <xdr:nvGraphicFramePr>
        <xdr:cNvPr id="17" name="Chart 21"/>
        <xdr:cNvGraphicFramePr/>
      </xdr:nvGraphicFramePr>
      <xdr:xfrm>
        <a:off x="11763375" y="30403800"/>
        <a:ext cx="5762625" cy="1400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285750</xdr:colOff>
      <xdr:row>130</xdr:row>
      <xdr:rowOff>9525</xdr:rowOff>
    </xdr:from>
    <xdr:to>
      <xdr:col>27</xdr:col>
      <xdr:colOff>381000</xdr:colOff>
      <xdr:row>137</xdr:row>
      <xdr:rowOff>161925</xdr:rowOff>
    </xdr:to>
    <xdr:graphicFrame>
      <xdr:nvGraphicFramePr>
        <xdr:cNvPr id="18" name="Chart 22"/>
        <xdr:cNvGraphicFramePr/>
      </xdr:nvGraphicFramePr>
      <xdr:xfrm>
        <a:off x="11677650" y="31823025"/>
        <a:ext cx="6038850" cy="1552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285750</xdr:colOff>
      <xdr:row>140</xdr:row>
      <xdr:rowOff>0</xdr:rowOff>
    </xdr:from>
    <xdr:to>
      <xdr:col>29</xdr:col>
      <xdr:colOff>409575</xdr:colOff>
      <xdr:row>151</xdr:row>
      <xdr:rowOff>104775</xdr:rowOff>
    </xdr:to>
    <xdr:graphicFrame>
      <xdr:nvGraphicFramePr>
        <xdr:cNvPr id="19" name="Chart 24"/>
        <xdr:cNvGraphicFramePr/>
      </xdr:nvGraphicFramePr>
      <xdr:xfrm>
        <a:off x="11677650" y="33785175"/>
        <a:ext cx="6981825" cy="2276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180975</xdr:colOff>
      <xdr:row>155</xdr:row>
      <xdr:rowOff>57150</xdr:rowOff>
    </xdr:from>
    <xdr:to>
      <xdr:col>28</xdr:col>
      <xdr:colOff>219075</xdr:colOff>
      <xdr:row>175</xdr:row>
      <xdr:rowOff>0</xdr:rowOff>
    </xdr:to>
    <xdr:graphicFrame>
      <xdr:nvGraphicFramePr>
        <xdr:cNvPr id="20" name="Chart 25"/>
        <xdr:cNvGraphicFramePr/>
      </xdr:nvGraphicFramePr>
      <xdr:xfrm>
        <a:off x="11572875" y="36785550"/>
        <a:ext cx="6438900" cy="3695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</xdr:col>
      <xdr:colOff>285750</xdr:colOff>
      <xdr:row>176</xdr:row>
      <xdr:rowOff>38100</xdr:rowOff>
    </xdr:from>
    <xdr:to>
      <xdr:col>26</xdr:col>
      <xdr:colOff>285750</xdr:colOff>
      <xdr:row>186</xdr:row>
      <xdr:rowOff>9525</xdr:rowOff>
    </xdr:to>
    <xdr:graphicFrame>
      <xdr:nvGraphicFramePr>
        <xdr:cNvPr id="21" name="Chart 26"/>
        <xdr:cNvGraphicFramePr/>
      </xdr:nvGraphicFramePr>
      <xdr:xfrm>
        <a:off x="11677650" y="40681275"/>
        <a:ext cx="5486400" cy="1590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tabSelected="1" zoomScale="70" zoomScaleNormal="70" zoomScalePageLayoutView="0" workbookViewId="0" topLeftCell="A1">
      <pane xSplit="7125" topLeftCell="L1" activePane="topLeft" state="split"/>
      <selection pane="topLeft" activeCell="J187" sqref="J187"/>
      <selection pane="topRight" activeCell="L1" sqref="L1"/>
    </sheetView>
  </sheetViews>
  <sheetFormatPr defaultColWidth="6.8515625" defaultRowHeight="15"/>
  <cols>
    <col min="1" max="1" width="1.1484375" style="10" customWidth="1"/>
    <col min="2" max="2" width="89.140625" style="10" customWidth="1"/>
    <col min="3" max="3" width="2.7109375" style="12" customWidth="1"/>
    <col min="4" max="4" width="8.7109375" style="13" customWidth="1"/>
    <col min="5" max="5" width="8.7109375" style="14" customWidth="1"/>
    <col min="6" max="6" width="2.7109375" style="12" customWidth="1"/>
    <col min="7" max="7" width="8.7109375" style="13" customWidth="1"/>
    <col min="8" max="8" width="8.7109375" style="14" customWidth="1"/>
    <col min="9" max="9" width="2.7109375" style="12" customWidth="1"/>
    <col min="10" max="10" width="8.7109375" style="13" customWidth="1"/>
    <col min="11" max="11" width="8.7109375" style="14" customWidth="1"/>
    <col min="12" max="12" width="2.7109375" style="12" customWidth="1"/>
    <col min="13" max="13" width="8.7109375" style="13" customWidth="1"/>
    <col min="14" max="14" width="8.7109375" style="14" customWidth="1"/>
    <col min="15" max="16384" width="6.8515625" style="12" customWidth="1"/>
  </cols>
  <sheetData>
    <row r="1" spans="2:14" s="1" customFormat="1" ht="37.5" customHeight="1">
      <c r="B1" s="2" t="s">
        <v>0</v>
      </c>
      <c r="C1" s="3"/>
      <c r="D1" s="117" t="s">
        <v>207</v>
      </c>
      <c r="E1" s="118"/>
      <c r="G1" s="117" t="s">
        <v>208</v>
      </c>
      <c r="H1" s="118"/>
      <c r="J1" s="117" t="s">
        <v>209</v>
      </c>
      <c r="K1" s="118"/>
      <c r="M1" s="120" t="s">
        <v>4</v>
      </c>
      <c r="N1" s="121"/>
    </row>
    <row r="2" spans="2:14" s="5" customFormat="1" ht="28.5" customHeight="1">
      <c r="B2" s="6" t="s">
        <v>206</v>
      </c>
      <c r="D2" s="115"/>
      <c r="E2" s="116"/>
      <c r="G2" s="115"/>
      <c r="H2" s="116"/>
      <c r="J2" s="115"/>
      <c r="K2" s="116"/>
      <c r="M2" s="122"/>
      <c r="N2" s="123"/>
    </row>
    <row r="3" spans="2:14" s="1" customFormat="1" ht="69.75" customHeight="1">
      <c r="B3" s="1" t="s">
        <v>211</v>
      </c>
      <c r="D3" s="97" t="s">
        <v>210</v>
      </c>
      <c r="E3" s="89"/>
      <c r="G3" s="97" t="s">
        <v>210</v>
      </c>
      <c r="H3" s="89"/>
      <c r="J3" s="97" t="s">
        <v>210</v>
      </c>
      <c r="K3" s="89"/>
      <c r="M3" s="75" t="s">
        <v>210</v>
      </c>
      <c r="N3" s="76"/>
    </row>
    <row r="4" spans="1:14" s="13" customFormat="1" ht="24.75" customHeight="1">
      <c r="A4" s="11"/>
      <c r="B4" s="11"/>
      <c r="D4" s="98">
        <v>48</v>
      </c>
      <c r="E4" s="90"/>
      <c r="G4" s="98">
        <v>98</v>
      </c>
      <c r="H4" s="90"/>
      <c r="J4" s="98">
        <v>30</v>
      </c>
      <c r="K4" s="90"/>
      <c r="M4" s="77">
        <f>D4+G4+J4</f>
        <v>176</v>
      </c>
      <c r="N4" s="78"/>
    </row>
    <row r="5" spans="2:14" ht="22.5" customHeight="1">
      <c r="B5" s="70" t="s">
        <v>8</v>
      </c>
      <c r="C5" s="71"/>
      <c r="D5" s="72"/>
      <c r="E5" s="73"/>
      <c r="F5" s="71"/>
      <c r="G5" s="72"/>
      <c r="H5" s="73"/>
      <c r="I5" s="71"/>
      <c r="J5" s="72"/>
      <c r="K5" s="73"/>
      <c r="L5" s="71"/>
      <c r="M5" s="113"/>
      <c r="N5" s="114"/>
    </row>
    <row r="6" spans="2:14" s="15" customFormat="1" ht="100.5" customHeight="1">
      <c r="B6" s="16"/>
      <c r="C6" s="16"/>
      <c r="D6" s="99" t="s">
        <v>10</v>
      </c>
      <c r="E6" s="91" t="s">
        <v>11</v>
      </c>
      <c r="F6" s="16"/>
      <c r="G6" s="99" t="s">
        <v>10</v>
      </c>
      <c r="H6" s="91" t="s">
        <v>11</v>
      </c>
      <c r="J6" s="99" t="s">
        <v>10</v>
      </c>
      <c r="K6" s="91" t="s">
        <v>11</v>
      </c>
      <c r="M6" s="79"/>
      <c r="N6" s="80"/>
    </row>
    <row r="7" spans="1:14" s="29" customFormat="1" ht="32.25" customHeight="1">
      <c r="A7" s="28"/>
      <c r="B7" s="20" t="s">
        <v>12</v>
      </c>
      <c r="D7" s="100">
        <v>33.99</v>
      </c>
      <c r="E7" s="92">
        <f>SUM(E8:E13)</f>
        <v>1</v>
      </c>
      <c r="G7" s="100">
        <v>78.99199999999999</v>
      </c>
      <c r="H7" s="92">
        <v>1</v>
      </c>
      <c r="J7" s="100">
        <v>24.006</v>
      </c>
      <c r="K7" s="92">
        <v>1</v>
      </c>
      <c r="M7" s="81">
        <f>SUM(M8:M13)</f>
        <v>136.988</v>
      </c>
      <c r="N7" s="82">
        <f>SUM(N8:N13)</f>
        <v>1</v>
      </c>
    </row>
    <row r="8" spans="2:14" ht="15.75" customHeight="1">
      <c r="B8" s="32" t="s">
        <v>13</v>
      </c>
      <c r="D8" s="101">
        <v>0.99</v>
      </c>
      <c r="E8" s="93">
        <f aca="true" t="shared" si="0" ref="E8:E13">D8/D$7</f>
        <v>0.029126213592233007</v>
      </c>
      <c r="G8" s="101">
        <v>22.979</v>
      </c>
      <c r="H8" s="93">
        <v>0.290902876240632</v>
      </c>
      <c r="J8" s="101">
        <v>3</v>
      </c>
      <c r="K8" s="93">
        <v>0.12496875781054737</v>
      </c>
      <c r="M8" s="83">
        <f>D8+G8+J8</f>
        <v>26.968999999999998</v>
      </c>
      <c r="N8" s="84">
        <f aca="true" t="shared" si="1" ref="N8:N13">M8/M$7</f>
        <v>0.19687125879639092</v>
      </c>
    </row>
    <row r="9" spans="2:14" ht="15.75" customHeight="1">
      <c r="B9" s="32" t="s">
        <v>15</v>
      </c>
      <c r="D9" s="101">
        <v>9.009</v>
      </c>
      <c r="E9" s="93">
        <f t="shared" si="0"/>
        <v>0.2650485436893204</v>
      </c>
      <c r="G9" s="101">
        <v>1.99</v>
      </c>
      <c r="H9" s="93">
        <v>0.025192424549321454</v>
      </c>
      <c r="J9" s="101">
        <v>2.005</v>
      </c>
      <c r="K9" s="93">
        <v>0.08352078647004915</v>
      </c>
      <c r="M9" s="83">
        <f aca="true" t="shared" si="2" ref="M9:M71">D9+G9+J9</f>
        <v>13.004000000000001</v>
      </c>
      <c r="N9" s="84">
        <f t="shared" si="1"/>
        <v>0.09492802289251615</v>
      </c>
    </row>
    <row r="10" spans="2:14" ht="15.75" customHeight="1">
      <c r="B10" s="32" t="s">
        <v>17</v>
      </c>
      <c r="D10" s="101">
        <v>6.996</v>
      </c>
      <c r="E10" s="93">
        <f t="shared" si="0"/>
        <v>0.2058252427184466</v>
      </c>
      <c r="G10" s="101">
        <v>11.032</v>
      </c>
      <c r="H10" s="93">
        <v>0.13965971237593683</v>
      </c>
      <c r="J10" s="101">
        <v>2.99</v>
      </c>
      <c r="K10" s="93">
        <v>0.12455219528451221</v>
      </c>
      <c r="M10" s="83">
        <f t="shared" si="2"/>
        <v>21.018</v>
      </c>
      <c r="N10" s="84">
        <f t="shared" si="1"/>
        <v>0.15342949747423132</v>
      </c>
    </row>
    <row r="11" spans="2:14" ht="15.75" customHeight="1">
      <c r="B11" s="32" t="s">
        <v>19</v>
      </c>
      <c r="D11" s="101">
        <v>9.999</v>
      </c>
      <c r="E11" s="93">
        <f t="shared" si="0"/>
        <v>0.2941747572815534</v>
      </c>
      <c r="G11" s="101">
        <v>2.013</v>
      </c>
      <c r="H11" s="93">
        <v>0.025483593275268383</v>
      </c>
      <c r="J11" s="101">
        <v>0</v>
      </c>
      <c r="K11" s="93">
        <v>0</v>
      </c>
      <c r="M11" s="83">
        <f t="shared" si="2"/>
        <v>12.012</v>
      </c>
      <c r="N11" s="84">
        <f t="shared" si="1"/>
        <v>0.08768651268724269</v>
      </c>
    </row>
    <row r="12" spans="2:14" ht="15.75" customHeight="1">
      <c r="B12" s="32" t="s">
        <v>20</v>
      </c>
      <c r="D12" s="101">
        <v>0</v>
      </c>
      <c r="E12" s="93">
        <f t="shared" si="0"/>
        <v>0</v>
      </c>
      <c r="G12" s="101">
        <v>0</v>
      </c>
      <c r="H12" s="93">
        <v>0</v>
      </c>
      <c r="J12" s="101">
        <v>2.99</v>
      </c>
      <c r="K12" s="93">
        <v>0.12455219528451221</v>
      </c>
      <c r="M12" s="83">
        <f t="shared" si="2"/>
        <v>2.99</v>
      </c>
      <c r="N12" s="84">
        <f t="shared" si="1"/>
        <v>0.02182672934855608</v>
      </c>
    </row>
    <row r="13" spans="2:14" ht="15.75" customHeight="1">
      <c r="B13" s="32" t="s">
        <v>21</v>
      </c>
      <c r="D13" s="101">
        <v>6.996</v>
      </c>
      <c r="E13" s="93">
        <f t="shared" si="0"/>
        <v>0.2058252427184466</v>
      </c>
      <c r="G13" s="101">
        <v>40.978</v>
      </c>
      <c r="H13" s="93">
        <v>0.5187613935588414</v>
      </c>
      <c r="J13" s="101">
        <v>13.021</v>
      </c>
      <c r="K13" s="93">
        <v>0.5424060651503791</v>
      </c>
      <c r="M13" s="83">
        <f t="shared" si="2"/>
        <v>60.995000000000005</v>
      </c>
      <c r="N13" s="84">
        <f t="shared" si="1"/>
        <v>0.4452579788010629</v>
      </c>
    </row>
    <row r="14" spans="2:14" ht="13.5" customHeight="1">
      <c r="B14" s="39"/>
      <c r="D14" s="98"/>
      <c r="E14" s="94"/>
      <c r="G14" s="98"/>
      <c r="H14" s="94"/>
      <c r="J14" s="98"/>
      <c r="K14" s="94"/>
      <c r="M14" s="83"/>
      <c r="N14" s="85"/>
    </row>
    <row r="15" spans="1:14" s="29" customFormat="1" ht="37.5" customHeight="1">
      <c r="A15" s="28"/>
      <c r="B15" s="20" t="s">
        <v>23</v>
      </c>
      <c r="D15" s="100">
        <v>48.972</v>
      </c>
      <c r="E15" s="92">
        <f>SUM(E16:E21)</f>
        <v>0.9999999999999999</v>
      </c>
      <c r="G15" s="100">
        <v>81.97999999999999</v>
      </c>
      <c r="H15" s="92">
        <v>1</v>
      </c>
      <c r="J15" s="100">
        <v>26.957999999999995</v>
      </c>
      <c r="K15" s="92">
        <v>1.0000000000000002</v>
      </c>
      <c r="M15" s="81">
        <f>SUM(M16:M21)</f>
        <v>157.91</v>
      </c>
      <c r="N15" s="86">
        <f>SUM(N16:N21)</f>
        <v>1</v>
      </c>
    </row>
    <row r="16" spans="2:14" ht="15.75" customHeight="1">
      <c r="B16" s="32" t="s">
        <v>24</v>
      </c>
      <c r="D16" s="101">
        <v>47.982</v>
      </c>
      <c r="E16" s="93">
        <f aca="true" t="shared" si="3" ref="E16:E21">D16/D$15</f>
        <v>0.9797843665768193</v>
      </c>
      <c r="G16" s="101">
        <v>80</v>
      </c>
      <c r="H16" s="93">
        <v>0.9758477677482313</v>
      </c>
      <c r="J16" s="101">
        <v>20.988</v>
      </c>
      <c r="K16" s="93">
        <v>0.7785444024037392</v>
      </c>
      <c r="M16" s="83">
        <f t="shared" si="2"/>
        <v>148.97</v>
      </c>
      <c r="N16" s="84">
        <f aca="true" t="shared" si="4" ref="N16:N21">M16/M$15</f>
        <v>0.9433854727376354</v>
      </c>
    </row>
    <row r="17" spans="2:14" ht="15.75" customHeight="1">
      <c r="B17" s="32" t="s">
        <v>27</v>
      </c>
      <c r="D17" s="101">
        <v>0</v>
      </c>
      <c r="E17" s="93">
        <f t="shared" si="3"/>
        <v>0</v>
      </c>
      <c r="G17" s="101">
        <v>0.99</v>
      </c>
      <c r="H17" s="93">
        <v>0.012076116125884363</v>
      </c>
      <c r="J17" s="101">
        <v>1.99</v>
      </c>
      <c r="K17" s="93">
        <v>0.07381853253208696</v>
      </c>
      <c r="M17" s="83">
        <f t="shared" si="2"/>
        <v>2.98</v>
      </c>
      <c r="N17" s="84">
        <f t="shared" si="4"/>
        <v>0.018871509087454878</v>
      </c>
    </row>
    <row r="18" spans="2:14" ht="15.75" customHeight="1">
      <c r="B18" s="32" t="s">
        <v>28</v>
      </c>
      <c r="D18" s="101">
        <v>0</v>
      </c>
      <c r="E18" s="93">
        <f t="shared" si="3"/>
        <v>0</v>
      </c>
      <c r="G18" s="101">
        <v>0</v>
      </c>
      <c r="H18" s="93">
        <v>0</v>
      </c>
      <c r="J18" s="101">
        <v>0</v>
      </c>
      <c r="K18" s="93">
        <v>0</v>
      </c>
      <c r="M18" s="83">
        <f t="shared" si="2"/>
        <v>0</v>
      </c>
      <c r="N18" s="84">
        <f t="shared" si="4"/>
        <v>0</v>
      </c>
    </row>
    <row r="19" spans="2:14" ht="15.75" customHeight="1">
      <c r="B19" s="32" t="s">
        <v>29</v>
      </c>
      <c r="D19" s="101">
        <v>0</v>
      </c>
      <c r="E19" s="93">
        <f t="shared" si="3"/>
        <v>0</v>
      </c>
      <c r="G19" s="101">
        <v>0</v>
      </c>
      <c r="H19" s="93">
        <v>0</v>
      </c>
      <c r="J19" s="101">
        <v>0.99</v>
      </c>
      <c r="K19" s="93">
        <v>0.036723792566214115</v>
      </c>
      <c r="M19" s="83">
        <f t="shared" si="2"/>
        <v>0.99</v>
      </c>
      <c r="N19" s="84">
        <f t="shared" si="4"/>
        <v>0.006269393958584004</v>
      </c>
    </row>
    <row r="20" spans="2:14" ht="15.75" customHeight="1">
      <c r="B20" s="32" t="s">
        <v>30</v>
      </c>
      <c r="D20" s="101">
        <v>0.99</v>
      </c>
      <c r="E20" s="93">
        <f t="shared" si="3"/>
        <v>0.02021563342318059</v>
      </c>
      <c r="G20" s="101">
        <v>0.99</v>
      </c>
      <c r="H20" s="93">
        <v>0.012076116125884363</v>
      </c>
      <c r="J20" s="101">
        <v>1</v>
      </c>
      <c r="K20" s="93">
        <v>0.03709473996587285</v>
      </c>
      <c r="M20" s="83">
        <f t="shared" si="2"/>
        <v>2.98</v>
      </c>
      <c r="N20" s="84">
        <f t="shared" si="4"/>
        <v>0.018871509087454878</v>
      </c>
    </row>
    <row r="21" spans="2:14" ht="15.75" customHeight="1">
      <c r="B21" s="32" t="s">
        <v>31</v>
      </c>
      <c r="D21" s="101">
        <v>0</v>
      </c>
      <c r="E21" s="93">
        <f t="shared" si="3"/>
        <v>0</v>
      </c>
      <c r="G21" s="101">
        <v>0</v>
      </c>
      <c r="H21" s="93">
        <v>0</v>
      </c>
      <c r="J21" s="101">
        <v>1.99</v>
      </c>
      <c r="K21" s="93">
        <v>0.07381853253208696</v>
      </c>
      <c r="M21" s="83">
        <f t="shared" si="2"/>
        <v>1.99</v>
      </c>
      <c r="N21" s="84">
        <f t="shared" si="4"/>
        <v>0.012602115128870876</v>
      </c>
    </row>
    <row r="22" spans="2:14" ht="13.5" customHeight="1">
      <c r="B22" s="39"/>
      <c r="D22" s="98"/>
      <c r="E22" s="94"/>
      <c r="G22" s="98"/>
      <c r="H22" s="94"/>
      <c r="J22" s="98"/>
      <c r="K22" s="94"/>
      <c r="M22" s="83"/>
      <c r="N22" s="85"/>
    </row>
    <row r="23" spans="1:14" s="29" customFormat="1" ht="36" customHeight="1">
      <c r="A23" s="28"/>
      <c r="B23" s="20" t="s">
        <v>32</v>
      </c>
      <c r="D23" s="100">
        <v>48.939</v>
      </c>
      <c r="E23" s="92">
        <f>SUM(E24:E28)</f>
        <v>0.9999999999999999</v>
      </c>
      <c r="G23" s="100">
        <v>81.95200000000001</v>
      </c>
      <c r="H23" s="92">
        <v>0.9999999999999999</v>
      </c>
      <c r="J23" s="100">
        <v>23.990999999999996</v>
      </c>
      <c r="K23" s="92">
        <v>1</v>
      </c>
      <c r="M23" s="81">
        <f>SUM(M24:M29)</f>
        <v>154.882</v>
      </c>
      <c r="N23" s="86">
        <f>SUM(N24:N28)</f>
        <v>1</v>
      </c>
    </row>
    <row r="24" spans="2:14" ht="15.75" customHeight="1">
      <c r="B24" s="32" t="s">
        <v>33</v>
      </c>
      <c r="D24" s="101">
        <v>27.984</v>
      </c>
      <c r="E24" s="93">
        <f>D24/D$23</f>
        <v>0.571813890761969</v>
      </c>
      <c r="G24" s="101">
        <v>44.996</v>
      </c>
      <c r="H24" s="93">
        <v>0.5490531042561498</v>
      </c>
      <c r="J24" s="101">
        <v>10.003</v>
      </c>
      <c r="K24" s="93">
        <v>0.41694802217498234</v>
      </c>
      <c r="M24" s="83">
        <f t="shared" si="2"/>
        <v>82.983</v>
      </c>
      <c r="N24" s="84">
        <f>M24/M$23</f>
        <v>0.5357820792603402</v>
      </c>
    </row>
    <row r="25" spans="2:14" ht="15.75" customHeight="1">
      <c r="B25" s="32" t="s">
        <v>35</v>
      </c>
      <c r="D25" s="101">
        <v>14.982</v>
      </c>
      <c r="E25" s="93">
        <f>D25/D$23</f>
        <v>0.306136210384356</v>
      </c>
      <c r="G25" s="101">
        <v>22</v>
      </c>
      <c r="H25" s="93">
        <v>0.2684498242873877</v>
      </c>
      <c r="J25" s="101">
        <v>1</v>
      </c>
      <c r="K25" s="93">
        <v>0.041682297528239765</v>
      </c>
      <c r="M25" s="83">
        <f t="shared" si="2"/>
        <v>37.982</v>
      </c>
      <c r="N25" s="84">
        <f>M25/M$23</f>
        <v>0.2452318539275061</v>
      </c>
    </row>
    <row r="26" spans="2:14" ht="15.75" customHeight="1">
      <c r="B26" s="32" t="s">
        <v>36</v>
      </c>
      <c r="D26" s="101">
        <v>1.98</v>
      </c>
      <c r="E26" s="93">
        <f>D26/D$23</f>
        <v>0.040458530006743085</v>
      </c>
      <c r="G26" s="101">
        <v>9.986</v>
      </c>
      <c r="H26" s="93">
        <v>0.12185181569699335</v>
      </c>
      <c r="J26" s="101">
        <v>9.008</v>
      </c>
      <c r="K26" s="93">
        <v>0.37547413613438374</v>
      </c>
      <c r="M26" s="83">
        <f t="shared" si="2"/>
        <v>20.974</v>
      </c>
      <c r="N26" s="84">
        <f>M26/M$23</f>
        <v>0.1354192223757441</v>
      </c>
    </row>
    <row r="27" spans="2:14" ht="15.75" customHeight="1">
      <c r="B27" s="32" t="s">
        <v>38</v>
      </c>
      <c r="D27" s="101">
        <v>3.9930000000000003</v>
      </c>
      <c r="E27" s="93">
        <f>D27/D$23</f>
        <v>0.0815913688469319</v>
      </c>
      <c r="G27" s="101">
        <v>0.99</v>
      </c>
      <c r="H27" s="93">
        <v>0.012080242092932446</v>
      </c>
      <c r="J27" s="101">
        <v>1.99</v>
      </c>
      <c r="K27" s="93">
        <v>0.08294777208119714</v>
      </c>
      <c r="M27" s="83">
        <f t="shared" si="2"/>
        <v>6.973000000000001</v>
      </c>
      <c r="N27" s="84">
        <f>M27/M$23</f>
        <v>0.045021371108327636</v>
      </c>
    </row>
    <row r="28" spans="2:14" ht="15.75" customHeight="1">
      <c r="B28" s="32" t="s">
        <v>39</v>
      </c>
      <c r="D28" s="101">
        <v>0</v>
      </c>
      <c r="E28" s="93">
        <f>D28/D$23</f>
        <v>0</v>
      </c>
      <c r="G28" s="101">
        <v>3.9800000000000004</v>
      </c>
      <c r="H28" s="93">
        <v>0.048565013666536504</v>
      </c>
      <c r="J28" s="101">
        <v>1.99</v>
      </c>
      <c r="K28" s="93">
        <v>0.08294777208119714</v>
      </c>
      <c r="M28" s="83">
        <f t="shared" si="2"/>
        <v>5.970000000000001</v>
      </c>
      <c r="N28" s="84">
        <f>M28/M$23</f>
        <v>0.038545473328082024</v>
      </c>
    </row>
    <row r="29" spans="2:14" ht="13.5" customHeight="1">
      <c r="B29" s="39"/>
      <c r="D29" s="101"/>
      <c r="E29" s="94"/>
      <c r="G29" s="101"/>
      <c r="H29" s="94"/>
      <c r="J29" s="101"/>
      <c r="K29" s="94"/>
      <c r="M29" s="83"/>
      <c r="N29" s="85"/>
    </row>
    <row r="30" spans="1:14" s="29" customFormat="1" ht="33" customHeight="1">
      <c r="A30" s="28"/>
      <c r="B30" s="20" t="s">
        <v>40</v>
      </c>
      <c r="D30" s="100">
        <v>49.004999999999995</v>
      </c>
      <c r="E30" s="92">
        <f>SUM(E31:E35)</f>
        <v>1</v>
      </c>
      <c r="G30" s="100">
        <v>81.00500000000001</v>
      </c>
      <c r="H30" s="92">
        <v>0.9999999999999999</v>
      </c>
      <c r="J30" s="100">
        <v>25.016000000000002</v>
      </c>
      <c r="K30" s="92">
        <v>1</v>
      </c>
      <c r="M30" s="81">
        <f>SUM(M31:M35)</f>
        <v>155.026</v>
      </c>
      <c r="N30" s="86">
        <f>SUM(N31:N35)</f>
        <v>1</v>
      </c>
    </row>
    <row r="31" spans="2:14" ht="15.75" customHeight="1">
      <c r="B31" s="32" t="s">
        <v>33</v>
      </c>
      <c r="D31" s="101">
        <v>33.989999999999995</v>
      </c>
      <c r="E31" s="93">
        <f>D31/D$30</f>
        <v>0.6936026936026936</v>
      </c>
      <c r="G31" s="101">
        <v>39.003</v>
      </c>
      <c r="H31" s="93">
        <v>0.4814887969878402</v>
      </c>
      <c r="J31" s="101">
        <v>11.018</v>
      </c>
      <c r="K31" s="93">
        <v>0.4404381196034538</v>
      </c>
      <c r="M31" s="83">
        <f t="shared" si="2"/>
        <v>84.011</v>
      </c>
      <c r="N31" s="84">
        <f>M31/M$30</f>
        <v>0.5419155496497361</v>
      </c>
    </row>
    <row r="32" spans="2:14" ht="15.75" customHeight="1">
      <c r="B32" s="32" t="s">
        <v>35</v>
      </c>
      <c r="D32" s="101">
        <v>11.022</v>
      </c>
      <c r="E32" s="93">
        <f>D32/D$30</f>
        <v>0.22491582491582493</v>
      </c>
      <c r="G32" s="101">
        <v>18.007</v>
      </c>
      <c r="H32" s="93">
        <v>0.22229492006666254</v>
      </c>
      <c r="J32" s="101">
        <v>3.995</v>
      </c>
      <c r="K32" s="93">
        <v>0.15969779341221618</v>
      </c>
      <c r="M32" s="83">
        <f t="shared" si="2"/>
        <v>33.024</v>
      </c>
      <c r="N32" s="84">
        <f>M32/M$30</f>
        <v>0.21302233173790203</v>
      </c>
    </row>
    <row r="33" spans="2:14" ht="15.75" customHeight="1">
      <c r="B33" s="32" t="s">
        <v>36</v>
      </c>
      <c r="D33" s="101">
        <v>3.9930000000000003</v>
      </c>
      <c r="E33" s="93">
        <f>D33/D$30</f>
        <v>0.0814814814814815</v>
      </c>
      <c r="G33" s="101">
        <v>23.005000000000003</v>
      </c>
      <c r="H33" s="93">
        <v>0.28399481513486824</v>
      </c>
      <c r="J33" s="101">
        <v>7.003</v>
      </c>
      <c r="K33" s="93">
        <v>0.27994083786376717</v>
      </c>
      <c r="M33" s="83">
        <f t="shared" si="2"/>
        <v>34.001000000000005</v>
      </c>
      <c r="N33" s="84">
        <f>M33/M$30</f>
        <v>0.21932450040638346</v>
      </c>
    </row>
    <row r="34" spans="2:14" ht="15.75" customHeight="1">
      <c r="B34" s="32" t="s">
        <v>38</v>
      </c>
      <c r="D34" s="101">
        <v>0</v>
      </c>
      <c r="E34" s="93">
        <f>D34/D$30</f>
        <v>0</v>
      </c>
      <c r="G34" s="101">
        <v>0.99</v>
      </c>
      <c r="H34" s="93">
        <v>0.012221467810628972</v>
      </c>
      <c r="J34" s="101">
        <v>0</v>
      </c>
      <c r="K34" s="93">
        <v>0</v>
      </c>
      <c r="M34" s="83">
        <f t="shared" si="2"/>
        <v>0.99</v>
      </c>
      <c r="N34" s="84">
        <f>M34/M$30</f>
        <v>0.006386025569904402</v>
      </c>
    </row>
    <row r="35" spans="2:14" ht="15.75" customHeight="1">
      <c r="B35" s="32" t="s">
        <v>39</v>
      </c>
      <c r="D35" s="101">
        <v>0</v>
      </c>
      <c r="E35" s="93">
        <f>D35/D$30</f>
        <v>0</v>
      </c>
      <c r="G35" s="101">
        <v>0</v>
      </c>
      <c r="H35" s="93">
        <v>0</v>
      </c>
      <c r="J35" s="101">
        <v>3</v>
      </c>
      <c r="K35" s="93">
        <v>0.11992324912056283</v>
      </c>
      <c r="M35" s="83">
        <f t="shared" si="2"/>
        <v>3</v>
      </c>
      <c r="N35" s="84">
        <f>M35/M$30</f>
        <v>0.019351592636073948</v>
      </c>
    </row>
    <row r="36" spans="2:14" ht="13.5" customHeight="1">
      <c r="B36" s="39"/>
      <c r="D36" s="101"/>
      <c r="E36" s="94"/>
      <c r="G36" s="101"/>
      <c r="H36" s="94"/>
      <c r="J36" s="101"/>
      <c r="K36" s="94"/>
      <c r="M36" s="83"/>
      <c r="N36" s="85"/>
    </row>
    <row r="37" spans="1:14" s="45" customFormat="1" ht="50.25" customHeight="1">
      <c r="A37" s="43"/>
      <c r="B37" s="44" t="s">
        <v>41</v>
      </c>
      <c r="D37" s="100">
        <v>48.972</v>
      </c>
      <c r="E37" s="95">
        <f>SUM(E38:E43)</f>
        <v>1</v>
      </c>
      <c r="G37" s="100">
        <v>83.018</v>
      </c>
      <c r="H37" s="95">
        <v>1</v>
      </c>
      <c r="J37" s="100">
        <v>21.993</v>
      </c>
      <c r="K37" s="95">
        <v>1</v>
      </c>
      <c r="M37" s="81">
        <f>SUM(M38:M43)</f>
        <v>153.983</v>
      </c>
      <c r="N37" s="87">
        <f>SUM(N38:N43)</f>
        <v>1</v>
      </c>
    </row>
    <row r="38" spans="2:14" ht="15.75" customHeight="1">
      <c r="B38" s="32" t="s">
        <v>42</v>
      </c>
      <c r="D38" s="101">
        <v>1.98</v>
      </c>
      <c r="E38" s="93">
        <f aca="true" t="shared" si="5" ref="E38:E43">D38/D$37</f>
        <v>0.04043126684636118</v>
      </c>
      <c r="G38" s="101">
        <v>15.001000000000001</v>
      </c>
      <c r="H38" s="93">
        <v>0.180695752728324</v>
      </c>
      <c r="J38" s="101">
        <v>10.995000000000001</v>
      </c>
      <c r="K38" s="93">
        <v>0.49993179648069846</v>
      </c>
      <c r="M38" s="83">
        <f t="shared" si="2"/>
        <v>27.976000000000003</v>
      </c>
      <c r="N38" s="84">
        <f aca="true" t="shared" si="6" ref="N38:N43">M38/M$37</f>
        <v>0.181682393510972</v>
      </c>
    </row>
    <row r="39" spans="2:14" ht="15.75" customHeight="1">
      <c r="B39" s="32" t="s">
        <v>43</v>
      </c>
      <c r="D39" s="101">
        <v>13.002</v>
      </c>
      <c r="E39" s="93">
        <f t="shared" si="5"/>
        <v>0.26549865229110514</v>
      </c>
      <c r="G39" s="101">
        <v>32</v>
      </c>
      <c r="H39" s="93">
        <v>0.3854585752487412</v>
      </c>
      <c r="J39" s="101">
        <v>2.99</v>
      </c>
      <c r="K39" s="93">
        <v>0.13595234847451465</v>
      </c>
      <c r="M39" s="83">
        <f t="shared" si="2"/>
        <v>47.992000000000004</v>
      </c>
      <c r="N39" s="84">
        <f t="shared" si="6"/>
        <v>0.31167076885110695</v>
      </c>
    </row>
    <row r="40" spans="2:14" ht="15.75" customHeight="1">
      <c r="B40" s="32" t="s">
        <v>44</v>
      </c>
      <c r="D40" s="101">
        <v>6.006</v>
      </c>
      <c r="E40" s="93">
        <f t="shared" si="5"/>
        <v>0.12264150943396226</v>
      </c>
      <c r="G40" s="101">
        <v>15.017</v>
      </c>
      <c r="H40" s="93">
        <v>0.18088848201594834</v>
      </c>
      <c r="J40" s="101">
        <v>4.003</v>
      </c>
      <c r="K40" s="93">
        <v>0.18201245850952577</v>
      </c>
      <c r="M40" s="83">
        <f t="shared" si="2"/>
        <v>25.026</v>
      </c>
      <c r="N40" s="84">
        <f t="shared" si="6"/>
        <v>0.16252443451549844</v>
      </c>
    </row>
    <row r="41" spans="2:14" ht="15.75" customHeight="1">
      <c r="B41" s="32" t="s">
        <v>45</v>
      </c>
      <c r="D41" s="101">
        <v>9.999</v>
      </c>
      <c r="E41" s="93">
        <f t="shared" si="5"/>
        <v>0.204177897574124</v>
      </c>
      <c r="G41" s="101">
        <v>6.006</v>
      </c>
      <c r="H41" s="93">
        <v>0.07234575634199812</v>
      </c>
      <c r="J41" s="101">
        <v>1.0050000000000001</v>
      </c>
      <c r="K41" s="93">
        <v>0.045696357932069304</v>
      </c>
      <c r="M41" s="83">
        <f t="shared" si="2"/>
        <v>17.01</v>
      </c>
      <c r="N41" s="84">
        <f t="shared" si="6"/>
        <v>0.11046673983491685</v>
      </c>
    </row>
    <row r="42" spans="2:14" ht="15.75" customHeight="1">
      <c r="B42" s="32" t="s">
        <v>46</v>
      </c>
      <c r="D42" s="101">
        <v>17.985</v>
      </c>
      <c r="E42" s="93">
        <f t="shared" si="5"/>
        <v>0.36725067385444743</v>
      </c>
      <c r="G42" s="101">
        <v>14.994</v>
      </c>
      <c r="H42" s="93">
        <v>0.1806114336649883</v>
      </c>
      <c r="J42" s="101">
        <v>1</v>
      </c>
      <c r="K42" s="93">
        <v>0.04546901286773065</v>
      </c>
      <c r="M42" s="83">
        <f t="shared" si="2"/>
        <v>33.979</v>
      </c>
      <c r="N42" s="84">
        <f t="shared" si="6"/>
        <v>0.22066721651091353</v>
      </c>
    </row>
    <row r="43" spans="2:14" ht="15.75" customHeight="1">
      <c r="B43" s="32" t="s">
        <v>47</v>
      </c>
      <c r="D43" s="101">
        <v>0</v>
      </c>
      <c r="E43" s="93">
        <f t="shared" si="5"/>
        <v>0</v>
      </c>
      <c r="G43" s="101">
        <v>0</v>
      </c>
      <c r="H43" s="93">
        <v>0</v>
      </c>
      <c r="J43" s="101">
        <v>2</v>
      </c>
      <c r="K43" s="93">
        <v>0.0909380257354613</v>
      </c>
      <c r="M43" s="83">
        <f t="shared" si="2"/>
        <v>2</v>
      </c>
      <c r="N43" s="84">
        <f t="shared" si="6"/>
        <v>0.01298844677659222</v>
      </c>
    </row>
    <row r="44" spans="2:14" ht="13.5" customHeight="1">
      <c r="B44" s="39"/>
      <c r="D44" s="98"/>
      <c r="E44" s="94"/>
      <c r="G44" s="98"/>
      <c r="H44" s="94"/>
      <c r="J44" s="98"/>
      <c r="K44" s="94"/>
      <c r="M44" s="83"/>
      <c r="N44" s="85"/>
    </row>
    <row r="45" spans="1:14" s="29" customFormat="1" ht="50.25" customHeight="1">
      <c r="A45" s="28"/>
      <c r="B45" s="20" t="s">
        <v>48</v>
      </c>
      <c r="D45" s="100">
        <v>49.00500000000001</v>
      </c>
      <c r="E45" s="92">
        <f>SUM(E46:E50)</f>
        <v>1</v>
      </c>
      <c r="G45" s="100">
        <v>74</v>
      </c>
      <c r="H45" s="92">
        <v>1.0000000000000002</v>
      </c>
      <c r="I45" s="12"/>
      <c r="J45" s="100">
        <v>21.011</v>
      </c>
      <c r="K45" s="92">
        <v>1.0000000000000002</v>
      </c>
      <c r="M45" s="81">
        <f>SUM(M46:M50)</f>
        <v>144.01600000000002</v>
      </c>
      <c r="N45" s="86">
        <f>SUM(N46:N50)</f>
        <v>1</v>
      </c>
    </row>
    <row r="46" spans="2:14" ht="15.75" customHeight="1">
      <c r="B46" s="32" t="s">
        <v>33</v>
      </c>
      <c r="D46" s="101">
        <v>39.99600000000001</v>
      </c>
      <c r="E46" s="93">
        <f>D46/D$45</f>
        <v>0.8161616161616162</v>
      </c>
      <c r="G46" s="101">
        <v>48.998000000000005</v>
      </c>
      <c r="H46" s="93">
        <v>0.6621351351351352</v>
      </c>
      <c r="J46" s="101">
        <v>12.995000000000001</v>
      </c>
      <c r="K46" s="93">
        <v>0.6184855551853792</v>
      </c>
      <c r="M46" s="83">
        <f t="shared" si="2"/>
        <v>101.98900000000002</v>
      </c>
      <c r="N46" s="84">
        <f>M46/M$45</f>
        <v>0.7081782579713366</v>
      </c>
    </row>
    <row r="47" spans="2:14" ht="15.75" customHeight="1">
      <c r="B47" s="32" t="s">
        <v>35</v>
      </c>
      <c r="D47" s="101">
        <v>7.029</v>
      </c>
      <c r="E47" s="93">
        <f>D47/D$45</f>
        <v>0.14343434343434341</v>
      </c>
      <c r="G47" s="101">
        <v>11.001</v>
      </c>
      <c r="H47" s="93">
        <v>0.14866216216216216</v>
      </c>
      <c r="J47" s="101">
        <v>3.013</v>
      </c>
      <c r="K47" s="93">
        <v>0.1434010756270525</v>
      </c>
      <c r="M47" s="83">
        <f t="shared" si="2"/>
        <v>21.043</v>
      </c>
      <c r="N47" s="84">
        <f>M47/M$45</f>
        <v>0.146115709365626</v>
      </c>
    </row>
    <row r="48" spans="2:14" ht="15.75" customHeight="1">
      <c r="B48" s="32" t="s">
        <v>36</v>
      </c>
      <c r="D48" s="101">
        <v>0.99</v>
      </c>
      <c r="E48" s="93">
        <f>D48/D$45</f>
        <v>0.020202020202020197</v>
      </c>
      <c r="G48" s="101">
        <v>10.011</v>
      </c>
      <c r="H48" s="93">
        <v>0.13528378378378378</v>
      </c>
      <c r="J48" s="101">
        <v>3.013</v>
      </c>
      <c r="K48" s="93">
        <v>0.1434010756270525</v>
      </c>
      <c r="M48" s="83">
        <f t="shared" si="2"/>
        <v>14.014</v>
      </c>
      <c r="N48" s="84">
        <f>M48/M$45</f>
        <v>0.09730863237418062</v>
      </c>
    </row>
    <row r="49" spans="2:14" ht="15.75" customHeight="1">
      <c r="B49" s="32" t="s">
        <v>38</v>
      </c>
      <c r="D49" s="101">
        <v>0</v>
      </c>
      <c r="E49" s="93">
        <f>D49/D$45</f>
        <v>0</v>
      </c>
      <c r="G49" s="101">
        <v>2.99</v>
      </c>
      <c r="H49" s="93">
        <v>0.04040540540540541</v>
      </c>
      <c r="J49" s="101">
        <v>0</v>
      </c>
      <c r="K49" s="93">
        <v>0</v>
      </c>
      <c r="M49" s="83">
        <f t="shared" si="2"/>
        <v>2.99</v>
      </c>
      <c r="N49" s="84">
        <f>M49/M$45</f>
        <v>0.020761582046439284</v>
      </c>
    </row>
    <row r="50" spans="2:14" ht="15.75" customHeight="1">
      <c r="B50" s="32" t="s">
        <v>39</v>
      </c>
      <c r="D50" s="101">
        <v>0.99</v>
      </c>
      <c r="E50" s="93">
        <f>D50/D$45</f>
        <v>0.020202020202020197</v>
      </c>
      <c r="G50" s="101">
        <v>1</v>
      </c>
      <c r="H50" s="93">
        <v>0.013513513513513514</v>
      </c>
      <c r="J50" s="101">
        <v>1.99</v>
      </c>
      <c r="K50" s="93">
        <v>0.09471229356051593</v>
      </c>
      <c r="M50" s="83">
        <f t="shared" si="2"/>
        <v>3.98</v>
      </c>
      <c r="N50" s="84">
        <f>M50/M$45</f>
        <v>0.027635818242417506</v>
      </c>
    </row>
    <row r="51" spans="2:14" ht="13.5" customHeight="1">
      <c r="B51" s="39"/>
      <c r="D51" s="101"/>
      <c r="E51" s="94"/>
      <c r="G51" s="101"/>
      <c r="H51" s="94"/>
      <c r="I51" s="29"/>
      <c r="J51" s="101"/>
      <c r="K51" s="94"/>
      <c r="M51" s="83"/>
      <c r="N51" s="85"/>
    </row>
    <row r="52" spans="1:14" s="29" customFormat="1" ht="67.5" customHeight="1">
      <c r="A52" s="28"/>
      <c r="B52" s="20" t="s">
        <v>49</v>
      </c>
      <c r="D52" s="100">
        <v>46.992</v>
      </c>
      <c r="E52" s="92">
        <f>SUM(E53:E57)</f>
        <v>1</v>
      </c>
      <c r="G52" s="100">
        <v>83.018</v>
      </c>
      <c r="H52" s="92">
        <v>1</v>
      </c>
      <c r="I52" s="12"/>
      <c r="J52" s="100">
        <v>24.973</v>
      </c>
      <c r="K52" s="92">
        <v>1</v>
      </c>
      <c r="M52" s="81">
        <f>SUM(M53:M57)</f>
        <v>154.98299999999998</v>
      </c>
      <c r="N52" s="86">
        <f>SUM(N53:N57)</f>
        <v>1.0000000000000002</v>
      </c>
    </row>
    <row r="53" spans="2:14" ht="15.75" customHeight="1">
      <c r="B53" s="32" t="s">
        <v>33</v>
      </c>
      <c r="D53" s="101">
        <v>26.003999999999998</v>
      </c>
      <c r="E53" s="93">
        <f>D53/D$52</f>
        <v>0.5533707865168539</v>
      </c>
      <c r="G53" s="101">
        <v>63.013999999999996</v>
      </c>
      <c r="H53" s="93">
        <v>0.7590402081476306</v>
      </c>
      <c r="J53" s="101">
        <v>20.993000000000002</v>
      </c>
      <c r="K53" s="93">
        <v>0.8406278781083572</v>
      </c>
      <c r="M53" s="83">
        <f t="shared" si="2"/>
        <v>110.011</v>
      </c>
      <c r="N53" s="84">
        <f>M53/M$52</f>
        <v>0.7098262390068589</v>
      </c>
    </row>
    <row r="54" spans="2:14" ht="15.75" customHeight="1">
      <c r="B54" s="32" t="s">
        <v>35</v>
      </c>
      <c r="D54" s="101">
        <v>13.992</v>
      </c>
      <c r="E54" s="93">
        <f>D54/D$52</f>
        <v>0.2977528089887641</v>
      </c>
      <c r="G54" s="101">
        <v>11.001000000000001</v>
      </c>
      <c r="H54" s="93">
        <v>0.13251343082223133</v>
      </c>
      <c r="J54" s="101">
        <v>2</v>
      </c>
      <c r="K54" s="93">
        <v>0.08008649341288591</v>
      </c>
      <c r="M54" s="83">
        <f t="shared" si="2"/>
        <v>26.993000000000002</v>
      </c>
      <c r="N54" s="84">
        <f>M54/M$52</f>
        <v>0.17416748933754028</v>
      </c>
    </row>
    <row r="55" spans="2:14" ht="15.75" customHeight="1">
      <c r="B55" s="32" t="s">
        <v>36</v>
      </c>
      <c r="D55" s="101">
        <v>6.006</v>
      </c>
      <c r="E55" s="93">
        <f>D55/D$52</f>
        <v>0.12780898876404495</v>
      </c>
      <c r="G55" s="101">
        <v>4.003</v>
      </c>
      <c r="H55" s="93">
        <v>0.04821845864752222</v>
      </c>
      <c r="J55" s="101">
        <v>0</v>
      </c>
      <c r="K55" s="93">
        <v>0</v>
      </c>
      <c r="M55" s="83">
        <f t="shared" si="2"/>
        <v>10.009</v>
      </c>
      <c r="N55" s="84">
        <f>M55/M$52</f>
        <v>0.06458127665614939</v>
      </c>
    </row>
    <row r="56" spans="2:14" ht="15.75" customHeight="1">
      <c r="B56" s="32" t="s">
        <v>38</v>
      </c>
      <c r="D56" s="101">
        <v>0.99</v>
      </c>
      <c r="E56" s="93">
        <f>D56/D$52</f>
        <v>0.021067415730337078</v>
      </c>
      <c r="G56" s="101">
        <v>2</v>
      </c>
      <c r="H56" s="93">
        <v>0.024091160953046326</v>
      </c>
      <c r="J56" s="101">
        <v>0.99</v>
      </c>
      <c r="K56" s="93">
        <v>0.03964281423937853</v>
      </c>
      <c r="M56" s="83">
        <f t="shared" si="2"/>
        <v>3.9800000000000004</v>
      </c>
      <c r="N56" s="84">
        <f>M56/M$52</f>
        <v>0.025680235896840306</v>
      </c>
    </row>
    <row r="57" spans="2:14" ht="15.75" customHeight="1">
      <c r="B57" s="32" t="s">
        <v>39</v>
      </c>
      <c r="D57" s="101">
        <v>0</v>
      </c>
      <c r="E57" s="93">
        <f>D57/D$52</f>
        <v>0</v>
      </c>
      <c r="G57" s="101">
        <v>3</v>
      </c>
      <c r="H57" s="93">
        <v>0.03613674142956949</v>
      </c>
      <c r="I57" s="29"/>
      <c r="J57" s="101">
        <v>0.99</v>
      </c>
      <c r="K57" s="93">
        <v>0.03964281423937853</v>
      </c>
      <c r="M57" s="83">
        <f t="shared" si="2"/>
        <v>3.99</v>
      </c>
      <c r="N57" s="84">
        <f>M57/M$52</f>
        <v>0.02574475910261126</v>
      </c>
    </row>
    <row r="58" spans="2:14" ht="13.5" customHeight="1">
      <c r="B58" s="39"/>
      <c r="D58" s="101"/>
      <c r="E58" s="94"/>
      <c r="G58" s="101"/>
      <c r="H58" s="94"/>
      <c r="J58" s="101"/>
      <c r="K58" s="94"/>
      <c r="M58" s="83"/>
      <c r="N58" s="85"/>
    </row>
    <row r="59" spans="1:14" s="29" customFormat="1" ht="15.75" customHeight="1">
      <c r="A59" s="28"/>
      <c r="B59" s="20" t="s">
        <v>51</v>
      </c>
      <c r="D59" s="100">
        <v>48.93900000000001</v>
      </c>
      <c r="E59" s="92">
        <f>SUM(E60:E63)</f>
        <v>0.9999999999999999</v>
      </c>
      <c r="G59" s="100">
        <v>83.056</v>
      </c>
      <c r="H59" s="92">
        <v>1</v>
      </c>
      <c r="I59" s="12"/>
      <c r="J59" s="100">
        <v>23.983</v>
      </c>
      <c r="K59" s="92">
        <v>1</v>
      </c>
      <c r="M59" s="81">
        <f>SUM(M60:M63)</f>
        <v>155.978</v>
      </c>
      <c r="N59" s="86">
        <f>SUM(N60:N63)</f>
        <v>1</v>
      </c>
    </row>
    <row r="60" spans="2:14" ht="15.75" customHeight="1">
      <c r="B60" s="32" t="s">
        <v>52</v>
      </c>
      <c r="D60" s="101">
        <v>6.006</v>
      </c>
      <c r="E60" s="93">
        <f>D60/D$59</f>
        <v>0.12272420768712068</v>
      </c>
      <c r="G60" s="101">
        <v>33.022</v>
      </c>
      <c r="H60" s="93">
        <v>0.39758717010209976</v>
      </c>
      <c r="J60" s="101">
        <v>11.993</v>
      </c>
      <c r="K60" s="93">
        <v>0.5000625443022141</v>
      </c>
      <c r="M60" s="83">
        <f t="shared" si="2"/>
        <v>51.021</v>
      </c>
      <c r="N60" s="84">
        <f>M60/M$59</f>
        <v>0.3271038223339189</v>
      </c>
    </row>
    <row r="61" spans="2:14" ht="15.75" customHeight="1">
      <c r="B61" s="32" t="s">
        <v>53</v>
      </c>
      <c r="D61" s="101">
        <v>1.98</v>
      </c>
      <c r="E61" s="93">
        <f>D61/D$59</f>
        <v>0.040458530006743085</v>
      </c>
      <c r="G61" s="101">
        <v>0</v>
      </c>
      <c r="H61" s="93">
        <v>0</v>
      </c>
      <c r="J61" s="101">
        <v>0</v>
      </c>
      <c r="K61" s="93">
        <v>0</v>
      </c>
      <c r="M61" s="83">
        <f t="shared" si="2"/>
        <v>1.98</v>
      </c>
      <c r="N61" s="84">
        <f>M61/M$59</f>
        <v>0.01269409788559925</v>
      </c>
    </row>
    <row r="62" spans="2:14" ht="15.75" customHeight="1">
      <c r="B62" s="32" t="s">
        <v>54</v>
      </c>
      <c r="D62" s="101">
        <v>2.9699999999999998</v>
      </c>
      <c r="E62" s="93">
        <f>D62/D$59</f>
        <v>0.06068779501011462</v>
      </c>
      <c r="G62" s="101">
        <v>20.027</v>
      </c>
      <c r="H62" s="93">
        <v>0.24112646888846082</v>
      </c>
      <c r="J62" s="101">
        <v>5.005</v>
      </c>
      <c r="K62" s="93">
        <v>0.20868948838760787</v>
      </c>
      <c r="M62" s="83">
        <f t="shared" si="2"/>
        <v>28.002</v>
      </c>
      <c r="N62" s="84">
        <f>M62/M$59</f>
        <v>0.17952531767300514</v>
      </c>
    </row>
    <row r="63" spans="2:14" ht="15.75" customHeight="1">
      <c r="B63" s="32" t="s">
        <v>55</v>
      </c>
      <c r="D63" s="101">
        <v>37.983000000000004</v>
      </c>
      <c r="E63" s="93">
        <f>D63/D$59</f>
        <v>0.7761294672960215</v>
      </c>
      <c r="G63" s="101">
        <v>30.006999999999998</v>
      </c>
      <c r="H63" s="93">
        <v>0.3612863610094394</v>
      </c>
      <c r="I63" s="29"/>
      <c r="J63" s="101">
        <v>6.985</v>
      </c>
      <c r="K63" s="93">
        <v>0.29124796731017805</v>
      </c>
      <c r="M63" s="83">
        <f t="shared" si="2"/>
        <v>74.97500000000001</v>
      </c>
      <c r="N63" s="84">
        <f>M63/M$59</f>
        <v>0.48067676210747673</v>
      </c>
    </row>
    <row r="64" spans="2:14" ht="13.5" customHeight="1">
      <c r="B64" s="39"/>
      <c r="D64" s="101"/>
      <c r="E64" s="94"/>
      <c r="G64" s="101"/>
      <c r="H64" s="94"/>
      <c r="J64" s="101"/>
      <c r="K64" s="94"/>
      <c r="M64" s="83"/>
      <c r="N64" s="85"/>
    </row>
    <row r="65" spans="1:14" s="29" customFormat="1" ht="15.75" customHeight="1">
      <c r="A65" s="28"/>
      <c r="B65" s="20" t="s">
        <v>56</v>
      </c>
      <c r="D65" s="100">
        <v>47.982</v>
      </c>
      <c r="E65" s="92">
        <f>SUM(E66:E71)</f>
        <v>1</v>
      </c>
      <c r="G65" s="100">
        <v>75.98700000000001</v>
      </c>
      <c r="H65" s="92">
        <v>1</v>
      </c>
      <c r="I65" s="12"/>
      <c r="J65" s="100">
        <v>28.996</v>
      </c>
      <c r="K65" s="92">
        <v>1.0000000000000002</v>
      </c>
      <c r="M65" s="81">
        <f>SUM(M66:M71)</f>
        <v>152.965</v>
      </c>
      <c r="N65" s="86">
        <f>SUM(N66:N71)</f>
        <v>1.0000000000000002</v>
      </c>
    </row>
    <row r="66" spans="2:14" ht="15.75" customHeight="1">
      <c r="B66" s="32" t="s">
        <v>57</v>
      </c>
      <c r="D66" s="101">
        <v>4.9830000000000005</v>
      </c>
      <c r="E66" s="93">
        <f aca="true" t="shared" si="7" ref="E66:E71">D66/D$65</f>
        <v>0.10385144429160936</v>
      </c>
      <c r="G66" s="101">
        <v>3.99</v>
      </c>
      <c r="H66" s="93">
        <v>0.05250898179951834</v>
      </c>
      <c r="J66" s="101">
        <v>3.005</v>
      </c>
      <c r="K66" s="93">
        <v>0.10363498413574286</v>
      </c>
      <c r="M66" s="83">
        <f t="shared" si="2"/>
        <v>11.978000000000002</v>
      </c>
      <c r="N66" s="84">
        <f aca="true" t="shared" si="8" ref="N66:N71">M66/M$65</f>
        <v>0.07830549472101463</v>
      </c>
    </row>
    <row r="67" spans="2:14" ht="15.75" customHeight="1">
      <c r="B67" s="32" t="s">
        <v>58</v>
      </c>
      <c r="D67" s="101">
        <v>0.99</v>
      </c>
      <c r="E67" s="93">
        <f t="shared" si="7"/>
        <v>0.02063273727647868</v>
      </c>
      <c r="G67" s="101">
        <v>0</v>
      </c>
      <c r="H67" s="93">
        <v>0</v>
      </c>
      <c r="J67" s="101">
        <v>0</v>
      </c>
      <c r="K67" s="93">
        <v>0</v>
      </c>
      <c r="M67" s="83">
        <f t="shared" si="2"/>
        <v>0.99</v>
      </c>
      <c r="N67" s="84">
        <f t="shared" si="8"/>
        <v>0.006472068773902526</v>
      </c>
    </row>
    <row r="68" spans="2:14" ht="15.75" customHeight="1">
      <c r="B68" s="32" t="s">
        <v>59</v>
      </c>
      <c r="D68" s="101">
        <v>9.009</v>
      </c>
      <c r="E68" s="93">
        <f t="shared" si="7"/>
        <v>0.187757909215956</v>
      </c>
      <c r="G68" s="101">
        <v>41.007000000000005</v>
      </c>
      <c r="H68" s="93">
        <v>0.5396580994117415</v>
      </c>
      <c r="J68" s="101">
        <v>16.998</v>
      </c>
      <c r="K68" s="93">
        <v>0.586218788798455</v>
      </c>
      <c r="M68" s="83">
        <f t="shared" si="2"/>
        <v>67.01400000000001</v>
      </c>
      <c r="N68" s="84">
        <f t="shared" si="8"/>
        <v>0.4381002190043475</v>
      </c>
    </row>
    <row r="69" spans="2:14" ht="15.75" customHeight="1">
      <c r="B69" s="32" t="s">
        <v>60</v>
      </c>
      <c r="D69" s="101">
        <v>23.991</v>
      </c>
      <c r="E69" s="93">
        <f t="shared" si="7"/>
        <v>0.5</v>
      </c>
      <c r="G69" s="101">
        <v>17.009</v>
      </c>
      <c r="H69" s="93">
        <v>0.22384092015739532</v>
      </c>
      <c r="J69" s="101">
        <v>3.013</v>
      </c>
      <c r="K69" s="93">
        <v>0.10391088425989792</v>
      </c>
      <c r="M69" s="83">
        <f t="shared" si="2"/>
        <v>44.013</v>
      </c>
      <c r="N69" s="84">
        <f t="shared" si="8"/>
        <v>0.287732487824012</v>
      </c>
    </row>
    <row r="70" spans="2:14" ht="15.75" customHeight="1">
      <c r="B70" s="32" t="s">
        <v>61</v>
      </c>
      <c r="D70" s="101">
        <v>5.016</v>
      </c>
      <c r="E70" s="93">
        <f t="shared" si="7"/>
        <v>0.10453920220082531</v>
      </c>
      <c r="G70" s="101">
        <v>0.99</v>
      </c>
      <c r="H70" s="93">
        <v>0.013028544356271465</v>
      </c>
      <c r="J70" s="101">
        <v>3.99</v>
      </c>
      <c r="K70" s="93">
        <v>0.13760518692233412</v>
      </c>
      <c r="M70" s="83">
        <f t="shared" si="2"/>
        <v>9.996</v>
      </c>
      <c r="N70" s="84">
        <f t="shared" si="8"/>
        <v>0.06534828228679763</v>
      </c>
    </row>
    <row r="71" spans="2:14" ht="15.75" customHeight="1">
      <c r="B71" s="32" t="s">
        <v>62</v>
      </c>
      <c r="D71" s="101">
        <v>3.9930000000000003</v>
      </c>
      <c r="E71" s="93">
        <f t="shared" si="7"/>
        <v>0.08321870701513068</v>
      </c>
      <c r="G71" s="101">
        <v>12.991000000000001</v>
      </c>
      <c r="H71" s="93">
        <v>0.17096345427507337</v>
      </c>
      <c r="I71" s="29"/>
      <c r="J71" s="101">
        <v>1.99</v>
      </c>
      <c r="K71" s="93">
        <v>0.06863015588357015</v>
      </c>
      <c r="M71" s="83">
        <f t="shared" si="2"/>
        <v>18.974</v>
      </c>
      <c r="N71" s="84">
        <f t="shared" si="8"/>
        <v>0.1240414473899258</v>
      </c>
    </row>
    <row r="72" spans="2:14" ht="13.5" customHeight="1">
      <c r="B72" s="39"/>
      <c r="D72" s="98"/>
      <c r="E72" s="94"/>
      <c r="G72" s="98"/>
      <c r="H72" s="94"/>
      <c r="J72" s="98"/>
      <c r="K72" s="94"/>
      <c r="M72" s="83"/>
      <c r="N72" s="85"/>
    </row>
    <row r="73" spans="1:14" s="29" customFormat="1" ht="15.75" customHeight="1">
      <c r="A73" s="28"/>
      <c r="B73" s="20" t="s">
        <v>63</v>
      </c>
      <c r="D73" s="100">
        <v>48.972</v>
      </c>
      <c r="E73" s="92">
        <f>SUM(E74:E77)</f>
        <v>0.9999999999999999</v>
      </c>
      <c r="G73" s="100">
        <v>78.058</v>
      </c>
      <c r="H73" s="92">
        <v>1</v>
      </c>
      <c r="I73" s="12"/>
      <c r="J73" s="100">
        <v>28.039</v>
      </c>
      <c r="K73" s="92">
        <v>1</v>
      </c>
      <c r="M73" s="81">
        <f>SUM(M74:M77)</f>
        <v>155.069</v>
      </c>
      <c r="N73" s="86">
        <f>SUM(N74:N77)</f>
        <v>1</v>
      </c>
    </row>
    <row r="74" spans="2:14" ht="15.75" customHeight="1">
      <c r="B74" s="32" t="s">
        <v>64</v>
      </c>
      <c r="D74" s="101">
        <v>0.99</v>
      </c>
      <c r="E74" s="93">
        <f>D74/D$73</f>
        <v>0.02021563342318059</v>
      </c>
      <c r="G74" s="101">
        <v>1</v>
      </c>
      <c r="H74" s="93">
        <v>0.012810986702195801</v>
      </c>
      <c r="J74" s="101">
        <v>1</v>
      </c>
      <c r="K74" s="93">
        <v>0.035664610007489564</v>
      </c>
      <c r="M74" s="83">
        <f aca="true" t="shared" si="9" ref="M74:M136">D74+G74+J74</f>
        <v>2.99</v>
      </c>
      <c r="N74" s="84">
        <f>M74/M$73</f>
        <v>0.019281739096789173</v>
      </c>
    </row>
    <row r="75" spans="2:14" ht="15.75" customHeight="1">
      <c r="B75" s="32" t="s">
        <v>65</v>
      </c>
      <c r="D75" s="101">
        <v>23.991</v>
      </c>
      <c r="E75" s="93">
        <f>D75/D$73</f>
        <v>0.48989218328840967</v>
      </c>
      <c r="G75" s="101">
        <v>42.019000000000005</v>
      </c>
      <c r="H75" s="93">
        <v>0.5383048502395654</v>
      </c>
      <c r="J75" s="101">
        <v>10.008</v>
      </c>
      <c r="K75" s="93">
        <v>0.35693141695495556</v>
      </c>
      <c r="M75" s="83">
        <f t="shared" si="9"/>
        <v>76.018</v>
      </c>
      <c r="N75" s="84">
        <f>M75/M$73</f>
        <v>0.4902204824948894</v>
      </c>
    </row>
    <row r="76" spans="2:14" ht="15.75" customHeight="1">
      <c r="B76" s="32" t="s">
        <v>66</v>
      </c>
      <c r="D76" s="101">
        <v>19.997999999999998</v>
      </c>
      <c r="E76" s="93">
        <f>D76/D$73</f>
        <v>0.40835579514824794</v>
      </c>
      <c r="G76" s="101">
        <v>16.024</v>
      </c>
      <c r="H76" s="93">
        <v>0.20528325091598554</v>
      </c>
      <c r="J76" s="101">
        <v>4.013</v>
      </c>
      <c r="K76" s="93">
        <v>0.14312207996005563</v>
      </c>
      <c r="M76" s="83">
        <f t="shared" si="9"/>
        <v>40.035</v>
      </c>
      <c r="N76" s="84">
        <f>M76/M$73</f>
        <v>0.2581753928896169</v>
      </c>
    </row>
    <row r="77" spans="2:14" ht="15.75" customHeight="1">
      <c r="B77" s="32" t="s">
        <v>67</v>
      </c>
      <c r="D77" s="101">
        <v>3.9930000000000003</v>
      </c>
      <c r="E77" s="93">
        <f>D77/D$73</f>
        <v>0.08153638814016173</v>
      </c>
      <c r="G77" s="101">
        <v>19.015</v>
      </c>
      <c r="H77" s="93">
        <v>0.24360091214225318</v>
      </c>
      <c r="I77" s="29"/>
      <c r="J77" s="101">
        <v>13.018</v>
      </c>
      <c r="K77" s="93">
        <v>0.4642818930774992</v>
      </c>
      <c r="M77" s="83">
        <f t="shared" si="9"/>
        <v>36.026</v>
      </c>
      <c r="N77" s="84">
        <f>M77/M$73</f>
        <v>0.23232238551870463</v>
      </c>
    </row>
    <row r="78" spans="2:14" ht="13.5" customHeight="1">
      <c r="B78" s="39"/>
      <c r="D78" s="101"/>
      <c r="E78" s="94"/>
      <c r="G78" s="101"/>
      <c r="H78" s="94"/>
      <c r="J78" s="101"/>
      <c r="K78" s="94"/>
      <c r="M78" s="83"/>
      <c r="N78" s="85"/>
    </row>
    <row r="79" spans="1:14" s="29" customFormat="1" ht="15.75" customHeight="1">
      <c r="A79" s="28"/>
      <c r="B79" s="20" t="s">
        <v>68</v>
      </c>
      <c r="D79" s="100">
        <v>47.982</v>
      </c>
      <c r="E79" s="92">
        <f>SUM(E80:E84)</f>
        <v>1</v>
      </c>
      <c r="G79" s="100">
        <v>76.96700000000001</v>
      </c>
      <c r="H79" s="92">
        <v>1</v>
      </c>
      <c r="I79" s="12"/>
      <c r="J79" s="100">
        <v>26.996000000000002</v>
      </c>
      <c r="K79" s="92">
        <v>1</v>
      </c>
      <c r="M79" s="81">
        <f>SUM(M80:M84)</f>
        <v>151.94500000000002</v>
      </c>
      <c r="N79" s="86">
        <f>SUM(N80:N84)</f>
        <v>0.9999999999999999</v>
      </c>
    </row>
    <row r="80" spans="2:14" ht="15.75" customHeight="1">
      <c r="B80" s="32" t="s">
        <v>69</v>
      </c>
      <c r="D80" s="101">
        <v>20.988</v>
      </c>
      <c r="E80" s="93">
        <f>D80/D$79</f>
        <v>0.437414030261348</v>
      </c>
      <c r="G80" s="101">
        <v>12.996</v>
      </c>
      <c r="H80" s="93">
        <v>0.16885158574453984</v>
      </c>
      <c r="J80" s="101">
        <v>4.013</v>
      </c>
      <c r="K80" s="93">
        <v>0.14865165209660688</v>
      </c>
      <c r="M80" s="83">
        <f t="shared" si="9"/>
        <v>37.997</v>
      </c>
      <c r="N80" s="84">
        <f>M80/M$79</f>
        <v>0.25007074928428047</v>
      </c>
    </row>
    <row r="81" spans="2:14" ht="15.75" customHeight="1">
      <c r="B81" s="32" t="s">
        <v>70</v>
      </c>
      <c r="D81" s="101">
        <v>0.99</v>
      </c>
      <c r="E81" s="93">
        <f>D81/D$79</f>
        <v>0.02063273727647868</v>
      </c>
      <c r="G81" s="101">
        <v>6.006</v>
      </c>
      <c r="H81" s="93">
        <v>0.07803344290410175</v>
      </c>
      <c r="J81" s="101">
        <v>1</v>
      </c>
      <c r="K81" s="93">
        <v>0.03704252481849162</v>
      </c>
      <c r="M81" s="83">
        <f t="shared" si="9"/>
        <v>7.996</v>
      </c>
      <c r="N81" s="84">
        <f>M81/M$79</f>
        <v>0.05262430484714863</v>
      </c>
    </row>
    <row r="82" spans="2:14" ht="15.75" customHeight="1">
      <c r="B82" s="32" t="s">
        <v>71</v>
      </c>
      <c r="D82" s="101">
        <v>1.98</v>
      </c>
      <c r="E82" s="93">
        <f>D82/D$79</f>
        <v>0.04126547455295736</v>
      </c>
      <c r="G82" s="101">
        <v>2.99</v>
      </c>
      <c r="H82" s="93">
        <v>0.03884781789598139</v>
      </c>
      <c r="J82" s="101">
        <v>0.99</v>
      </c>
      <c r="K82" s="93">
        <v>0.03667209957030671</v>
      </c>
      <c r="M82" s="83">
        <f t="shared" si="9"/>
        <v>5.960000000000001</v>
      </c>
      <c r="N82" s="84">
        <f>M82/M$79</f>
        <v>0.03922471947086117</v>
      </c>
    </row>
    <row r="83" spans="2:14" ht="15.75" customHeight="1">
      <c r="B83" s="32" t="s">
        <v>72</v>
      </c>
      <c r="D83" s="101">
        <v>19.997999999999998</v>
      </c>
      <c r="E83" s="93">
        <f>D83/D$79</f>
        <v>0.41678129298486927</v>
      </c>
      <c r="G83" s="101">
        <v>45.987</v>
      </c>
      <c r="H83" s="93">
        <v>0.5974898333051827</v>
      </c>
      <c r="J83" s="101">
        <v>20.993000000000002</v>
      </c>
      <c r="K83" s="93">
        <v>0.7776337235145948</v>
      </c>
      <c r="M83" s="83">
        <f t="shared" si="9"/>
        <v>86.97800000000001</v>
      </c>
      <c r="N83" s="84">
        <f>M83/M$79</f>
        <v>0.5724308137813024</v>
      </c>
    </row>
    <row r="84" spans="2:14" ht="15.75" customHeight="1">
      <c r="B84" s="32" t="s">
        <v>73</v>
      </c>
      <c r="D84" s="101">
        <v>4.026</v>
      </c>
      <c r="E84" s="93">
        <f>D84/D$79</f>
        <v>0.08390646492434663</v>
      </c>
      <c r="G84" s="101">
        <v>8.988</v>
      </c>
      <c r="H84" s="93">
        <v>0.11677732015019421</v>
      </c>
      <c r="I84" s="29"/>
      <c r="J84" s="101">
        <v>0</v>
      </c>
      <c r="K84" s="93">
        <v>0</v>
      </c>
      <c r="M84" s="83">
        <f t="shared" si="9"/>
        <v>13.014</v>
      </c>
      <c r="N84" s="84">
        <f>M84/M$79</f>
        <v>0.08564941261640724</v>
      </c>
    </row>
    <row r="85" spans="2:14" ht="13.5" customHeight="1">
      <c r="B85" s="39"/>
      <c r="D85" s="101"/>
      <c r="E85" s="94"/>
      <c r="G85" s="101"/>
      <c r="H85" s="94"/>
      <c r="J85" s="101"/>
      <c r="K85" s="94"/>
      <c r="M85" s="83"/>
      <c r="N85" s="85"/>
    </row>
    <row r="86" spans="1:14" s="29" customFormat="1" ht="15.75" customHeight="1">
      <c r="A86" s="28"/>
      <c r="B86" s="20" t="s">
        <v>74</v>
      </c>
      <c r="D86" s="100">
        <v>47.025</v>
      </c>
      <c r="E86" s="92">
        <f>SUM(E87:E92)</f>
        <v>1</v>
      </c>
      <c r="G86" s="100">
        <v>74.007</v>
      </c>
      <c r="H86" s="92">
        <v>1</v>
      </c>
      <c r="I86" s="12"/>
      <c r="J86" s="100">
        <v>28.006</v>
      </c>
      <c r="K86" s="92">
        <v>1</v>
      </c>
      <c r="M86" s="81">
        <f>SUM(M88:M92)</f>
        <v>149.038</v>
      </c>
      <c r="N86" s="86">
        <f>SUM(N87:N92)</f>
        <v>0.9999999999999999</v>
      </c>
    </row>
    <row r="87" spans="2:14" ht="15.75" customHeight="1">
      <c r="B87" s="32" t="s">
        <v>57</v>
      </c>
      <c r="D87" s="101">
        <v>0</v>
      </c>
      <c r="E87" s="93">
        <f aca="true" t="shared" si="10" ref="E87:E92">D87/D$86</f>
        <v>0</v>
      </c>
      <c r="G87" s="101">
        <v>0</v>
      </c>
      <c r="H87" s="93">
        <v>0</v>
      </c>
      <c r="J87" s="101">
        <v>0</v>
      </c>
      <c r="K87" s="93">
        <v>0</v>
      </c>
      <c r="M87" s="83">
        <f t="shared" si="9"/>
        <v>0</v>
      </c>
      <c r="N87" s="84">
        <f aca="true" t="shared" si="11" ref="N87:N92">M87/M$86</f>
        <v>0</v>
      </c>
    </row>
    <row r="88" spans="2:14" ht="15.75" customHeight="1">
      <c r="B88" s="32" t="s">
        <v>58</v>
      </c>
      <c r="D88" s="101">
        <v>0.99</v>
      </c>
      <c r="E88" s="93">
        <f t="shared" si="10"/>
        <v>0.021052631578947368</v>
      </c>
      <c r="G88" s="101">
        <v>0</v>
      </c>
      <c r="H88" s="93">
        <v>0</v>
      </c>
      <c r="J88" s="101">
        <v>0</v>
      </c>
      <c r="K88" s="93">
        <v>0</v>
      </c>
      <c r="M88" s="83">
        <f t="shared" si="9"/>
        <v>0.99</v>
      </c>
      <c r="N88" s="84">
        <f t="shared" si="11"/>
        <v>0.006642601215797313</v>
      </c>
    </row>
    <row r="89" spans="2:14" ht="15.75" customHeight="1">
      <c r="B89" s="32" t="s">
        <v>75</v>
      </c>
      <c r="D89" s="101">
        <v>4.026</v>
      </c>
      <c r="E89" s="93">
        <f t="shared" si="10"/>
        <v>0.0856140350877193</v>
      </c>
      <c r="G89" s="101">
        <v>3.003</v>
      </c>
      <c r="H89" s="93">
        <v>0.04057724269325874</v>
      </c>
      <c r="J89" s="101">
        <v>2.013</v>
      </c>
      <c r="K89" s="93">
        <v>0.07187745483110762</v>
      </c>
      <c r="M89" s="83">
        <f t="shared" si="9"/>
        <v>9.042</v>
      </c>
      <c r="N89" s="84">
        <f t="shared" si="11"/>
        <v>0.060669091104282126</v>
      </c>
    </row>
    <row r="90" spans="2:14" ht="15.75" customHeight="1">
      <c r="B90" s="32" t="s">
        <v>60</v>
      </c>
      <c r="D90" s="101">
        <v>6.006</v>
      </c>
      <c r="E90" s="93">
        <f t="shared" si="10"/>
        <v>0.12771929824561404</v>
      </c>
      <c r="G90" s="101">
        <v>0</v>
      </c>
      <c r="H90" s="93">
        <v>0</v>
      </c>
      <c r="J90" s="101">
        <v>3.005</v>
      </c>
      <c r="K90" s="93">
        <v>0.10729843604941798</v>
      </c>
      <c r="M90" s="83">
        <f t="shared" si="9"/>
        <v>9.011</v>
      </c>
      <c r="N90" s="84">
        <f t="shared" si="11"/>
        <v>0.06046109046015109</v>
      </c>
    </row>
    <row r="91" spans="2:14" ht="15.75" customHeight="1">
      <c r="B91" s="32" t="s">
        <v>76</v>
      </c>
      <c r="D91" s="101">
        <v>6.996</v>
      </c>
      <c r="E91" s="93">
        <f t="shared" si="10"/>
        <v>0.14877192982456142</v>
      </c>
      <c r="G91" s="101">
        <v>1</v>
      </c>
      <c r="H91" s="93">
        <v>0.01351223532909049</v>
      </c>
      <c r="J91" s="101">
        <v>0</v>
      </c>
      <c r="K91" s="93">
        <v>0</v>
      </c>
      <c r="M91" s="83">
        <f t="shared" si="9"/>
        <v>7.996</v>
      </c>
      <c r="N91" s="84">
        <f t="shared" si="11"/>
        <v>0.05365074678940941</v>
      </c>
    </row>
    <row r="92" spans="2:14" ht="15.75" customHeight="1">
      <c r="B92" s="32" t="s">
        <v>77</v>
      </c>
      <c r="D92" s="101">
        <v>29.006999999999998</v>
      </c>
      <c r="E92" s="93">
        <f t="shared" si="10"/>
        <v>0.6168421052631579</v>
      </c>
      <c r="G92" s="101">
        <v>70.004</v>
      </c>
      <c r="H92" s="93">
        <v>0.9459105219776508</v>
      </c>
      <c r="I92" s="29"/>
      <c r="J92" s="101">
        <v>22.988</v>
      </c>
      <c r="K92" s="93">
        <v>0.8208241091194743</v>
      </c>
      <c r="M92" s="83">
        <f t="shared" si="9"/>
        <v>121.999</v>
      </c>
      <c r="N92" s="84">
        <f t="shared" si="11"/>
        <v>0.81857647043036</v>
      </c>
    </row>
    <row r="93" spans="2:14" ht="13.5" customHeight="1">
      <c r="B93" s="39"/>
      <c r="D93" s="98"/>
      <c r="E93" s="94"/>
      <c r="G93" s="98"/>
      <c r="H93" s="94"/>
      <c r="J93" s="98"/>
      <c r="K93" s="94"/>
      <c r="M93" s="83"/>
      <c r="N93" s="85"/>
    </row>
    <row r="94" spans="1:14" s="29" customFormat="1" ht="34.5" customHeight="1">
      <c r="A94" s="28"/>
      <c r="B94" s="20" t="s">
        <v>74</v>
      </c>
      <c r="D94" s="100">
        <v>41.976</v>
      </c>
      <c r="E94" s="92">
        <f>SUM(E95:E100)</f>
        <v>1</v>
      </c>
      <c r="G94" s="100">
        <v>74.95599999999999</v>
      </c>
      <c r="H94" s="92">
        <v>1</v>
      </c>
      <c r="I94" s="12"/>
      <c r="J94" s="100">
        <v>18.015</v>
      </c>
      <c r="K94" s="92">
        <v>1</v>
      </c>
      <c r="M94" s="81">
        <f>SUM(M95:M100)</f>
        <v>134.947</v>
      </c>
      <c r="N94" s="86">
        <f>SUM(N95:N100)</f>
        <v>0.9999999999999999</v>
      </c>
    </row>
    <row r="95" spans="2:14" ht="15.75" customHeight="1">
      <c r="B95" s="32" t="s">
        <v>79</v>
      </c>
      <c r="D95" s="101">
        <v>6.996</v>
      </c>
      <c r="E95" s="93">
        <f aca="true" t="shared" si="12" ref="E95:E100">D95/D$94</f>
        <v>0.16666666666666669</v>
      </c>
      <c r="G95" s="101">
        <v>1.99</v>
      </c>
      <c r="H95" s="93">
        <v>0.026548908693099955</v>
      </c>
      <c r="J95" s="101">
        <v>2</v>
      </c>
      <c r="K95" s="93">
        <v>0.11101859561476547</v>
      </c>
      <c r="M95" s="83">
        <f t="shared" si="9"/>
        <v>10.986</v>
      </c>
      <c r="N95" s="84">
        <f aca="true" t="shared" si="13" ref="N95:N100">M95/M$94</f>
        <v>0.08140973863813201</v>
      </c>
    </row>
    <row r="96" spans="2:14" ht="15.75" customHeight="1">
      <c r="B96" s="32" t="s">
        <v>70</v>
      </c>
      <c r="D96" s="101">
        <v>6.006</v>
      </c>
      <c r="E96" s="93">
        <f t="shared" si="12"/>
        <v>0.1430817610062893</v>
      </c>
      <c r="G96" s="101">
        <v>0</v>
      </c>
      <c r="H96" s="93">
        <v>0</v>
      </c>
      <c r="J96" s="101">
        <v>3.005</v>
      </c>
      <c r="K96" s="93">
        <v>0.1668054399111851</v>
      </c>
      <c r="M96" s="83">
        <f t="shared" si="9"/>
        <v>9.011</v>
      </c>
      <c r="N96" s="84">
        <f t="shared" si="13"/>
        <v>0.06677436326854246</v>
      </c>
    </row>
    <row r="97" spans="2:14" ht="15.75" customHeight="1">
      <c r="B97" s="32" t="s">
        <v>71</v>
      </c>
      <c r="D97" s="101">
        <v>2.9699999999999998</v>
      </c>
      <c r="E97" s="93">
        <f t="shared" si="12"/>
        <v>0.07075471698113207</v>
      </c>
      <c r="G97" s="101">
        <v>0.99</v>
      </c>
      <c r="H97" s="93">
        <v>0.013207748545813545</v>
      </c>
      <c r="J97" s="101">
        <v>5.005</v>
      </c>
      <c r="K97" s="93">
        <v>0.2778240355259506</v>
      </c>
      <c r="M97" s="83">
        <f t="shared" si="9"/>
        <v>8.965</v>
      </c>
      <c r="N97" s="84">
        <f t="shared" si="13"/>
        <v>0.06643348870297228</v>
      </c>
    </row>
    <row r="98" spans="2:14" ht="15.75" customHeight="1">
      <c r="B98" s="32" t="s">
        <v>80</v>
      </c>
      <c r="D98" s="101">
        <v>9.009</v>
      </c>
      <c r="E98" s="93">
        <f t="shared" si="12"/>
        <v>0.21462264150943397</v>
      </c>
      <c r="G98" s="101">
        <v>3.993</v>
      </c>
      <c r="H98" s="93">
        <v>0.053271252468114635</v>
      </c>
      <c r="J98" s="101">
        <v>2</v>
      </c>
      <c r="K98" s="93">
        <v>0.11101859561476547</v>
      </c>
      <c r="M98" s="83">
        <f t="shared" si="9"/>
        <v>15.002</v>
      </c>
      <c r="N98" s="84">
        <f t="shared" si="13"/>
        <v>0.11116957027573789</v>
      </c>
    </row>
    <row r="99" spans="2:14" ht="15.75" customHeight="1">
      <c r="B99" s="32" t="s">
        <v>81</v>
      </c>
      <c r="D99" s="101">
        <v>1.98</v>
      </c>
      <c r="E99" s="93">
        <f t="shared" si="12"/>
        <v>0.04716981132075472</v>
      </c>
      <c r="G99" s="101">
        <v>0.99</v>
      </c>
      <c r="H99" s="93">
        <v>0.013207748545813545</v>
      </c>
      <c r="J99" s="101">
        <v>1</v>
      </c>
      <c r="K99" s="93">
        <v>0.055509297807382736</v>
      </c>
      <c r="M99" s="83">
        <f t="shared" si="9"/>
        <v>3.9699999999999998</v>
      </c>
      <c r="N99" s="84">
        <f t="shared" si="13"/>
        <v>0.029418957072035685</v>
      </c>
    </row>
    <row r="100" spans="2:14" ht="15.75" customHeight="1">
      <c r="B100" s="32" t="s">
        <v>31</v>
      </c>
      <c r="D100" s="101">
        <v>15.015</v>
      </c>
      <c r="E100" s="93">
        <f t="shared" si="12"/>
        <v>0.3577044025157233</v>
      </c>
      <c r="G100" s="101">
        <v>66.993</v>
      </c>
      <c r="H100" s="93">
        <v>0.8937643417471584</v>
      </c>
      <c r="I100" s="29"/>
      <c r="J100" s="101">
        <v>5.005</v>
      </c>
      <c r="K100" s="93">
        <v>0.2778240355259506</v>
      </c>
      <c r="M100" s="83">
        <f t="shared" si="9"/>
        <v>87.01299999999999</v>
      </c>
      <c r="N100" s="84">
        <f t="shared" si="13"/>
        <v>0.6447938820425796</v>
      </c>
    </row>
    <row r="101" spans="2:14" ht="13.5" customHeight="1">
      <c r="B101" s="39"/>
      <c r="D101" s="98"/>
      <c r="E101" s="94"/>
      <c r="G101" s="98"/>
      <c r="H101" s="94"/>
      <c r="J101" s="98"/>
      <c r="K101" s="94"/>
      <c r="M101" s="83"/>
      <c r="N101" s="85"/>
    </row>
    <row r="102" spans="1:14" s="29" customFormat="1" ht="51.75" customHeight="1">
      <c r="A102" s="28"/>
      <c r="B102" s="20" t="s">
        <v>82</v>
      </c>
      <c r="D102" s="100">
        <v>49.071</v>
      </c>
      <c r="E102" s="92">
        <f>SUM(E103:E108)</f>
        <v>1</v>
      </c>
      <c r="G102" s="100">
        <v>76.068</v>
      </c>
      <c r="H102" s="92">
        <v>1</v>
      </c>
      <c r="I102" s="12"/>
      <c r="J102" s="100">
        <v>21.973000000000003</v>
      </c>
      <c r="K102" s="92">
        <v>1</v>
      </c>
      <c r="M102" s="81">
        <f>SUM(M103:M108)</f>
        <v>147.112</v>
      </c>
      <c r="N102" s="86">
        <f>SUM(N103:N108)</f>
        <v>1</v>
      </c>
    </row>
    <row r="103" spans="2:14" ht="15.75" customHeight="1">
      <c r="B103" s="32" t="s">
        <v>83</v>
      </c>
      <c r="D103" s="101">
        <v>14.025</v>
      </c>
      <c r="E103" s="93">
        <f aca="true" t="shared" si="14" ref="E103:E108">D103/D$102</f>
        <v>0.28581035642232683</v>
      </c>
      <c r="G103" s="101">
        <v>8.026</v>
      </c>
      <c r="H103" s="93">
        <v>0.10551085870536889</v>
      </c>
      <c r="J103" s="101">
        <v>5.985</v>
      </c>
      <c r="K103" s="93">
        <v>0.272379738770309</v>
      </c>
      <c r="M103" s="83">
        <f t="shared" si="9"/>
        <v>28.036</v>
      </c>
      <c r="N103" s="84">
        <f aca="true" t="shared" si="15" ref="N103:N108">M103/M$102</f>
        <v>0.19057588775898637</v>
      </c>
    </row>
    <row r="104" spans="2:14" ht="15.75" customHeight="1">
      <c r="B104" s="32" t="s">
        <v>84</v>
      </c>
      <c r="D104" s="101">
        <v>8.019</v>
      </c>
      <c r="E104" s="93">
        <f t="shared" si="14"/>
        <v>0.16341627437794218</v>
      </c>
      <c r="G104" s="101">
        <v>5.008</v>
      </c>
      <c r="H104" s="93">
        <v>0.06583583109849082</v>
      </c>
      <c r="J104" s="101">
        <v>5.99</v>
      </c>
      <c r="K104" s="93">
        <v>0.27260729076594</v>
      </c>
      <c r="M104" s="83">
        <f t="shared" si="9"/>
        <v>19.017000000000003</v>
      </c>
      <c r="N104" s="84">
        <f t="shared" si="15"/>
        <v>0.12926885638153246</v>
      </c>
    </row>
    <row r="105" spans="2:14" ht="15.75" customHeight="1">
      <c r="B105" s="32" t="s">
        <v>85</v>
      </c>
      <c r="D105" s="101">
        <v>7.986</v>
      </c>
      <c r="E105" s="93">
        <f t="shared" si="14"/>
        <v>0.16274377942165433</v>
      </c>
      <c r="G105" s="101">
        <v>13.995999999999999</v>
      </c>
      <c r="H105" s="93">
        <v>0.18399326918020717</v>
      </c>
      <c r="J105" s="101">
        <v>5.993</v>
      </c>
      <c r="K105" s="93">
        <v>0.2727438219633186</v>
      </c>
      <c r="M105" s="83">
        <f t="shared" si="9"/>
        <v>27.975</v>
      </c>
      <c r="N105" s="84">
        <f t="shared" si="15"/>
        <v>0.190161237696449</v>
      </c>
    </row>
    <row r="106" spans="2:14" ht="15.75" customHeight="1">
      <c r="B106" s="32" t="s">
        <v>86</v>
      </c>
      <c r="D106" s="101">
        <v>11.022</v>
      </c>
      <c r="E106" s="93">
        <f t="shared" si="14"/>
        <v>0.22461331540013452</v>
      </c>
      <c r="G106" s="101">
        <v>13.975999999999999</v>
      </c>
      <c r="H106" s="93">
        <v>0.18373034653205025</v>
      </c>
      <c r="J106" s="101">
        <v>2.005</v>
      </c>
      <c r="K106" s="93">
        <v>0.09124835024803166</v>
      </c>
      <c r="M106" s="83">
        <f t="shared" si="9"/>
        <v>27.002999999999997</v>
      </c>
      <c r="N106" s="84">
        <f t="shared" si="15"/>
        <v>0.183554026863886</v>
      </c>
    </row>
    <row r="107" spans="2:14" ht="15.75" customHeight="1">
      <c r="B107" s="32" t="s">
        <v>73</v>
      </c>
      <c r="D107" s="101">
        <v>6.006</v>
      </c>
      <c r="E107" s="93">
        <f t="shared" si="14"/>
        <v>0.12239408204438468</v>
      </c>
      <c r="G107" s="101">
        <v>6.026</v>
      </c>
      <c r="H107" s="93">
        <v>0.07921859388967765</v>
      </c>
      <c r="I107" s="29"/>
      <c r="J107" s="101">
        <v>2</v>
      </c>
      <c r="K107" s="93">
        <v>0.09102079825240067</v>
      </c>
      <c r="M107" s="83">
        <f t="shared" si="9"/>
        <v>14.032</v>
      </c>
      <c r="N107" s="84">
        <f t="shared" si="15"/>
        <v>0.09538310946761651</v>
      </c>
    </row>
    <row r="108" spans="2:14" ht="15.75" customHeight="1">
      <c r="B108" s="32" t="s">
        <v>87</v>
      </c>
      <c r="D108" s="101">
        <v>2.013</v>
      </c>
      <c r="E108" s="93">
        <f t="shared" si="14"/>
        <v>0.0410221923335575</v>
      </c>
      <c r="G108" s="101">
        <v>29.036</v>
      </c>
      <c r="H108" s="93">
        <v>0.3817111005942052</v>
      </c>
      <c r="J108" s="101">
        <v>0</v>
      </c>
      <c r="K108" s="93">
        <v>0</v>
      </c>
      <c r="M108" s="83">
        <f t="shared" si="9"/>
        <v>31.049</v>
      </c>
      <c r="N108" s="84">
        <f t="shared" si="15"/>
        <v>0.21105688183152974</v>
      </c>
    </row>
    <row r="109" spans="2:14" ht="13.5" customHeight="1">
      <c r="B109" s="39"/>
      <c r="D109" s="98"/>
      <c r="E109" s="94"/>
      <c r="G109" s="98"/>
      <c r="H109" s="94"/>
      <c r="J109" s="98"/>
      <c r="K109" s="94"/>
      <c r="M109" s="83"/>
      <c r="N109" s="85"/>
    </row>
    <row r="110" spans="1:14" s="29" customFormat="1" ht="51.75" customHeight="1">
      <c r="A110" s="28"/>
      <c r="B110" s="20" t="s">
        <v>88</v>
      </c>
      <c r="D110" s="100">
        <v>47.982000000000006</v>
      </c>
      <c r="E110" s="92">
        <f>SUM(E111:E115)</f>
        <v>0.9999999999999999</v>
      </c>
      <c r="G110" s="100">
        <v>72.012</v>
      </c>
      <c r="H110" s="92">
        <v>1</v>
      </c>
      <c r="I110" s="12"/>
      <c r="J110" s="100">
        <v>24.028999999999996</v>
      </c>
      <c r="K110" s="92">
        <v>1.0000000000000002</v>
      </c>
      <c r="M110" s="81">
        <f>SUM(M111:M115)</f>
        <v>144.023</v>
      </c>
      <c r="N110" s="86">
        <f>SUM(N111:N115)</f>
        <v>1.0000000000000002</v>
      </c>
    </row>
    <row r="111" spans="2:14" ht="15.75" customHeight="1">
      <c r="B111" s="32" t="s">
        <v>89</v>
      </c>
      <c r="D111" s="101">
        <v>32.010000000000005</v>
      </c>
      <c r="E111" s="93">
        <f>D111/D$110</f>
        <v>0.6671251719394773</v>
      </c>
      <c r="G111" s="101">
        <v>25.982</v>
      </c>
      <c r="H111" s="93">
        <v>0.360800977614842</v>
      </c>
      <c r="J111" s="101">
        <v>13.008</v>
      </c>
      <c r="K111" s="93">
        <v>0.5413458737359025</v>
      </c>
      <c r="M111" s="83">
        <f t="shared" si="9"/>
        <v>71</v>
      </c>
      <c r="N111" s="84">
        <f>M111/M$110</f>
        <v>0.49297681620296757</v>
      </c>
    </row>
    <row r="112" spans="2:14" ht="15.75" customHeight="1">
      <c r="B112" s="32" t="s">
        <v>90</v>
      </c>
      <c r="D112" s="101">
        <v>12.012</v>
      </c>
      <c r="E112" s="93">
        <f>D112/D$110</f>
        <v>0.25034387895460797</v>
      </c>
      <c r="G112" s="101">
        <v>32.008</v>
      </c>
      <c r="H112" s="93">
        <v>0.44448147530967064</v>
      </c>
      <c r="J112" s="101">
        <v>9.008</v>
      </c>
      <c r="K112" s="93">
        <v>0.3748803529069042</v>
      </c>
      <c r="M112" s="83">
        <f t="shared" si="9"/>
        <v>53.028000000000006</v>
      </c>
      <c r="N112" s="84">
        <f>M112/M$110</f>
        <v>0.3681911916846615</v>
      </c>
    </row>
    <row r="113" spans="2:14" ht="15.75" customHeight="1">
      <c r="B113" s="32" t="s">
        <v>91</v>
      </c>
      <c r="D113" s="101">
        <v>1.98</v>
      </c>
      <c r="E113" s="93">
        <f>D113/D$110</f>
        <v>0.04126547455295735</v>
      </c>
      <c r="G113" s="101">
        <v>9.029</v>
      </c>
      <c r="H113" s="93">
        <v>0.12538188079764484</v>
      </c>
      <c r="I113" s="29"/>
      <c r="J113" s="101">
        <v>2.013</v>
      </c>
      <c r="K113" s="93">
        <v>0.0837737733571934</v>
      </c>
      <c r="M113" s="83">
        <f t="shared" si="9"/>
        <v>13.022</v>
      </c>
      <c r="N113" s="84">
        <f>M113/M$110</f>
        <v>0.09041611409288794</v>
      </c>
    </row>
    <row r="114" spans="2:14" ht="15.75" customHeight="1">
      <c r="B114" s="32" t="s">
        <v>92</v>
      </c>
      <c r="D114" s="101">
        <v>0.99</v>
      </c>
      <c r="E114" s="93">
        <f>D114/D$110</f>
        <v>0.020632737276478675</v>
      </c>
      <c r="G114" s="101">
        <v>3.003</v>
      </c>
      <c r="H114" s="93">
        <v>0.0417013831028162</v>
      </c>
      <c r="J114" s="101">
        <v>0</v>
      </c>
      <c r="K114" s="93">
        <v>0</v>
      </c>
      <c r="M114" s="83">
        <f t="shared" si="9"/>
        <v>3.9930000000000003</v>
      </c>
      <c r="N114" s="84">
        <f>M114/M$110</f>
        <v>0.02772473840983732</v>
      </c>
    </row>
    <row r="115" spans="2:14" ht="15.75" customHeight="1">
      <c r="B115" s="32" t="s">
        <v>93</v>
      </c>
      <c r="D115" s="101">
        <v>0.99</v>
      </c>
      <c r="E115" s="93">
        <f>D115/D$110</f>
        <v>0.020632737276478675</v>
      </c>
      <c r="G115" s="101">
        <v>1.99</v>
      </c>
      <c r="H115" s="93">
        <v>0.027634283175026385</v>
      </c>
      <c r="J115" s="101">
        <v>0</v>
      </c>
      <c r="K115" s="93">
        <v>0</v>
      </c>
      <c r="M115" s="83">
        <f t="shared" si="9"/>
        <v>2.98</v>
      </c>
      <c r="N115" s="84">
        <f>M115/M$110</f>
        <v>0.020691139609645682</v>
      </c>
    </row>
    <row r="116" spans="2:14" ht="13.5" customHeight="1">
      <c r="B116" s="39"/>
      <c r="D116" s="101"/>
      <c r="E116" s="94"/>
      <c r="G116" s="101"/>
      <c r="H116" s="94"/>
      <c r="J116" s="101"/>
      <c r="K116" s="94"/>
      <c r="M116" s="83"/>
      <c r="N116" s="85"/>
    </row>
    <row r="117" spans="1:14" s="29" customFormat="1" ht="35.25" customHeight="1">
      <c r="A117" s="28"/>
      <c r="B117" s="20" t="s">
        <v>94</v>
      </c>
      <c r="D117" s="100">
        <v>47.982</v>
      </c>
      <c r="E117" s="92">
        <f>SUM(E118:E121)</f>
        <v>1</v>
      </c>
      <c r="G117" s="100">
        <v>71.045</v>
      </c>
      <c r="H117" s="92">
        <v>1</v>
      </c>
      <c r="I117" s="12"/>
      <c r="J117" s="100">
        <v>16.990000000000002</v>
      </c>
      <c r="K117" s="92">
        <v>0.9999999999999999</v>
      </c>
      <c r="M117" s="81">
        <f>SUM(M118:M121)</f>
        <v>136.017</v>
      </c>
      <c r="N117" s="86">
        <f>SUM(N118:N121)</f>
        <v>1</v>
      </c>
    </row>
    <row r="118" spans="2:14" ht="15.75" customHeight="1">
      <c r="B118" s="32" t="s">
        <v>52</v>
      </c>
      <c r="D118" s="101">
        <v>3.003</v>
      </c>
      <c r="E118" s="93">
        <f>D118/D$117</f>
        <v>0.06258596973865199</v>
      </c>
      <c r="G118" s="101">
        <v>25.023000000000003</v>
      </c>
      <c r="H118" s="93">
        <v>0.35221338588218737</v>
      </c>
      <c r="J118" s="101">
        <v>13.995000000000001</v>
      </c>
      <c r="K118" s="93">
        <v>0.8237198351971747</v>
      </c>
      <c r="M118" s="83">
        <f t="shared" si="9"/>
        <v>42.021</v>
      </c>
      <c r="N118" s="84">
        <f>M118/M$117</f>
        <v>0.3089393237610005</v>
      </c>
    </row>
    <row r="119" spans="2:14" ht="15.75" customHeight="1">
      <c r="B119" s="32" t="s">
        <v>53</v>
      </c>
      <c r="D119" s="101">
        <v>1.98</v>
      </c>
      <c r="E119" s="93">
        <f>D119/D$117</f>
        <v>0.04126547455295736</v>
      </c>
      <c r="G119" s="101">
        <v>0</v>
      </c>
      <c r="H119" s="93">
        <v>0</v>
      </c>
      <c r="I119" s="29"/>
      <c r="J119" s="101">
        <v>0</v>
      </c>
      <c r="K119" s="93">
        <v>0</v>
      </c>
      <c r="M119" s="83">
        <f t="shared" si="9"/>
        <v>1.98</v>
      </c>
      <c r="N119" s="84">
        <f>M119/M$117</f>
        <v>0.014557003903923775</v>
      </c>
    </row>
    <row r="120" spans="2:14" ht="15.75" customHeight="1">
      <c r="B120" s="32" t="s">
        <v>95</v>
      </c>
      <c r="D120" s="101">
        <v>0.99</v>
      </c>
      <c r="E120" s="93">
        <f>D120/D$117</f>
        <v>0.02063273727647868</v>
      </c>
      <c r="G120" s="101">
        <v>14.004000000000001</v>
      </c>
      <c r="H120" s="93">
        <v>0.1971145048912661</v>
      </c>
      <c r="J120" s="101">
        <v>0</v>
      </c>
      <c r="K120" s="93">
        <v>0</v>
      </c>
      <c r="M120" s="83">
        <f t="shared" si="9"/>
        <v>14.994000000000002</v>
      </c>
      <c r="N120" s="84">
        <f>M120/M$117</f>
        <v>0.11023622047244096</v>
      </c>
    </row>
    <row r="121" spans="2:14" ht="15.75" customHeight="1">
      <c r="B121" s="32" t="s">
        <v>55</v>
      </c>
      <c r="D121" s="101">
        <v>42.009</v>
      </c>
      <c r="E121" s="93">
        <f>D121/D$117</f>
        <v>0.875515818431912</v>
      </c>
      <c r="G121" s="101">
        <v>32.018</v>
      </c>
      <c r="H121" s="93">
        <v>0.45067210922654655</v>
      </c>
      <c r="J121" s="101">
        <v>2.995</v>
      </c>
      <c r="K121" s="93">
        <v>0.17628016480282518</v>
      </c>
      <c r="M121" s="83">
        <f t="shared" si="9"/>
        <v>77.022</v>
      </c>
      <c r="N121" s="84">
        <f>M121/M$117</f>
        <v>0.5662674518626348</v>
      </c>
    </row>
    <row r="122" spans="2:14" ht="13.5" customHeight="1">
      <c r="B122" s="39"/>
      <c r="D122" s="101"/>
      <c r="E122" s="94"/>
      <c r="G122" s="101"/>
      <c r="H122" s="94"/>
      <c r="J122" s="101"/>
      <c r="K122" s="94"/>
      <c r="M122" s="83"/>
      <c r="N122" s="85"/>
    </row>
    <row r="123" spans="1:14" s="29" customFormat="1" ht="15.75" customHeight="1">
      <c r="A123" s="28"/>
      <c r="B123" s="20" t="s">
        <v>96</v>
      </c>
      <c r="D123" s="100">
        <v>46.992</v>
      </c>
      <c r="E123" s="92">
        <f>SUM(E124:E129)</f>
        <v>1</v>
      </c>
      <c r="G123" s="100">
        <v>73.999</v>
      </c>
      <c r="H123" s="92">
        <v>1</v>
      </c>
      <c r="I123" s="12"/>
      <c r="J123" s="100">
        <v>23.996000000000002</v>
      </c>
      <c r="K123" s="92">
        <v>0.9999999999999999</v>
      </c>
      <c r="M123" s="81">
        <f>SUM(M124:M129)</f>
        <v>144.98700000000002</v>
      </c>
      <c r="N123" s="86">
        <f>SUM(N124:N129)</f>
        <v>0.9999999999999998</v>
      </c>
    </row>
    <row r="124" spans="2:14" ht="15.75" customHeight="1">
      <c r="B124" s="32" t="s">
        <v>97</v>
      </c>
      <c r="D124" s="101">
        <v>28.974</v>
      </c>
      <c r="E124" s="93">
        <f aca="true" t="shared" si="16" ref="E124:E129">D124/D$123</f>
        <v>0.6165730337078652</v>
      </c>
      <c r="G124" s="101">
        <v>1</v>
      </c>
      <c r="H124" s="93">
        <v>0.0135136961310288</v>
      </c>
      <c r="J124" s="101">
        <v>2.005</v>
      </c>
      <c r="K124" s="93">
        <v>0.08355559259876645</v>
      </c>
      <c r="M124" s="83">
        <f t="shared" si="9"/>
        <v>31.979</v>
      </c>
      <c r="N124" s="84">
        <f aca="true" t="shared" si="17" ref="N124:N129">M124/M$123</f>
        <v>0.22056460234365835</v>
      </c>
    </row>
    <row r="125" spans="2:14" ht="15.75" customHeight="1">
      <c r="B125" s="32" t="s">
        <v>98</v>
      </c>
      <c r="D125" s="101">
        <v>0.99</v>
      </c>
      <c r="E125" s="93">
        <f t="shared" si="16"/>
        <v>0.021067415730337078</v>
      </c>
      <c r="G125" s="101">
        <v>5.013</v>
      </c>
      <c r="H125" s="93">
        <v>0.06774415870484736</v>
      </c>
      <c r="J125" s="101">
        <v>2.99</v>
      </c>
      <c r="K125" s="93">
        <v>0.12460410068344724</v>
      </c>
      <c r="M125" s="83">
        <f t="shared" si="9"/>
        <v>8.993</v>
      </c>
      <c r="N125" s="84">
        <f t="shared" si="17"/>
        <v>0.062026250629366765</v>
      </c>
    </row>
    <row r="126" spans="2:14" ht="15.75" customHeight="1">
      <c r="B126" s="32" t="s">
        <v>99</v>
      </c>
      <c r="D126" s="101">
        <v>2.013</v>
      </c>
      <c r="E126" s="93">
        <f t="shared" si="16"/>
        <v>0.042837078651685394</v>
      </c>
      <c r="G126" s="101">
        <v>6.99</v>
      </c>
      <c r="H126" s="93">
        <v>0.0944607359558913</v>
      </c>
      <c r="J126" s="101">
        <v>0</v>
      </c>
      <c r="K126" s="93">
        <v>0</v>
      </c>
      <c r="M126" s="83">
        <f t="shared" si="9"/>
        <v>9.003</v>
      </c>
      <c r="N126" s="84">
        <f t="shared" si="17"/>
        <v>0.06209522233027788</v>
      </c>
    </row>
    <row r="127" spans="2:14" ht="15.75" customHeight="1">
      <c r="B127" s="32" t="s">
        <v>100</v>
      </c>
      <c r="D127" s="101">
        <v>0</v>
      </c>
      <c r="E127" s="93">
        <f t="shared" si="16"/>
        <v>0</v>
      </c>
      <c r="G127" s="101">
        <v>2</v>
      </c>
      <c r="H127" s="93">
        <v>0.0270273922620576</v>
      </c>
      <c r="I127" s="29"/>
      <c r="J127" s="101">
        <v>1</v>
      </c>
      <c r="K127" s="93">
        <v>0.04167361226871145</v>
      </c>
      <c r="M127" s="83">
        <f t="shared" si="9"/>
        <v>3</v>
      </c>
      <c r="N127" s="84">
        <f t="shared" si="17"/>
        <v>0.020691510273334848</v>
      </c>
    </row>
    <row r="128" spans="2:14" ht="15.75" customHeight="1">
      <c r="B128" s="32" t="s">
        <v>73</v>
      </c>
      <c r="D128" s="101">
        <v>0</v>
      </c>
      <c r="E128" s="93">
        <f t="shared" si="16"/>
        <v>0</v>
      </c>
      <c r="G128" s="101">
        <v>0.99</v>
      </c>
      <c r="H128" s="93">
        <v>0.01337855916971851</v>
      </c>
      <c r="J128" s="101">
        <v>0</v>
      </c>
      <c r="K128" s="93">
        <v>0</v>
      </c>
      <c r="M128" s="83">
        <f t="shared" si="9"/>
        <v>0.99</v>
      </c>
      <c r="N128" s="84">
        <f t="shared" si="17"/>
        <v>0.006828198390200499</v>
      </c>
    </row>
    <row r="129" spans="2:14" ht="15.75" customHeight="1">
      <c r="B129" s="32" t="s">
        <v>101</v>
      </c>
      <c r="D129" s="101">
        <v>15.014999999999999</v>
      </c>
      <c r="E129" s="93">
        <f t="shared" si="16"/>
        <v>0.31952247191011235</v>
      </c>
      <c r="G129" s="101">
        <v>58.006</v>
      </c>
      <c r="H129" s="93">
        <v>0.7838754577764565</v>
      </c>
      <c r="J129" s="101">
        <v>18.001</v>
      </c>
      <c r="K129" s="93">
        <v>0.7501666944490748</v>
      </c>
      <c r="M129" s="83">
        <f t="shared" si="9"/>
        <v>91.022</v>
      </c>
      <c r="N129" s="84">
        <f t="shared" si="17"/>
        <v>0.6277942160331615</v>
      </c>
    </row>
    <row r="130" spans="2:14" ht="13.5" customHeight="1">
      <c r="B130" s="39"/>
      <c r="D130" s="98"/>
      <c r="E130" s="94"/>
      <c r="G130" s="98"/>
      <c r="H130" s="94"/>
      <c r="J130" s="98"/>
      <c r="K130" s="94"/>
      <c r="M130" s="83"/>
      <c r="N130" s="85"/>
    </row>
    <row r="131" spans="1:14" s="29" customFormat="1" ht="15.75" customHeight="1">
      <c r="A131" s="28"/>
      <c r="B131" s="20" t="s">
        <v>103</v>
      </c>
      <c r="D131" s="100">
        <v>47.058</v>
      </c>
      <c r="E131" s="92">
        <f>SUM(E132:E137)</f>
        <v>1</v>
      </c>
      <c r="G131" s="100">
        <v>75.012</v>
      </c>
      <c r="H131" s="92">
        <v>1</v>
      </c>
      <c r="I131" s="12"/>
      <c r="J131" s="100">
        <v>23.044000000000004</v>
      </c>
      <c r="K131" s="92">
        <v>1</v>
      </c>
      <c r="M131" s="81">
        <f>SUM(M132:M137)</f>
        <v>145.114</v>
      </c>
      <c r="N131" s="86">
        <f>SUM(N132:N137)</f>
        <v>1</v>
      </c>
    </row>
    <row r="132" spans="2:14" ht="15.75" customHeight="1">
      <c r="B132" s="32" t="s">
        <v>104</v>
      </c>
      <c r="D132" s="101">
        <v>0</v>
      </c>
      <c r="E132" s="93">
        <f aca="true" t="shared" si="18" ref="E132:E137">D132/D$131</f>
        <v>0</v>
      </c>
      <c r="G132" s="101">
        <v>0</v>
      </c>
      <c r="H132" s="93">
        <v>0</v>
      </c>
      <c r="J132" s="101">
        <v>1.99</v>
      </c>
      <c r="K132" s="93">
        <v>0.0863565353237285</v>
      </c>
      <c r="M132" s="83">
        <f t="shared" si="9"/>
        <v>1.99</v>
      </c>
      <c r="N132" s="84">
        <f aca="true" t="shared" si="19" ref="N132:N137">M132/M$131</f>
        <v>0.013713356395661342</v>
      </c>
    </row>
    <row r="133" spans="2:14" ht="15.75" customHeight="1">
      <c r="B133" s="32" t="s">
        <v>105</v>
      </c>
      <c r="D133" s="101">
        <v>2.013</v>
      </c>
      <c r="E133" s="93">
        <f t="shared" si="18"/>
        <v>0.042776998597475455</v>
      </c>
      <c r="G133" s="101">
        <v>0</v>
      </c>
      <c r="H133" s="93">
        <v>0</v>
      </c>
      <c r="J133" s="101">
        <v>3.005</v>
      </c>
      <c r="K133" s="93">
        <v>0.13040270786321817</v>
      </c>
      <c r="M133" s="83">
        <f t="shared" si="9"/>
        <v>5.018</v>
      </c>
      <c r="N133" s="84">
        <f t="shared" si="19"/>
        <v>0.034579709745441514</v>
      </c>
    </row>
    <row r="134" spans="2:14" ht="15.75" customHeight="1">
      <c r="B134" s="32" t="s">
        <v>106</v>
      </c>
      <c r="D134" s="101">
        <v>12.012</v>
      </c>
      <c r="E134" s="93">
        <f t="shared" si="18"/>
        <v>0.2552594670406732</v>
      </c>
      <c r="G134" s="101">
        <v>0</v>
      </c>
      <c r="H134" s="93">
        <v>0</v>
      </c>
      <c r="J134" s="101">
        <v>8.018</v>
      </c>
      <c r="K134" s="93">
        <v>0.34794306544002773</v>
      </c>
      <c r="M134" s="83">
        <f t="shared" si="9"/>
        <v>20.03</v>
      </c>
      <c r="N134" s="84">
        <f t="shared" si="19"/>
        <v>0.13802941135934507</v>
      </c>
    </row>
    <row r="135" spans="2:14" ht="15.75" customHeight="1">
      <c r="B135" s="32" t="s">
        <v>107</v>
      </c>
      <c r="D135" s="101">
        <v>18.018</v>
      </c>
      <c r="E135" s="93">
        <f t="shared" si="18"/>
        <v>0.38288920056100983</v>
      </c>
      <c r="G135" s="101">
        <v>8.006</v>
      </c>
      <c r="H135" s="93">
        <v>0.1067295899322775</v>
      </c>
      <c r="I135" s="29"/>
      <c r="J135" s="101">
        <v>7.018</v>
      </c>
      <c r="K135" s="93">
        <v>0.3045478215587571</v>
      </c>
      <c r="M135" s="83">
        <f t="shared" si="9"/>
        <v>33.042</v>
      </c>
      <c r="N135" s="84">
        <f t="shared" si="19"/>
        <v>0.22769684523891562</v>
      </c>
    </row>
    <row r="136" spans="2:14" ht="15.75" customHeight="1">
      <c r="B136" s="32" t="s">
        <v>108</v>
      </c>
      <c r="D136" s="101">
        <v>12.012</v>
      </c>
      <c r="E136" s="93">
        <f t="shared" si="18"/>
        <v>0.2552594670406732</v>
      </c>
      <c r="G136" s="101">
        <v>30.003</v>
      </c>
      <c r="H136" s="93">
        <v>0.3999760038393857</v>
      </c>
      <c r="J136" s="101">
        <v>0</v>
      </c>
      <c r="K136" s="93">
        <v>0</v>
      </c>
      <c r="M136" s="83">
        <f t="shared" si="9"/>
        <v>42.015</v>
      </c>
      <c r="N136" s="84">
        <f t="shared" si="19"/>
        <v>0.28953098942900063</v>
      </c>
    </row>
    <row r="137" spans="2:14" ht="15.75" customHeight="1">
      <c r="B137" s="32" t="s">
        <v>109</v>
      </c>
      <c r="D137" s="101">
        <v>3.003</v>
      </c>
      <c r="E137" s="93">
        <f t="shared" si="18"/>
        <v>0.0638148667601683</v>
      </c>
      <c r="G137" s="101">
        <v>37.003</v>
      </c>
      <c r="H137" s="93">
        <v>0.4932944062283368</v>
      </c>
      <c r="J137" s="101">
        <v>3.013</v>
      </c>
      <c r="K137" s="93">
        <v>0.13074986981426834</v>
      </c>
      <c r="M137" s="83">
        <f aca="true" t="shared" si="20" ref="M137:M185">D137+G137+J137</f>
        <v>43.019</v>
      </c>
      <c r="N137" s="84">
        <f t="shared" si="19"/>
        <v>0.2964496878316358</v>
      </c>
    </row>
    <row r="138" spans="2:14" ht="13.5" customHeight="1">
      <c r="B138" s="39"/>
      <c r="D138" s="98"/>
      <c r="E138" s="94"/>
      <c r="G138" s="98"/>
      <c r="H138" s="94"/>
      <c r="J138" s="98"/>
      <c r="K138" s="94"/>
      <c r="M138" s="83"/>
      <c r="N138" s="85"/>
    </row>
    <row r="139" spans="1:14" s="29" customFormat="1" ht="15.75" customHeight="1">
      <c r="A139" s="28"/>
      <c r="B139" s="20" t="s">
        <v>110</v>
      </c>
      <c r="D139" s="100">
        <v>47.025</v>
      </c>
      <c r="E139" s="92">
        <f>SUM(E140:E145)</f>
        <v>0.9999999999999999</v>
      </c>
      <c r="G139" s="100">
        <v>72.966</v>
      </c>
      <c r="H139" s="92">
        <v>1</v>
      </c>
      <c r="I139" s="12"/>
      <c r="J139" s="100">
        <v>19.962999999999997</v>
      </c>
      <c r="K139" s="92">
        <v>1.0000000000000002</v>
      </c>
      <c r="M139" s="81">
        <f>SUM(M140:M145)</f>
        <v>139.954</v>
      </c>
      <c r="N139" s="86">
        <f>SUM(N140:N145)</f>
        <v>0.9999999999999999</v>
      </c>
    </row>
    <row r="140" spans="2:14" ht="15.75" customHeight="1">
      <c r="B140" s="32" t="s">
        <v>111</v>
      </c>
      <c r="D140" s="101">
        <v>40.028999999999996</v>
      </c>
      <c r="E140" s="93">
        <f aca="true" t="shared" si="21" ref="E140:E145">D140/D$139</f>
        <v>0.8512280701754386</v>
      </c>
      <c r="G140" s="101">
        <v>65.973</v>
      </c>
      <c r="H140" s="93">
        <v>0.9041608420360169</v>
      </c>
      <c r="J140" s="101">
        <v>7.998</v>
      </c>
      <c r="K140" s="93">
        <v>0.4006411861944598</v>
      </c>
      <c r="M140" s="83">
        <f t="shared" si="20"/>
        <v>114</v>
      </c>
      <c r="N140" s="84">
        <f aca="true" t="shared" si="22" ref="N140:N145">M140/M$139</f>
        <v>0.8145533532446375</v>
      </c>
    </row>
    <row r="141" spans="2:14" ht="15.75" customHeight="1">
      <c r="B141" s="32" t="s">
        <v>112</v>
      </c>
      <c r="D141" s="101">
        <v>2.013</v>
      </c>
      <c r="E141" s="93">
        <f t="shared" si="21"/>
        <v>0.04280701754385965</v>
      </c>
      <c r="G141" s="101">
        <v>0.99</v>
      </c>
      <c r="H141" s="93">
        <v>0.013567963160924268</v>
      </c>
      <c r="J141" s="101">
        <v>6.99</v>
      </c>
      <c r="K141" s="93">
        <v>0.3501477733807545</v>
      </c>
      <c r="M141" s="83">
        <f t="shared" si="20"/>
        <v>9.993</v>
      </c>
      <c r="N141" s="84">
        <f t="shared" si="22"/>
        <v>0.0714020320962602</v>
      </c>
    </row>
    <row r="142" spans="2:14" ht="15.75" customHeight="1">
      <c r="B142" s="32" t="s">
        <v>113</v>
      </c>
      <c r="D142" s="101">
        <v>0.99</v>
      </c>
      <c r="E142" s="93">
        <f t="shared" si="21"/>
        <v>0.021052631578947368</v>
      </c>
      <c r="G142" s="101">
        <v>0</v>
      </c>
      <c r="H142" s="93">
        <v>0</v>
      </c>
      <c r="J142" s="101">
        <v>0</v>
      </c>
      <c r="K142" s="93">
        <v>0</v>
      </c>
      <c r="M142" s="83">
        <f t="shared" si="20"/>
        <v>0.99</v>
      </c>
      <c r="N142" s="84">
        <f t="shared" si="22"/>
        <v>0.007073752804492905</v>
      </c>
    </row>
    <row r="143" spans="2:14" ht="15.75" customHeight="1">
      <c r="B143" s="32" t="s">
        <v>114</v>
      </c>
      <c r="D143" s="101">
        <v>0.99</v>
      </c>
      <c r="E143" s="93">
        <f t="shared" si="21"/>
        <v>0.021052631578947368</v>
      </c>
      <c r="G143" s="101">
        <v>4.003</v>
      </c>
      <c r="H143" s="93">
        <v>0.05486116821533318</v>
      </c>
      <c r="I143" s="29"/>
      <c r="J143" s="101">
        <v>0</v>
      </c>
      <c r="K143" s="93">
        <v>0</v>
      </c>
      <c r="M143" s="83">
        <f t="shared" si="20"/>
        <v>4.993</v>
      </c>
      <c r="N143" s="84">
        <f t="shared" si="22"/>
        <v>0.03567600783114452</v>
      </c>
    </row>
    <row r="144" spans="2:14" ht="15.75" customHeight="1">
      <c r="B144" s="32" t="s">
        <v>115</v>
      </c>
      <c r="D144" s="101">
        <v>0</v>
      </c>
      <c r="E144" s="93">
        <f t="shared" si="21"/>
        <v>0</v>
      </c>
      <c r="G144" s="101">
        <v>0</v>
      </c>
      <c r="H144" s="93">
        <v>0</v>
      </c>
      <c r="J144" s="101">
        <v>1.99</v>
      </c>
      <c r="K144" s="93">
        <v>0.09968441616991436</v>
      </c>
      <c r="M144" s="83">
        <f t="shared" si="20"/>
        <v>1.99</v>
      </c>
      <c r="N144" s="84">
        <f t="shared" si="22"/>
        <v>0.01421895765751604</v>
      </c>
    </row>
    <row r="145" spans="2:14" ht="15.75" customHeight="1">
      <c r="B145" s="32" t="s">
        <v>116</v>
      </c>
      <c r="D145" s="101">
        <v>3.003</v>
      </c>
      <c r="E145" s="93">
        <f t="shared" si="21"/>
        <v>0.06385964912280702</v>
      </c>
      <c r="G145" s="101">
        <v>2</v>
      </c>
      <c r="H145" s="93">
        <v>0.027410026587725792</v>
      </c>
      <c r="J145" s="101">
        <v>2.9850000000000003</v>
      </c>
      <c r="K145" s="93">
        <v>0.14952662425487154</v>
      </c>
      <c r="M145" s="83">
        <f t="shared" si="20"/>
        <v>7.988</v>
      </c>
      <c r="N145" s="84">
        <f t="shared" si="22"/>
        <v>0.057075896365948814</v>
      </c>
    </row>
    <row r="146" spans="2:14" ht="13.5" customHeight="1">
      <c r="B146" s="39"/>
      <c r="D146" s="98"/>
      <c r="E146" s="94"/>
      <c r="G146" s="98"/>
      <c r="H146" s="94"/>
      <c r="J146" s="98"/>
      <c r="K146" s="94"/>
      <c r="M146" s="83"/>
      <c r="N146" s="85"/>
    </row>
    <row r="147" spans="1:14" s="29" customFormat="1" ht="15.75" customHeight="1">
      <c r="A147" s="28"/>
      <c r="B147" s="20" t="s">
        <v>117</v>
      </c>
      <c r="D147" s="100">
        <v>44.979</v>
      </c>
      <c r="E147" s="92">
        <f>SUM(E148:E153)</f>
        <v>1</v>
      </c>
      <c r="G147" s="100">
        <v>64.953</v>
      </c>
      <c r="H147" s="92">
        <v>1</v>
      </c>
      <c r="I147" s="12"/>
      <c r="J147" s="100">
        <v>13.011</v>
      </c>
      <c r="K147" s="92">
        <v>1</v>
      </c>
      <c r="M147" s="81">
        <f>SUM(M148:M153)</f>
        <v>122.94300000000001</v>
      </c>
      <c r="N147" s="86">
        <f>SUM(N148:N153)</f>
        <v>0.9999999999999999</v>
      </c>
    </row>
    <row r="148" spans="2:14" ht="15.75" customHeight="1">
      <c r="B148" s="32" t="s">
        <v>212</v>
      </c>
      <c r="D148" s="101">
        <v>0</v>
      </c>
      <c r="E148" s="93">
        <f aca="true" t="shared" si="23" ref="E148:E153">D148/D$147</f>
        <v>0</v>
      </c>
      <c r="G148" s="101">
        <v>0</v>
      </c>
      <c r="H148" s="93">
        <v>0</v>
      </c>
      <c r="J148" s="101">
        <v>3.005</v>
      </c>
      <c r="K148" s="93">
        <v>0.23095841979863194</v>
      </c>
      <c r="M148" s="83">
        <f t="shared" si="20"/>
        <v>3.005</v>
      </c>
      <c r="N148" s="84">
        <f aca="true" t="shared" si="24" ref="N148:N153">M148/M$147</f>
        <v>0.024442221191934472</v>
      </c>
    </row>
    <row r="149" spans="2:14" ht="15.75" customHeight="1">
      <c r="B149" s="32" t="s">
        <v>213</v>
      </c>
      <c r="D149" s="101">
        <v>0.99</v>
      </c>
      <c r="E149" s="93">
        <f t="shared" si="23"/>
        <v>0.022010271460014674</v>
      </c>
      <c r="G149" s="101">
        <v>2</v>
      </c>
      <c r="H149" s="93">
        <v>0.030791495388973564</v>
      </c>
      <c r="J149" s="101">
        <v>0</v>
      </c>
      <c r="K149" s="93">
        <v>0</v>
      </c>
      <c r="M149" s="83">
        <f t="shared" si="20"/>
        <v>2.99</v>
      </c>
      <c r="N149" s="84">
        <f t="shared" si="24"/>
        <v>0.024320213432240955</v>
      </c>
    </row>
    <row r="150" spans="2:14" ht="15.75" customHeight="1">
      <c r="B150" s="32" t="s">
        <v>214</v>
      </c>
      <c r="D150" s="101">
        <v>0.99</v>
      </c>
      <c r="E150" s="93">
        <f t="shared" si="23"/>
        <v>0.022010271460014674</v>
      </c>
      <c r="G150" s="101">
        <v>2.98</v>
      </c>
      <c r="H150" s="93">
        <v>0.04587932812957061</v>
      </c>
      <c r="J150" s="101">
        <v>0</v>
      </c>
      <c r="K150" s="93">
        <v>0</v>
      </c>
      <c r="M150" s="83">
        <f t="shared" si="20"/>
        <v>3.9699999999999998</v>
      </c>
      <c r="N150" s="84">
        <f t="shared" si="24"/>
        <v>0.032291387065550695</v>
      </c>
    </row>
    <row r="151" spans="2:14" ht="15.75" customHeight="1">
      <c r="B151" s="32" t="s">
        <v>215</v>
      </c>
      <c r="D151" s="101">
        <v>3.003</v>
      </c>
      <c r="E151" s="93">
        <f t="shared" si="23"/>
        <v>0.06676449009537784</v>
      </c>
      <c r="G151" s="101">
        <v>1</v>
      </c>
      <c r="H151" s="93">
        <v>0.015395747694486782</v>
      </c>
      <c r="I151" s="29"/>
      <c r="J151" s="101">
        <v>2.995</v>
      </c>
      <c r="K151" s="93">
        <v>0.23018983936668974</v>
      </c>
      <c r="M151" s="83">
        <f t="shared" si="20"/>
        <v>6.998</v>
      </c>
      <c r="N151" s="84">
        <f t="shared" si="24"/>
        <v>0.05692068682234856</v>
      </c>
    </row>
    <row r="152" spans="2:14" ht="15.75" customHeight="1">
      <c r="B152" s="32" t="s">
        <v>216</v>
      </c>
      <c r="D152" s="101">
        <v>3.003</v>
      </c>
      <c r="E152" s="93">
        <f t="shared" si="23"/>
        <v>0.06676449009537784</v>
      </c>
      <c r="G152" s="101">
        <v>0</v>
      </c>
      <c r="H152" s="93">
        <v>0</v>
      </c>
      <c r="J152" s="101">
        <v>3.003</v>
      </c>
      <c r="K152" s="93">
        <v>0.23080470371224351</v>
      </c>
      <c r="M152" s="83">
        <f t="shared" si="20"/>
        <v>6.006</v>
      </c>
      <c r="N152" s="84">
        <f t="shared" si="24"/>
        <v>0.048851906981284006</v>
      </c>
    </row>
    <row r="153" spans="2:14" ht="15.75" customHeight="1">
      <c r="B153" s="32" t="s">
        <v>122</v>
      </c>
      <c r="D153" s="101">
        <v>36.993</v>
      </c>
      <c r="E153" s="93">
        <f t="shared" si="23"/>
        <v>0.822450476889215</v>
      </c>
      <c r="G153" s="101">
        <v>58.973</v>
      </c>
      <c r="H153" s="93">
        <v>0.907933428786969</v>
      </c>
      <c r="J153" s="101">
        <v>4.008</v>
      </c>
      <c r="K153" s="93">
        <v>0.30804703712243486</v>
      </c>
      <c r="M153" s="83">
        <f t="shared" si="20"/>
        <v>99.974</v>
      </c>
      <c r="N153" s="84">
        <f t="shared" si="24"/>
        <v>0.8131735845066412</v>
      </c>
    </row>
    <row r="154" spans="2:14" ht="13.5" customHeight="1">
      <c r="B154" s="39"/>
      <c r="D154" s="98"/>
      <c r="E154" s="94"/>
      <c r="G154" s="98"/>
      <c r="H154" s="94"/>
      <c r="J154" s="98"/>
      <c r="K154" s="94"/>
      <c r="M154" s="83"/>
      <c r="N154" s="85"/>
    </row>
    <row r="155" spans="1:14" s="29" customFormat="1" ht="15.75" customHeight="1">
      <c r="A155" s="28"/>
      <c r="B155" s="20" t="s">
        <v>123</v>
      </c>
      <c r="D155" s="101">
        <v>46.992</v>
      </c>
      <c r="E155" s="92">
        <f>SUM(E157:E161)</f>
        <v>1</v>
      </c>
      <c r="G155" s="103">
        <v>76.992</v>
      </c>
      <c r="H155" s="92">
        <v>1</v>
      </c>
      <c r="I155" s="12"/>
      <c r="J155" s="103">
        <v>19.011</v>
      </c>
      <c r="K155" s="92">
        <v>1</v>
      </c>
      <c r="M155" s="81">
        <f>SUM(M156:M161)</f>
        <v>142.99499999999998</v>
      </c>
      <c r="N155" s="86">
        <f>SUM(N156:N161)</f>
        <v>1</v>
      </c>
    </row>
    <row r="156" spans="2:14" ht="15.75" customHeight="1">
      <c r="B156" s="32" t="s">
        <v>124</v>
      </c>
      <c r="D156" s="98">
        <v>0</v>
      </c>
      <c r="E156" s="93">
        <v>0</v>
      </c>
      <c r="G156" s="101">
        <v>0</v>
      </c>
      <c r="H156" s="105">
        <v>0</v>
      </c>
      <c r="I156" s="74"/>
      <c r="J156" s="106">
        <v>3.005</v>
      </c>
      <c r="K156" s="105">
        <v>0.1580663826205881</v>
      </c>
      <c r="M156" s="83">
        <f t="shared" si="20"/>
        <v>3.005</v>
      </c>
      <c r="N156" s="88">
        <f aca="true" t="shared" si="25" ref="N156:N161">M156/M$155</f>
        <v>0.021014720794433374</v>
      </c>
    </row>
    <row r="157" spans="2:14" ht="15.75" customHeight="1">
      <c r="B157" s="32" t="s">
        <v>125</v>
      </c>
      <c r="D157" s="101">
        <v>44.979</v>
      </c>
      <c r="E157" s="93">
        <f>D157/D$155</f>
        <v>0.9571629213483146</v>
      </c>
      <c r="G157" s="101">
        <v>75.99199999999999</v>
      </c>
      <c r="H157" s="93">
        <v>0.9870116375727348</v>
      </c>
      <c r="J157" s="101">
        <v>15.001</v>
      </c>
      <c r="K157" s="93">
        <v>0.7890694860870022</v>
      </c>
      <c r="M157" s="83">
        <f t="shared" si="20"/>
        <v>135.97199999999998</v>
      </c>
      <c r="N157" s="88">
        <f t="shared" si="25"/>
        <v>0.9508863946291829</v>
      </c>
    </row>
    <row r="158" spans="2:14" ht="15.75" customHeight="1">
      <c r="B158" s="32" t="s">
        <v>127</v>
      </c>
      <c r="D158" s="101">
        <v>0</v>
      </c>
      <c r="E158" s="93">
        <f>D158/D$155</f>
        <v>0</v>
      </c>
      <c r="G158" s="101">
        <v>0</v>
      </c>
      <c r="H158" s="93">
        <v>0</v>
      </c>
      <c r="J158" s="101">
        <v>0</v>
      </c>
      <c r="K158" s="93">
        <v>0</v>
      </c>
      <c r="M158" s="83">
        <f t="shared" si="20"/>
        <v>0</v>
      </c>
      <c r="N158" s="88">
        <f t="shared" si="25"/>
        <v>0</v>
      </c>
    </row>
    <row r="159" spans="2:14" ht="15.75" customHeight="1">
      <c r="B159" s="32" t="s">
        <v>128</v>
      </c>
      <c r="D159" s="101">
        <v>0</v>
      </c>
      <c r="E159" s="93">
        <f>D159/D$155</f>
        <v>0</v>
      </c>
      <c r="G159" s="101">
        <v>0</v>
      </c>
      <c r="H159" s="93">
        <v>0</v>
      </c>
      <c r="I159" s="29"/>
      <c r="J159" s="101">
        <v>0</v>
      </c>
      <c r="K159" s="93">
        <v>0</v>
      </c>
      <c r="M159" s="83">
        <f t="shared" si="20"/>
        <v>0</v>
      </c>
      <c r="N159" s="88">
        <f t="shared" si="25"/>
        <v>0</v>
      </c>
    </row>
    <row r="160" spans="2:14" ht="15.75" customHeight="1">
      <c r="B160" s="32" t="s">
        <v>129</v>
      </c>
      <c r="D160" s="101">
        <v>0</v>
      </c>
      <c r="E160" s="93">
        <f>D160/D$155</f>
        <v>0</v>
      </c>
      <c r="G160" s="101">
        <v>0</v>
      </c>
      <c r="H160" s="93">
        <v>0</v>
      </c>
      <c r="J160" s="101">
        <v>0</v>
      </c>
      <c r="K160" s="93">
        <v>0</v>
      </c>
      <c r="M160" s="83">
        <f t="shared" si="20"/>
        <v>0</v>
      </c>
      <c r="N160" s="88">
        <f t="shared" si="25"/>
        <v>0</v>
      </c>
    </row>
    <row r="161" spans="2:14" ht="15.75" customHeight="1">
      <c r="B161" s="32" t="s">
        <v>130</v>
      </c>
      <c r="D161" s="101">
        <v>2.013</v>
      </c>
      <c r="E161" s="93">
        <f>D161/D$155</f>
        <v>0.042837078651685394</v>
      </c>
      <c r="G161" s="101">
        <v>1</v>
      </c>
      <c r="H161" s="93">
        <v>0.012988362427265173</v>
      </c>
      <c r="J161" s="101">
        <v>1.0050000000000001</v>
      </c>
      <c r="K161" s="93">
        <v>0.05286413129240967</v>
      </c>
      <c r="M161" s="83">
        <f t="shared" si="20"/>
        <v>4.018</v>
      </c>
      <c r="N161" s="88">
        <f t="shared" si="25"/>
        <v>0.028098884576383792</v>
      </c>
    </row>
    <row r="162" spans="2:14" ht="13.5" customHeight="1">
      <c r="B162" s="39"/>
      <c r="D162" s="101"/>
      <c r="E162" s="94"/>
      <c r="G162" s="101"/>
      <c r="H162" s="94"/>
      <c r="J162" s="101"/>
      <c r="K162" s="94"/>
      <c r="M162" s="83"/>
      <c r="N162" s="85"/>
    </row>
    <row r="163" spans="1:16" s="29" customFormat="1" ht="15.75" customHeight="1">
      <c r="A163" s="28"/>
      <c r="B163" s="20" t="s">
        <v>131</v>
      </c>
      <c r="D163" s="101"/>
      <c r="E163" s="92"/>
      <c r="G163" s="100">
        <v>66.96600000000001</v>
      </c>
      <c r="H163" s="92">
        <v>0.9999999999999999</v>
      </c>
      <c r="I163" s="12"/>
      <c r="J163" s="103">
        <v>1</v>
      </c>
      <c r="K163" s="92">
        <v>1</v>
      </c>
      <c r="M163" s="81">
        <f>SUM(M164:M169)</f>
        <v>67.96600000000001</v>
      </c>
      <c r="N163" s="86">
        <f>SUM(N164:N169)</f>
        <v>1</v>
      </c>
      <c r="O163" s="119"/>
      <c r="P163" s="119"/>
    </row>
    <row r="164" spans="2:16" ht="15.75" customHeight="1">
      <c r="B164" s="32" t="s">
        <v>217</v>
      </c>
      <c r="C164" s="67"/>
      <c r="D164" s="102"/>
      <c r="E164" s="96"/>
      <c r="F164" s="67"/>
      <c r="G164" s="102">
        <v>1.99</v>
      </c>
      <c r="H164" s="109">
        <v>0.02971657258907505</v>
      </c>
      <c r="I164" s="67"/>
      <c r="J164" s="102">
        <v>0</v>
      </c>
      <c r="K164" s="96">
        <v>0</v>
      </c>
      <c r="L164" s="51"/>
      <c r="M164" s="83">
        <f>D164+G164+J164</f>
        <v>1.99</v>
      </c>
      <c r="N164" s="112">
        <f aca="true" t="shared" si="26" ref="N164:N169">M164/M$163</f>
        <v>0.029279345555130502</v>
      </c>
      <c r="O164" s="51"/>
      <c r="P164" s="63"/>
    </row>
    <row r="165" spans="2:16" ht="15.75" customHeight="1">
      <c r="B165" s="32" t="s">
        <v>218</v>
      </c>
      <c r="C165" s="67"/>
      <c r="D165" s="102"/>
      <c r="E165" s="96"/>
      <c r="F165" s="67"/>
      <c r="G165" s="102">
        <v>0</v>
      </c>
      <c r="H165" s="109">
        <v>0</v>
      </c>
      <c r="I165" s="51"/>
      <c r="J165" s="102">
        <v>0</v>
      </c>
      <c r="K165" s="96">
        <v>0</v>
      </c>
      <c r="L165" s="51"/>
      <c r="M165" s="83">
        <f t="shared" si="20"/>
        <v>0</v>
      </c>
      <c r="N165" s="112">
        <f t="shared" si="26"/>
        <v>0</v>
      </c>
      <c r="O165" s="51"/>
      <c r="P165" s="63"/>
    </row>
    <row r="166" spans="2:16" ht="15.75" customHeight="1">
      <c r="B166" s="32" t="s">
        <v>219</v>
      </c>
      <c r="C166" s="67"/>
      <c r="D166" s="102"/>
      <c r="E166" s="96"/>
      <c r="F166" s="67"/>
      <c r="G166" s="102">
        <v>0.99</v>
      </c>
      <c r="H166" s="109">
        <v>0.014783621539288591</v>
      </c>
      <c r="I166" s="51"/>
      <c r="J166" s="102">
        <v>1</v>
      </c>
      <c r="K166" s="96">
        <v>1</v>
      </c>
      <c r="L166" s="51"/>
      <c r="M166" s="83">
        <f t="shared" si="20"/>
        <v>1.99</v>
      </c>
      <c r="N166" s="112">
        <f t="shared" si="26"/>
        <v>0.029279345555130502</v>
      </c>
      <c r="O166" s="51"/>
      <c r="P166" s="63"/>
    </row>
    <row r="167" spans="2:16" ht="15.75" customHeight="1">
      <c r="B167" s="32" t="s">
        <v>220</v>
      </c>
      <c r="C167" s="67"/>
      <c r="D167" s="102"/>
      <c r="E167" s="96"/>
      <c r="F167" s="67"/>
      <c r="G167" s="102">
        <v>0</v>
      </c>
      <c r="H167" s="109">
        <v>0</v>
      </c>
      <c r="I167" s="51"/>
      <c r="J167" s="102">
        <v>0</v>
      </c>
      <c r="K167" s="96">
        <v>0</v>
      </c>
      <c r="L167" s="51"/>
      <c r="M167" s="83">
        <f t="shared" si="20"/>
        <v>0</v>
      </c>
      <c r="N167" s="112">
        <f t="shared" si="26"/>
        <v>0</v>
      </c>
      <c r="O167" s="51"/>
      <c r="P167" s="63"/>
    </row>
    <row r="168" spans="2:16" ht="15.75" customHeight="1">
      <c r="B168" s="32" t="s">
        <v>221</v>
      </c>
      <c r="C168" s="67"/>
      <c r="D168" s="102"/>
      <c r="E168" s="96"/>
      <c r="F168" s="67"/>
      <c r="G168" s="102">
        <v>0</v>
      </c>
      <c r="H168" s="109">
        <v>0</v>
      </c>
      <c r="I168" s="51"/>
      <c r="J168" s="102">
        <v>0</v>
      </c>
      <c r="K168" s="96">
        <v>0</v>
      </c>
      <c r="L168" s="51"/>
      <c r="M168" s="83">
        <f t="shared" si="20"/>
        <v>0</v>
      </c>
      <c r="N168" s="112">
        <f t="shared" si="26"/>
        <v>0</v>
      </c>
      <c r="O168" s="51"/>
      <c r="P168" s="63"/>
    </row>
    <row r="169" spans="2:16" ht="15.75" customHeight="1">
      <c r="B169" s="32" t="s">
        <v>137</v>
      </c>
      <c r="C169" s="67"/>
      <c r="D169" s="102"/>
      <c r="E169" s="96"/>
      <c r="F169" s="67"/>
      <c r="G169" s="102">
        <v>63.986000000000004</v>
      </c>
      <c r="H169" s="109">
        <v>0.9554998058716363</v>
      </c>
      <c r="I169" s="51"/>
      <c r="J169" s="102">
        <v>0</v>
      </c>
      <c r="K169" s="96">
        <v>0</v>
      </c>
      <c r="L169" s="51"/>
      <c r="M169" s="83">
        <f t="shared" si="20"/>
        <v>63.986000000000004</v>
      </c>
      <c r="N169" s="112">
        <f t="shared" si="26"/>
        <v>0.941441308889739</v>
      </c>
      <c r="O169" s="51"/>
      <c r="P169" s="63"/>
    </row>
    <row r="170" spans="2:16" ht="13.5" customHeight="1">
      <c r="B170" s="66"/>
      <c r="C170" s="67"/>
      <c r="D170" s="102"/>
      <c r="E170" s="96"/>
      <c r="F170" s="67"/>
      <c r="G170" s="104"/>
      <c r="H170" s="96"/>
      <c r="I170" s="51"/>
      <c r="J170" s="104"/>
      <c r="K170" s="96"/>
      <c r="L170" s="68"/>
      <c r="M170" s="108"/>
      <c r="N170" s="107"/>
      <c r="O170" s="68"/>
      <c r="P170" s="54"/>
    </row>
    <row r="171" spans="2:16" ht="12.75" customHeight="1">
      <c r="B171" s="20" t="s">
        <v>138</v>
      </c>
      <c r="C171" s="29"/>
      <c r="D171" s="101"/>
      <c r="E171" s="92"/>
      <c r="F171" s="29"/>
      <c r="G171" s="103">
        <v>1</v>
      </c>
      <c r="H171" s="92">
        <v>1</v>
      </c>
      <c r="J171" s="110">
        <v>5.005</v>
      </c>
      <c r="K171" s="111">
        <v>1</v>
      </c>
      <c r="L171" s="29"/>
      <c r="M171" s="81">
        <f>SUM(M172:M177)</f>
        <v>6.005</v>
      </c>
      <c r="N171" s="86">
        <f>SUM(N172:N177)</f>
        <v>1</v>
      </c>
      <c r="O171" s="119"/>
      <c r="P171" s="119"/>
    </row>
    <row r="172" spans="2:16" ht="12.75" customHeight="1">
      <c r="B172" s="32" t="s">
        <v>222</v>
      </c>
      <c r="C172" s="67"/>
      <c r="D172" s="102"/>
      <c r="E172" s="96"/>
      <c r="F172" s="67"/>
      <c r="G172" s="102">
        <v>0</v>
      </c>
      <c r="H172" s="96">
        <v>0</v>
      </c>
      <c r="I172" s="67"/>
      <c r="J172" s="102">
        <v>1</v>
      </c>
      <c r="K172" s="109">
        <v>0.1998001998001998</v>
      </c>
      <c r="L172" s="51"/>
      <c r="M172" s="83">
        <f>D172+G172+J172</f>
        <v>1</v>
      </c>
      <c r="N172" s="112">
        <f aca="true" t="shared" si="27" ref="N172:N177">M172/M$171</f>
        <v>0.16652789342214822</v>
      </c>
      <c r="O172" s="51"/>
      <c r="P172" s="63"/>
    </row>
    <row r="173" spans="2:16" ht="12.75" customHeight="1">
      <c r="B173" s="32" t="s">
        <v>223</v>
      </c>
      <c r="C173" s="67"/>
      <c r="D173" s="102"/>
      <c r="E173" s="96"/>
      <c r="F173" s="67"/>
      <c r="G173" s="102">
        <v>0</v>
      </c>
      <c r="H173" s="96">
        <v>0</v>
      </c>
      <c r="I173" s="67"/>
      <c r="J173" s="102">
        <v>0</v>
      </c>
      <c r="K173" s="109">
        <v>0</v>
      </c>
      <c r="L173" s="51"/>
      <c r="M173" s="83">
        <f t="shared" si="20"/>
        <v>0</v>
      </c>
      <c r="N173" s="112">
        <f t="shared" si="27"/>
        <v>0</v>
      </c>
      <c r="O173" s="51"/>
      <c r="P173" s="63"/>
    </row>
    <row r="174" spans="2:16" ht="12.75" customHeight="1">
      <c r="B174" s="32" t="s">
        <v>224</v>
      </c>
      <c r="C174" s="67"/>
      <c r="D174" s="102"/>
      <c r="E174" s="96"/>
      <c r="F174" s="67"/>
      <c r="G174" s="102">
        <v>0</v>
      </c>
      <c r="H174" s="96">
        <v>0</v>
      </c>
      <c r="I174" s="67"/>
      <c r="J174" s="102">
        <v>3.005</v>
      </c>
      <c r="K174" s="109">
        <v>0.6003996003996004</v>
      </c>
      <c r="L174" s="51"/>
      <c r="M174" s="83">
        <f t="shared" si="20"/>
        <v>3.005</v>
      </c>
      <c r="N174" s="112">
        <f t="shared" si="27"/>
        <v>0.5004163197335554</v>
      </c>
      <c r="O174" s="51"/>
      <c r="P174" s="63"/>
    </row>
    <row r="175" spans="2:16" ht="12.75" customHeight="1">
      <c r="B175" s="32" t="s">
        <v>225</v>
      </c>
      <c r="C175" s="67"/>
      <c r="D175" s="102"/>
      <c r="E175" s="96"/>
      <c r="F175" s="67"/>
      <c r="G175" s="102">
        <v>0</v>
      </c>
      <c r="H175" s="96">
        <v>0</v>
      </c>
      <c r="I175" s="67"/>
      <c r="J175" s="102">
        <v>0</v>
      </c>
      <c r="K175" s="109">
        <v>0</v>
      </c>
      <c r="L175" s="51"/>
      <c r="M175" s="83">
        <f t="shared" si="20"/>
        <v>0</v>
      </c>
      <c r="N175" s="112">
        <f t="shared" si="27"/>
        <v>0</v>
      </c>
      <c r="O175" s="51"/>
      <c r="P175" s="63"/>
    </row>
    <row r="176" spans="2:16" ht="12.75" customHeight="1">
      <c r="B176" s="32" t="s">
        <v>226</v>
      </c>
      <c r="C176" s="67"/>
      <c r="D176" s="102"/>
      <c r="E176" s="96"/>
      <c r="F176" s="67"/>
      <c r="G176" s="102">
        <v>0</v>
      </c>
      <c r="H176" s="96">
        <v>0</v>
      </c>
      <c r="I176" s="67"/>
      <c r="J176" s="102">
        <v>0</v>
      </c>
      <c r="K176" s="109">
        <v>0</v>
      </c>
      <c r="L176" s="51"/>
      <c r="M176" s="83">
        <f t="shared" si="20"/>
        <v>0</v>
      </c>
      <c r="N176" s="112">
        <f t="shared" si="27"/>
        <v>0</v>
      </c>
      <c r="O176" s="51"/>
      <c r="P176" s="63"/>
    </row>
    <row r="177" spans="2:16" ht="12.75" customHeight="1">
      <c r="B177" s="32" t="s">
        <v>227</v>
      </c>
      <c r="C177" s="67"/>
      <c r="D177" s="102"/>
      <c r="E177" s="96"/>
      <c r="F177" s="67"/>
      <c r="G177" s="102">
        <v>1</v>
      </c>
      <c r="H177" s="96">
        <v>1</v>
      </c>
      <c r="I177" s="67"/>
      <c r="J177" s="104">
        <v>1</v>
      </c>
      <c r="K177" s="109">
        <v>0.1998001998001998</v>
      </c>
      <c r="L177" s="51"/>
      <c r="M177" s="83">
        <f t="shared" si="20"/>
        <v>2</v>
      </c>
      <c r="N177" s="112">
        <f t="shared" si="27"/>
        <v>0.33305578684429643</v>
      </c>
      <c r="O177" s="51"/>
      <c r="P177" s="63"/>
    </row>
    <row r="178" spans="2:16" ht="12.75" customHeight="1">
      <c r="B178" s="66"/>
      <c r="C178" s="67"/>
      <c r="D178" s="102"/>
      <c r="E178" s="96"/>
      <c r="F178" s="67"/>
      <c r="G178" s="104"/>
      <c r="H178" s="96"/>
      <c r="I178" s="67"/>
      <c r="J178" s="98"/>
      <c r="K178" s="94"/>
      <c r="L178" s="68"/>
      <c r="M178" s="108"/>
      <c r="N178" s="107"/>
      <c r="O178" s="68"/>
      <c r="P178" s="54"/>
    </row>
    <row r="179" spans="2:16" ht="12.75" customHeight="1">
      <c r="B179" s="20" t="s">
        <v>145</v>
      </c>
      <c r="C179" s="29"/>
      <c r="D179" s="100">
        <v>46.001999999999995</v>
      </c>
      <c r="E179" s="92">
        <f>SUM(E180:E185)</f>
        <v>1</v>
      </c>
      <c r="F179" s="29"/>
      <c r="G179" s="100">
        <v>80.99499999999999</v>
      </c>
      <c r="H179" s="92">
        <v>1.0000000000000002</v>
      </c>
      <c r="J179" s="100">
        <v>23.028999999999996</v>
      </c>
      <c r="K179" s="92">
        <v>1</v>
      </c>
      <c r="L179" s="29"/>
      <c r="M179" s="81">
        <f>SUM(M180:M185)</f>
        <v>150.02599999999998</v>
      </c>
      <c r="N179" s="86">
        <f>SUM(N180:N185)</f>
        <v>1</v>
      </c>
      <c r="O179" s="29"/>
      <c r="P179" s="29"/>
    </row>
    <row r="180" spans="2:14" ht="12.75" customHeight="1">
      <c r="B180" s="32" t="s">
        <v>146</v>
      </c>
      <c r="D180" s="101">
        <v>4.026</v>
      </c>
      <c r="E180" s="93">
        <f aca="true" t="shared" si="28" ref="E180:E185">D180/D$179</f>
        <v>0.08751793400286945</v>
      </c>
      <c r="G180" s="101">
        <v>33.022999999999996</v>
      </c>
      <c r="H180" s="93">
        <v>0.40771652571146366</v>
      </c>
      <c r="J180" s="101">
        <v>17.008</v>
      </c>
      <c r="K180" s="93">
        <v>0.7385470493725304</v>
      </c>
      <c r="M180" s="83">
        <f t="shared" si="20"/>
        <v>54.05699999999999</v>
      </c>
      <c r="N180" s="84">
        <f aca="true" t="shared" si="29" ref="N180:N185">M180/M$179</f>
        <v>0.36031754495887375</v>
      </c>
    </row>
    <row r="181" spans="2:14" ht="12.75" customHeight="1">
      <c r="B181" s="32" t="s">
        <v>147</v>
      </c>
      <c r="D181" s="101">
        <v>19.997999999999998</v>
      </c>
      <c r="E181" s="93">
        <f t="shared" si="28"/>
        <v>0.4347202295552367</v>
      </c>
      <c r="G181" s="101">
        <v>24.987000000000002</v>
      </c>
      <c r="H181" s="93">
        <v>0.30850052472374845</v>
      </c>
      <c r="J181" s="101">
        <v>4.008</v>
      </c>
      <c r="K181" s="93">
        <v>0.17404142602805162</v>
      </c>
      <c r="M181" s="83">
        <f t="shared" si="20"/>
        <v>48.993</v>
      </c>
      <c r="N181" s="84">
        <f t="shared" si="29"/>
        <v>0.3265633956780825</v>
      </c>
    </row>
    <row r="182" spans="2:14" ht="12.75" customHeight="1">
      <c r="B182" s="32" t="s">
        <v>148</v>
      </c>
      <c r="D182" s="101">
        <v>10.989</v>
      </c>
      <c r="E182" s="93">
        <f t="shared" si="28"/>
        <v>0.23888091822094695</v>
      </c>
      <c r="G182" s="101">
        <v>7.996</v>
      </c>
      <c r="H182" s="93">
        <v>0.09872214334218163</v>
      </c>
      <c r="J182" s="101">
        <v>2.013</v>
      </c>
      <c r="K182" s="93">
        <v>0.08741152459941813</v>
      </c>
      <c r="M182" s="83">
        <f t="shared" si="20"/>
        <v>20.997999999999998</v>
      </c>
      <c r="N182" s="84">
        <f t="shared" si="29"/>
        <v>0.13996240651620387</v>
      </c>
    </row>
    <row r="183" spans="2:14" ht="12.75" customHeight="1">
      <c r="B183" s="32" t="s">
        <v>149</v>
      </c>
      <c r="D183" s="101">
        <v>9.009</v>
      </c>
      <c r="E183" s="93">
        <f t="shared" si="28"/>
        <v>0.19583931133428983</v>
      </c>
      <c r="G183" s="101">
        <v>13.009</v>
      </c>
      <c r="H183" s="93">
        <v>0.16061485276868945</v>
      </c>
      <c r="J183" s="101">
        <v>0</v>
      </c>
      <c r="K183" s="93">
        <v>0</v>
      </c>
      <c r="M183" s="83">
        <f t="shared" si="20"/>
        <v>22.018</v>
      </c>
      <c r="N183" s="84">
        <f t="shared" si="29"/>
        <v>0.14676122805380404</v>
      </c>
    </row>
    <row r="184" spans="2:14" ht="12.75" customHeight="1">
      <c r="B184" s="32" t="s">
        <v>150</v>
      </c>
      <c r="D184" s="101">
        <v>1.98</v>
      </c>
      <c r="E184" s="93">
        <f t="shared" si="28"/>
        <v>0.043041606886657105</v>
      </c>
      <c r="G184" s="101">
        <v>0.99</v>
      </c>
      <c r="H184" s="93">
        <v>0.012222976726958455</v>
      </c>
      <c r="J184" s="101">
        <v>0</v>
      </c>
      <c r="K184" s="93">
        <v>0</v>
      </c>
      <c r="M184" s="83">
        <f t="shared" si="20"/>
        <v>2.9699999999999998</v>
      </c>
      <c r="N184" s="84">
        <f t="shared" si="29"/>
        <v>0.019796568594776905</v>
      </c>
    </row>
    <row r="185" spans="2:14" ht="12.75" customHeight="1">
      <c r="B185" s="32" t="s">
        <v>151</v>
      </c>
      <c r="D185" s="101">
        <v>0</v>
      </c>
      <c r="E185" s="93">
        <f t="shared" si="28"/>
        <v>0</v>
      </c>
      <c r="G185" s="101">
        <v>0.99</v>
      </c>
      <c r="H185" s="93">
        <v>0.012222976726958455</v>
      </c>
      <c r="J185" s="101">
        <v>0</v>
      </c>
      <c r="K185" s="93">
        <v>0</v>
      </c>
      <c r="M185" s="83">
        <f t="shared" si="20"/>
        <v>0.99</v>
      </c>
      <c r="N185" s="84">
        <f t="shared" si="29"/>
        <v>0.006598856198258969</v>
      </c>
    </row>
    <row r="186" ht="12.75" customHeight="1">
      <c r="B186" s="39"/>
    </row>
  </sheetData>
  <sheetProtection/>
  <mergeCells count="10">
    <mergeCell ref="D2:E2"/>
    <mergeCell ref="D1:E1"/>
    <mergeCell ref="O163:P163"/>
    <mergeCell ref="O171:P171"/>
    <mergeCell ref="J1:K1"/>
    <mergeCell ref="M1:N1"/>
    <mergeCell ref="G2:H2"/>
    <mergeCell ref="J2:K2"/>
    <mergeCell ref="M2:N2"/>
    <mergeCell ref="G1:H1"/>
  </mergeCells>
  <printOptions/>
  <pageMargins left="0.7" right="0.7" top="0.75" bottom="0.75" header="0.3" footer="0.3"/>
  <pageSetup fitToHeight="2" horizontalDpi="600" verticalDpi="600" orientation="landscape" paperSize="17" scale="68" r:id="rId2"/>
  <rowBreaks count="1" manualBreakCount="1">
    <brk id="8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2"/>
  <sheetViews>
    <sheetView zoomScale="70" zoomScaleNormal="70" zoomScalePageLayoutView="0" workbookViewId="0" topLeftCell="A148">
      <selection activeCell="A162" sqref="A162:IV162"/>
    </sheetView>
  </sheetViews>
  <sheetFormatPr defaultColWidth="6.8515625" defaultRowHeight="12.75" customHeight="1"/>
  <cols>
    <col min="1" max="1" width="1.1484375" style="10" customWidth="1"/>
    <col min="2" max="2" width="3.421875" style="10" customWidth="1"/>
    <col min="3" max="3" width="9.140625" style="10" customWidth="1"/>
    <col min="4" max="4" width="0.9921875" style="10" customWidth="1"/>
    <col min="5" max="5" width="1.28515625" style="10" customWidth="1"/>
    <col min="6" max="6" width="2.28125" style="10" customWidth="1"/>
    <col min="7" max="7" width="11.7109375" style="10" customWidth="1"/>
    <col min="8" max="8" width="30.57421875" style="10" customWidth="1"/>
    <col min="9" max="9" width="12.57421875" style="10" customWidth="1"/>
    <col min="10" max="10" width="11.7109375" style="10" customWidth="1"/>
    <col min="11" max="11" width="8.7109375" style="40" customWidth="1"/>
    <col min="12" max="12" width="5.7109375" style="41" customWidth="1"/>
    <col min="13" max="13" width="2.7109375" style="12" customWidth="1"/>
    <col min="14" max="14" width="8.7109375" style="40" customWidth="1"/>
    <col min="15" max="15" width="5.7109375" style="47" customWidth="1"/>
    <col min="16" max="16" width="2.7109375" style="12" customWidth="1"/>
    <col min="17" max="17" width="8.7109375" style="40" customWidth="1"/>
    <col min="18" max="18" width="5.7109375" style="47" customWidth="1"/>
    <col min="19" max="19" width="2.7109375" style="12" customWidth="1"/>
    <col min="20" max="20" width="8.7109375" style="13" customWidth="1"/>
    <col min="21" max="21" width="6.8515625" style="14" bestFit="1" customWidth="1"/>
    <col min="22" max="16384" width="6.8515625" style="12" customWidth="1"/>
  </cols>
  <sheetData>
    <row r="1" spans="2:21" s="1" customFormat="1" ht="37.5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2" t="s">
        <v>152</v>
      </c>
      <c r="L1" s="132"/>
      <c r="M1" s="3"/>
      <c r="N1" s="132" t="s">
        <v>153</v>
      </c>
      <c r="O1" s="132"/>
      <c r="P1" s="3"/>
      <c r="Q1" s="132" t="s">
        <v>154</v>
      </c>
      <c r="R1" s="132"/>
      <c r="S1" s="3"/>
      <c r="T1" s="132" t="s">
        <v>4</v>
      </c>
      <c r="U1" s="132"/>
    </row>
    <row r="2" spans="2:21" s="5" customFormat="1" ht="28.5" customHeight="1">
      <c r="B2" s="133" t="s">
        <v>155</v>
      </c>
      <c r="C2" s="133"/>
      <c r="D2" s="133"/>
      <c r="E2" s="133"/>
      <c r="F2" s="133"/>
      <c r="G2" s="133"/>
      <c r="H2" s="133"/>
      <c r="I2" s="133"/>
      <c r="J2" s="133"/>
      <c r="K2" s="134"/>
      <c r="L2" s="134"/>
      <c r="N2" s="134"/>
      <c r="O2" s="134"/>
      <c r="Q2" s="134"/>
      <c r="R2" s="134"/>
      <c r="T2" s="134"/>
      <c r="U2" s="134"/>
    </row>
    <row r="3" spans="11:21" s="1" customFormat="1" ht="69.75" customHeight="1">
      <c r="K3" s="8" t="s">
        <v>6</v>
      </c>
      <c r="L3" s="9" t="s">
        <v>7</v>
      </c>
      <c r="N3" s="8" t="s">
        <v>6</v>
      </c>
      <c r="O3" s="9" t="s">
        <v>7</v>
      </c>
      <c r="Q3" s="8" t="s">
        <v>6</v>
      </c>
      <c r="R3" s="9" t="s">
        <v>7</v>
      </c>
      <c r="T3" s="8"/>
      <c r="U3" s="9"/>
    </row>
    <row r="4" spans="1:20" s="13" customFormat="1" ht="24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>
        <v>15</v>
      </c>
      <c r="L4" s="13">
        <v>33</v>
      </c>
      <c r="N4" s="11">
        <v>14</v>
      </c>
      <c r="O4" s="11">
        <v>33</v>
      </c>
      <c r="Q4" s="11">
        <v>19</v>
      </c>
      <c r="R4" s="11">
        <v>33</v>
      </c>
      <c r="T4" s="13">
        <f>K4+N4+Q4</f>
        <v>48</v>
      </c>
    </row>
    <row r="5" spans="2:18" ht="22.5" customHeight="1">
      <c r="B5" s="130" t="s">
        <v>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2:22" s="15" customFormat="1" ht="100.5" customHeight="1">
      <c r="B6" s="16"/>
      <c r="C6" s="16"/>
      <c r="D6" s="16"/>
      <c r="E6" s="16"/>
      <c r="F6" s="16"/>
      <c r="G6" s="16"/>
      <c r="H6" s="16"/>
      <c r="I6" s="16"/>
      <c r="J6" s="16"/>
      <c r="K6" s="17" t="s">
        <v>9</v>
      </c>
      <c r="L6" s="18" t="s">
        <v>10</v>
      </c>
      <c r="M6" s="16"/>
      <c r="N6" s="17" t="s">
        <v>9</v>
      </c>
      <c r="O6" s="18" t="s">
        <v>10</v>
      </c>
      <c r="P6" s="16"/>
      <c r="Q6" s="17" t="s">
        <v>9</v>
      </c>
      <c r="R6" s="18" t="s">
        <v>10</v>
      </c>
      <c r="S6" s="16"/>
      <c r="T6" s="18" t="s">
        <v>10</v>
      </c>
      <c r="U6" s="19" t="s">
        <v>11</v>
      </c>
      <c r="V6" s="16"/>
    </row>
    <row r="7" spans="1:21" s="29" customFormat="1" ht="15.75" customHeight="1">
      <c r="A7" s="28"/>
      <c r="B7" s="128" t="s">
        <v>12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T7" s="30">
        <f>SUM(T8:T13)</f>
        <v>33.99</v>
      </c>
      <c r="U7" s="31">
        <f>SUM(U8:U13)</f>
        <v>1</v>
      </c>
    </row>
    <row r="8" spans="2:21" ht="15.75" customHeight="1">
      <c r="B8" s="124" t="s">
        <v>13</v>
      </c>
      <c r="C8" s="124"/>
      <c r="D8" s="124"/>
      <c r="E8" s="124"/>
      <c r="F8" s="124"/>
      <c r="G8" s="124"/>
      <c r="H8" s="124"/>
      <c r="I8" s="124"/>
      <c r="J8" s="124"/>
      <c r="K8" s="33" t="s">
        <v>14</v>
      </c>
      <c r="L8" s="34">
        <f aca="true" t="shared" si="0" ref="L8:L13">K8*L$4</f>
        <v>0</v>
      </c>
      <c r="N8" s="33" t="s">
        <v>14</v>
      </c>
      <c r="O8" s="34">
        <f aca="true" t="shared" si="1" ref="O8:O13">N8*O$4</f>
        <v>0</v>
      </c>
      <c r="Q8" s="35" t="s">
        <v>18</v>
      </c>
      <c r="R8" s="36">
        <f aca="true" t="shared" si="2" ref="R8:R13">Q8*R$4</f>
        <v>0.99</v>
      </c>
      <c r="T8" s="37">
        <f aca="true" t="shared" si="3" ref="T8:T13">L8+O8+R8</f>
        <v>0.99</v>
      </c>
      <c r="U8" s="38">
        <f aca="true" t="shared" si="4" ref="U8:U13">T8/T$7</f>
        <v>0.029126213592233007</v>
      </c>
    </row>
    <row r="9" spans="2:21" ht="15.75" customHeight="1">
      <c r="B9" s="124" t="s">
        <v>15</v>
      </c>
      <c r="C9" s="124"/>
      <c r="D9" s="124"/>
      <c r="E9" s="124"/>
      <c r="F9" s="124"/>
      <c r="G9" s="124"/>
      <c r="H9" s="124"/>
      <c r="I9" s="124"/>
      <c r="J9" s="124"/>
      <c r="K9" s="33" t="s">
        <v>26</v>
      </c>
      <c r="L9" s="36">
        <f t="shared" si="0"/>
        <v>3.993</v>
      </c>
      <c r="N9" s="33" t="s">
        <v>14</v>
      </c>
      <c r="O9" s="36">
        <f t="shared" si="1"/>
        <v>0</v>
      </c>
      <c r="Q9" s="35" t="s">
        <v>22</v>
      </c>
      <c r="R9" s="36">
        <f t="shared" si="2"/>
        <v>5.016</v>
      </c>
      <c r="T9" s="37">
        <f t="shared" si="3"/>
        <v>9.009</v>
      </c>
      <c r="U9" s="38">
        <f t="shared" si="4"/>
        <v>0.2650485436893204</v>
      </c>
    </row>
    <row r="10" spans="2:21" ht="15.75" customHeight="1">
      <c r="B10" s="124" t="s">
        <v>17</v>
      </c>
      <c r="C10" s="124"/>
      <c r="D10" s="124"/>
      <c r="E10" s="124"/>
      <c r="F10" s="124"/>
      <c r="G10" s="124"/>
      <c r="H10" s="124"/>
      <c r="I10" s="124"/>
      <c r="J10" s="124"/>
      <c r="K10" s="33" t="s">
        <v>34</v>
      </c>
      <c r="L10" s="36">
        <f t="shared" si="0"/>
        <v>3.003</v>
      </c>
      <c r="N10" s="33" t="s">
        <v>14</v>
      </c>
      <c r="O10" s="36">
        <f t="shared" si="1"/>
        <v>0</v>
      </c>
      <c r="Q10" s="35" t="s">
        <v>26</v>
      </c>
      <c r="R10" s="36">
        <f t="shared" si="2"/>
        <v>3.993</v>
      </c>
      <c r="T10" s="37">
        <f t="shared" si="3"/>
        <v>6.996</v>
      </c>
      <c r="U10" s="38">
        <f t="shared" si="4"/>
        <v>0.2058252427184466</v>
      </c>
    </row>
    <row r="11" spans="2:21" ht="15.75" customHeight="1">
      <c r="B11" s="124" t="s">
        <v>19</v>
      </c>
      <c r="C11" s="124"/>
      <c r="D11" s="124"/>
      <c r="E11" s="124"/>
      <c r="F11" s="124"/>
      <c r="G11" s="124"/>
      <c r="H11" s="124"/>
      <c r="I11" s="124"/>
      <c r="J11" s="124"/>
      <c r="K11" s="33" t="s">
        <v>26</v>
      </c>
      <c r="L11" s="36">
        <f t="shared" si="0"/>
        <v>3.993</v>
      </c>
      <c r="N11" s="33" t="s">
        <v>14</v>
      </c>
      <c r="O11" s="36">
        <f t="shared" si="1"/>
        <v>0</v>
      </c>
      <c r="Q11" s="35" t="s">
        <v>102</v>
      </c>
      <c r="R11" s="36">
        <f t="shared" si="2"/>
        <v>6.006</v>
      </c>
      <c r="T11" s="37">
        <f t="shared" si="3"/>
        <v>9.999</v>
      </c>
      <c r="U11" s="38">
        <f t="shared" si="4"/>
        <v>0.2941747572815534</v>
      </c>
    </row>
    <row r="12" spans="2:21" ht="15.75" customHeight="1">
      <c r="B12" s="124" t="s">
        <v>20</v>
      </c>
      <c r="C12" s="124"/>
      <c r="D12" s="124"/>
      <c r="E12" s="124"/>
      <c r="F12" s="124"/>
      <c r="G12" s="124"/>
      <c r="H12" s="124"/>
      <c r="I12" s="124"/>
      <c r="J12" s="124"/>
      <c r="K12" s="33" t="s">
        <v>14</v>
      </c>
      <c r="L12" s="36">
        <f t="shared" si="0"/>
        <v>0</v>
      </c>
      <c r="N12" s="33" t="s">
        <v>14</v>
      </c>
      <c r="O12" s="36">
        <f t="shared" si="1"/>
        <v>0</v>
      </c>
      <c r="Q12" s="35" t="s">
        <v>14</v>
      </c>
      <c r="R12" s="36">
        <f t="shared" si="2"/>
        <v>0</v>
      </c>
      <c r="T12" s="37">
        <f t="shared" si="3"/>
        <v>0</v>
      </c>
      <c r="U12" s="38">
        <f t="shared" si="4"/>
        <v>0</v>
      </c>
    </row>
    <row r="13" spans="2:21" ht="15.75" customHeight="1">
      <c r="B13" s="124" t="s">
        <v>21</v>
      </c>
      <c r="C13" s="124"/>
      <c r="D13" s="124"/>
      <c r="E13" s="124"/>
      <c r="F13" s="124"/>
      <c r="G13" s="124"/>
      <c r="H13" s="124"/>
      <c r="I13" s="124"/>
      <c r="J13" s="124"/>
      <c r="K13" s="33" t="s">
        <v>26</v>
      </c>
      <c r="L13" s="36">
        <f t="shared" si="0"/>
        <v>3.993</v>
      </c>
      <c r="N13" s="33" t="s">
        <v>14</v>
      </c>
      <c r="O13" s="36">
        <f t="shared" si="1"/>
        <v>0</v>
      </c>
      <c r="Q13" s="35" t="s">
        <v>34</v>
      </c>
      <c r="R13" s="36">
        <f t="shared" si="2"/>
        <v>3.003</v>
      </c>
      <c r="T13" s="37">
        <f t="shared" si="3"/>
        <v>6.996</v>
      </c>
      <c r="U13" s="38">
        <f t="shared" si="4"/>
        <v>0.2058252427184466</v>
      </c>
    </row>
    <row r="14" spans="2:18" ht="13.5" customHeight="1">
      <c r="B14" s="125"/>
      <c r="C14" s="125"/>
      <c r="D14" s="125"/>
      <c r="E14" s="125"/>
      <c r="F14" s="125"/>
      <c r="G14" s="125"/>
      <c r="H14" s="125"/>
      <c r="I14" s="125"/>
      <c r="J14" s="125"/>
      <c r="O14" s="41"/>
      <c r="R14" s="42"/>
    </row>
    <row r="15" spans="1:21" s="29" customFormat="1" ht="15.75" customHeight="1">
      <c r="A15" s="28"/>
      <c r="B15" s="128" t="s">
        <v>23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T15" s="30">
        <f>SUM(T16:T21)</f>
        <v>48.972</v>
      </c>
      <c r="U15" s="31">
        <f>SUM(U16:U21)</f>
        <v>0.9999999999999999</v>
      </c>
    </row>
    <row r="16" spans="2:21" ht="15.75" customHeight="1">
      <c r="B16" s="124" t="s">
        <v>24</v>
      </c>
      <c r="C16" s="124"/>
      <c r="D16" s="124"/>
      <c r="E16" s="124"/>
      <c r="F16" s="124"/>
      <c r="G16" s="124"/>
      <c r="H16" s="124"/>
      <c r="I16" s="124"/>
      <c r="J16" s="124"/>
      <c r="K16" s="33" t="s">
        <v>156</v>
      </c>
      <c r="L16" s="36">
        <f aca="true" t="shared" si="5" ref="L16:L21">K16*L$4</f>
        <v>13.991999999999999</v>
      </c>
      <c r="N16" s="33" t="s">
        <v>156</v>
      </c>
      <c r="O16" s="36">
        <f aca="true" t="shared" si="6" ref="O16:O21">N16*O$4</f>
        <v>13.991999999999999</v>
      </c>
      <c r="Q16" s="35" t="s">
        <v>157</v>
      </c>
      <c r="R16" s="36">
        <f aca="true" t="shared" si="7" ref="R16:R21">Q16*R$4</f>
        <v>19.998</v>
      </c>
      <c r="T16" s="37">
        <f aca="true" t="shared" si="8" ref="T16:T21">L16+O16+R16</f>
        <v>47.982</v>
      </c>
      <c r="U16" s="38">
        <f aca="true" t="shared" si="9" ref="U16:U21">T16/T$15</f>
        <v>0.9797843665768193</v>
      </c>
    </row>
    <row r="17" spans="2:21" ht="15.75" customHeight="1">
      <c r="B17" s="124" t="s">
        <v>27</v>
      </c>
      <c r="C17" s="124"/>
      <c r="D17" s="124"/>
      <c r="E17" s="124"/>
      <c r="F17" s="124"/>
      <c r="G17" s="124"/>
      <c r="H17" s="124"/>
      <c r="I17" s="124"/>
      <c r="J17" s="124"/>
      <c r="K17" s="33" t="s">
        <v>14</v>
      </c>
      <c r="L17" s="36">
        <f t="shared" si="5"/>
        <v>0</v>
      </c>
      <c r="N17" s="33" t="s">
        <v>14</v>
      </c>
      <c r="O17" s="36">
        <f t="shared" si="6"/>
        <v>0</v>
      </c>
      <c r="Q17" s="35" t="s">
        <v>14</v>
      </c>
      <c r="R17" s="36">
        <f t="shared" si="7"/>
        <v>0</v>
      </c>
      <c r="T17" s="37">
        <f t="shared" si="8"/>
        <v>0</v>
      </c>
      <c r="U17" s="38">
        <f t="shared" si="9"/>
        <v>0</v>
      </c>
    </row>
    <row r="18" spans="2:21" ht="15.75" customHeight="1">
      <c r="B18" s="124" t="s">
        <v>28</v>
      </c>
      <c r="C18" s="124"/>
      <c r="D18" s="124"/>
      <c r="E18" s="124"/>
      <c r="F18" s="124"/>
      <c r="G18" s="124"/>
      <c r="H18" s="124"/>
      <c r="I18" s="124"/>
      <c r="J18" s="124"/>
      <c r="K18" s="33" t="s">
        <v>14</v>
      </c>
      <c r="L18" s="36">
        <f t="shared" si="5"/>
        <v>0</v>
      </c>
      <c r="N18" s="33" t="s">
        <v>14</v>
      </c>
      <c r="O18" s="36">
        <f t="shared" si="6"/>
        <v>0</v>
      </c>
      <c r="Q18" s="35" t="s">
        <v>14</v>
      </c>
      <c r="R18" s="36">
        <f t="shared" si="7"/>
        <v>0</v>
      </c>
      <c r="T18" s="37">
        <f t="shared" si="8"/>
        <v>0</v>
      </c>
      <c r="U18" s="38">
        <f t="shared" si="9"/>
        <v>0</v>
      </c>
    </row>
    <row r="19" spans="2:21" ht="15.75" customHeight="1">
      <c r="B19" s="124" t="s">
        <v>29</v>
      </c>
      <c r="C19" s="124"/>
      <c r="D19" s="124"/>
      <c r="E19" s="124"/>
      <c r="F19" s="124"/>
      <c r="G19" s="124"/>
      <c r="H19" s="124"/>
      <c r="I19" s="124"/>
      <c r="J19" s="124"/>
      <c r="K19" s="33" t="s">
        <v>14</v>
      </c>
      <c r="L19" s="36">
        <f t="shared" si="5"/>
        <v>0</v>
      </c>
      <c r="N19" s="33" t="s">
        <v>14</v>
      </c>
      <c r="O19" s="36">
        <f t="shared" si="6"/>
        <v>0</v>
      </c>
      <c r="Q19" s="35" t="s">
        <v>14</v>
      </c>
      <c r="R19" s="36">
        <f t="shared" si="7"/>
        <v>0</v>
      </c>
      <c r="T19" s="37">
        <f t="shared" si="8"/>
        <v>0</v>
      </c>
      <c r="U19" s="38">
        <f t="shared" si="9"/>
        <v>0</v>
      </c>
    </row>
    <row r="20" spans="2:21" ht="15.75" customHeight="1">
      <c r="B20" s="124" t="s">
        <v>30</v>
      </c>
      <c r="C20" s="124"/>
      <c r="D20" s="124"/>
      <c r="E20" s="124"/>
      <c r="F20" s="124"/>
      <c r="G20" s="124"/>
      <c r="H20" s="124"/>
      <c r="I20" s="124"/>
      <c r="J20" s="124"/>
      <c r="K20" s="33" t="s">
        <v>18</v>
      </c>
      <c r="L20" s="36">
        <f t="shared" si="5"/>
        <v>0.99</v>
      </c>
      <c r="N20" s="33" t="s">
        <v>14</v>
      </c>
      <c r="O20" s="36">
        <f t="shared" si="6"/>
        <v>0</v>
      </c>
      <c r="Q20" s="35" t="s">
        <v>14</v>
      </c>
      <c r="R20" s="36">
        <f t="shared" si="7"/>
        <v>0</v>
      </c>
      <c r="T20" s="37">
        <f t="shared" si="8"/>
        <v>0.99</v>
      </c>
      <c r="U20" s="38">
        <f t="shared" si="9"/>
        <v>0.02021563342318059</v>
      </c>
    </row>
    <row r="21" spans="2:21" ht="15.75" customHeight="1">
      <c r="B21" s="124" t="s">
        <v>31</v>
      </c>
      <c r="C21" s="124"/>
      <c r="D21" s="124"/>
      <c r="E21" s="124"/>
      <c r="F21" s="124"/>
      <c r="G21" s="124"/>
      <c r="H21" s="124"/>
      <c r="I21" s="124"/>
      <c r="J21" s="124"/>
      <c r="K21" s="33" t="s">
        <v>14</v>
      </c>
      <c r="L21" s="36">
        <f t="shared" si="5"/>
        <v>0</v>
      </c>
      <c r="N21" s="33" t="s">
        <v>14</v>
      </c>
      <c r="O21" s="36">
        <f t="shared" si="6"/>
        <v>0</v>
      </c>
      <c r="Q21" s="35" t="s">
        <v>14</v>
      </c>
      <c r="R21" s="36">
        <f t="shared" si="7"/>
        <v>0</v>
      </c>
      <c r="T21" s="37">
        <f t="shared" si="8"/>
        <v>0</v>
      </c>
      <c r="U21" s="38">
        <f t="shared" si="9"/>
        <v>0</v>
      </c>
    </row>
    <row r="22" spans="2:18" ht="13.5" customHeight="1">
      <c r="B22" s="125"/>
      <c r="C22" s="125"/>
      <c r="D22" s="125"/>
      <c r="E22" s="125"/>
      <c r="F22" s="125"/>
      <c r="G22" s="125"/>
      <c r="H22" s="125"/>
      <c r="I22" s="125"/>
      <c r="J22" s="125"/>
      <c r="O22" s="41"/>
      <c r="R22" s="42"/>
    </row>
    <row r="23" spans="1:21" s="29" customFormat="1" ht="36" customHeight="1">
      <c r="A23" s="28"/>
      <c r="B23" s="128" t="s">
        <v>32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T23" s="30">
        <f>SUM(T24:T28)</f>
        <v>48.939</v>
      </c>
      <c r="U23" s="31">
        <f>SUM(U24:U28)</f>
        <v>0.9999999999999999</v>
      </c>
    </row>
    <row r="24" spans="2:21" ht="15.75" customHeight="1">
      <c r="B24" s="124" t="s">
        <v>33</v>
      </c>
      <c r="C24" s="124"/>
      <c r="D24" s="124"/>
      <c r="E24" s="124"/>
      <c r="F24" s="124"/>
      <c r="G24" s="124"/>
      <c r="H24" s="124"/>
      <c r="I24" s="124"/>
      <c r="J24" s="124"/>
      <c r="K24" s="33" t="s">
        <v>158</v>
      </c>
      <c r="L24" s="36">
        <f>K24*L$4</f>
        <v>7.986</v>
      </c>
      <c r="N24" s="33" t="s">
        <v>159</v>
      </c>
      <c r="O24" s="36">
        <f>N24*O$4</f>
        <v>9.999</v>
      </c>
      <c r="Q24" s="35" t="s">
        <v>159</v>
      </c>
      <c r="R24" s="36">
        <f>Q24*R$4</f>
        <v>9.999</v>
      </c>
      <c r="T24" s="37">
        <f>L24+O24+R24</f>
        <v>27.984</v>
      </c>
      <c r="U24" s="38">
        <f>T24/T$23</f>
        <v>0.571813890761969</v>
      </c>
    </row>
    <row r="25" spans="2:21" ht="15.75" customHeight="1">
      <c r="B25" s="124" t="s">
        <v>35</v>
      </c>
      <c r="C25" s="124"/>
      <c r="D25" s="124"/>
      <c r="E25" s="124"/>
      <c r="F25" s="124"/>
      <c r="G25" s="124"/>
      <c r="H25" s="124"/>
      <c r="I25" s="124"/>
      <c r="J25" s="124"/>
      <c r="K25" s="33" t="s">
        <v>26</v>
      </c>
      <c r="L25" s="36">
        <f>K25*L$4</f>
        <v>3.993</v>
      </c>
      <c r="N25" s="33" t="s">
        <v>34</v>
      </c>
      <c r="O25" s="36">
        <f>N25*O$4</f>
        <v>3.003</v>
      </c>
      <c r="Q25" s="35" t="s">
        <v>158</v>
      </c>
      <c r="R25" s="36">
        <f>Q25*R$4</f>
        <v>7.986</v>
      </c>
      <c r="T25" s="37">
        <f>L25+O25+R25</f>
        <v>14.982</v>
      </c>
      <c r="U25" s="38">
        <f>T25/T$23</f>
        <v>0.306136210384356</v>
      </c>
    </row>
    <row r="26" spans="2:21" ht="15.75" customHeight="1">
      <c r="B26" s="124" t="s">
        <v>36</v>
      </c>
      <c r="C26" s="124"/>
      <c r="D26" s="124"/>
      <c r="E26" s="124"/>
      <c r="F26" s="124"/>
      <c r="G26" s="124"/>
      <c r="H26" s="124"/>
      <c r="I26" s="124"/>
      <c r="J26" s="124"/>
      <c r="K26" s="33" t="s">
        <v>18</v>
      </c>
      <c r="L26" s="36">
        <f>K26*L$4</f>
        <v>0.99</v>
      </c>
      <c r="N26" s="33" t="s">
        <v>14</v>
      </c>
      <c r="O26" s="36">
        <f>N26*O$4</f>
        <v>0</v>
      </c>
      <c r="Q26" s="35" t="s">
        <v>18</v>
      </c>
      <c r="R26" s="36">
        <f>Q26*R$4</f>
        <v>0.99</v>
      </c>
      <c r="T26" s="37">
        <f>L26+O26+R26</f>
        <v>1.98</v>
      </c>
      <c r="U26" s="38">
        <f>T26/T$23</f>
        <v>0.040458530006743085</v>
      </c>
    </row>
    <row r="27" spans="2:21" ht="15.75" customHeight="1">
      <c r="B27" s="124" t="s">
        <v>38</v>
      </c>
      <c r="C27" s="124"/>
      <c r="D27" s="124"/>
      <c r="E27" s="124"/>
      <c r="F27" s="124"/>
      <c r="G27" s="124"/>
      <c r="H27" s="124"/>
      <c r="I27" s="124"/>
      <c r="J27" s="124"/>
      <c r="K27" s="33" t="s">
        <v>37</v>
      </c>
      <c r="L27" s="36">
        <f>K27*L$4</f>
        <v>2.013</v>
      </c>
      <c r="N27" s="33" t="s">
        <v>18</v>
      </c>
      <c r="O27" s="36">
        <f>N27*O$4</f>
        <v>0.99</v>
      </c>
      <c r="Q27" s="35" t="s">
        <v>18</v>
      </c>
      <c r="R27" s="36">
        <f>Q27*R$4</f>
        <v>0.99</v>
      </c>
      <c r="T27" s="37">
        <f>L27+O27+R27</f>
        <v>3.9930000000000003</v>
      </c>
      <c r="U27" s="38">
        <f>T27/T$23</f>
        <v>0.0815913688469319</v>
      </c>
    </row>
    <row r="28" spans="2:21" ht="15.75" customHeight="1">
      <c r="B28" s="124" t="s">
        <v>39</v>
      </c>
      <c r="C28" s="124"/>
      <c r="D28" s="124"/>
      <c r="E28" s="124"/>
      <c r="F28" s="124"/>
      <c r="G28" s="124"/>
      <c r="H28" s="124"/>
      <c r="I28" s="124"/>
      <c r="J28" s="124"/>
      <c r="K28" s="33" t="s">
        <v>14</v>
      </c>
      <c r="L28" s="36">
        <f>K28*L$4</f>
        <v>0</v>
      </c>
      <c r="N28" s="33" t="s">
        <v>14</v>
      </c>
      <c r="O28" s="36">
        <f>N28*O$4</f>
        <v>0</v>
      </c>
      <c r="Q28" s="35" t="s">
        <v>14</v>
      </c>
      <c r="R28" s="36">
        <f>Q28*R$4</f>
        <v>0</v>
      </c>
      <c r="T28" s="37">
        <f>L28+O28+R28</f>
        <v>0</v>
      </c>
      <c r="U28" s="38">
        <f>T28/T$23</f>
        <v>0</v>
      </c>
    </row>
    <row r="29" spans="2:20" ht="13.5" customHeight="1">
      <c r="B29" s="125"/>
      <c r="C29" s="125"/>
      <c r="D29" s="125"/>
      <c r="E29" s="125"/>
      <c r="F29" s="125"/>
      <c r="G29" s="125"/>
      <c r="H29" s="125"/>
      <c r="I29" s="125"/>
      <c r="J29" s="125"/>
      <c r="L29" s="36"/>
      <c r="O29" s="36"/>
      <c r="R29" s="36"/>
      <c r="T29" s="37"/>
    </row>
    <row r="30" spans="1:21" s="29" customFormat="1" ht="33" customHeight="1">
      <c r="A30" s="28"/>
      <c r="B30" s="128" t="s">
        <v>40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T30" s="30">
        <f>SUM(T31:T35)</f>
        <v>49.004999999999995</v>
      </c>
      <c r="U30" s="31">
        <f>SUM(U31:U35)</f>
        <v>1</v>
      </c>
    </row>
    <row r="31" spans="2:21" ht="15.75" customHeight="1">
      <c r="B31" s="124" t="s">
        <v>33</v>
      </c>
      <c r="C31" s="124"/>
      <c r="D31" s="124"/>
      <c r="E31" s="124"/>
      <c r="F31" s="124"/>
      <c r="G31" s="124"/>
      <c r="H31" s="124"/>
      <c r="I31" s="124"/>
      <c r="J31" s="124"/>
      <c r="K31" s="33" t="s">
        <v>159</v>
      </c>
      <c r="L31" s="36">
        <f>K31*L$4</f>
        <v>9.999</v>
      </c>
      <c r="N31" s="33" t="s">
        <v>158</v>
      </c>
      <c r="O31" s="36">
        <f>N31*O$4</f>
        <v>7.986</v>
      </c>
      <c r="Q31" s="35" t="s">
        <v>160</v>
      </c>
      <c r="R31" s="36">
        <f>Q31*R$4</f>
        <v>16.005</v>
      </c>
      <c r="T31" s="37">
        <f>L31+O31+R31</f>
        <v>33.989999999999995</v>
      </c>
      <c r="U31" s="38">
        <f>T31/T$30</f>
        <v>0.6936026936026936</v>
      </c>
    </row>
    <row r="32" spans="2:21" ht="15.75" customHeight="1">
      <c r="B32" s="124" t="s">
        <v>35</v>
      </c>
      <c r="C32" s="124"/>
      <c r="D32" s="124"/>
      <c r="E32" s="124"/>
      <c r="F32" s="124"/>
      <c r="G32" s="124"/>
      <c r="H32" s="124"/>
      <c r="I32" s="124"/>
      <c r="J32" s="124"/>
      <c r="K32" s="33" t="s">
        <v>34</v>
      </c>
      <c r="L32" s="36">
        <f>K32*L$4</f>
        <v>3.003</v>
      </c>
      <c r="N32" s="33" t="s">
        <v>22</v>
      </c>
      <c r="O32" s="36">
        <f>N32*O$4</f>
        <v>5.016</v>
      </c>
      <c r="Q32" s="35" t="s">
        <v>34</v>
      </c>
      <c r="R32" s="36">
        <f>Q32*R$4</f>
        <v>3.003</v>
      </c>
      <c r="T32" s="37">
        <f>L32+O32+R32</f>
        <v>11.022</v>
      </c>
      <c r="U32" s="38">
        <f>T32/T$30</f>
        <v>0.22491582491582493</v>
      </c>
    </row>
    <row r="33" spans="2:21" ht="15.75" customHeight="1">
      <c r="B33" s="124" t="s">
        <v>36</v>
      </c>
      <c r="C33" s="124"/>
      <c r="D33" s="124"/>
      <c r="E33" s="124"/>
      <c r="F33" s="124"/>
      <c r="G33" s="124"/>
      <c r="H33" s="124"/>
      <c r="I33" s="124"/>
      <c r="J33" s="124"/>
      <c r="K33" s="33" t="s">
        <v>37</v>
      </c>
      <c r="L33" s="36">
        <f>K33*L$4</f>
        <v>2.013</v>
      </c>
      <c r="N33" s="33" t="s">
        <v>18</v>
      </c>
      <c r="O33" s="36">
        <f>N33*O$4</f>
        <v>0.99</v>
      </c>
      <c r="Q33" s="35" t="s">
        <v>18</v>
      </c>
      <c r="R33" s="36">
        <f>Q33*R$4</f>
        <v>0.99</v>
      </c>
      <c r="T33" s="37">
        <f>L33+O33+R33</f>
        <v>3.9930000000000003</v>
      </c>
      <c r="U33" s="38">
        <f>T33/T$30</f>
        <v>0.0814814814814815</v>
      </c>
    </row>
    <row r="34" spans="2:21" ht="15.75" customHeight="1">
      <c r="B34" s="124" t="s">
        <v>38</v>
      </c>
      <c r="C34" s="124"/>
      <c r="D34" s="124"/>
      <c r="E34" s="124"/>
      <c r="F34" s="124"/>
      <c r="G34" s="124"/>
      <c r="H34" s="124"/>
      <c r="I34" s="124"/>
      <c r="J34" s="124"/>
      <c r="K34" s="33" t="s">
        <v>14</v>
      </c>
      <c r="L34" s="36">
        <f>K34*L$4</f>
        <v>0</v>
      </c>
      <c r="N34" s="33" t="s">
        <v>14</v>
      </c>
      <c r="O34" s="36">
        <f>N34*O$4</f>
        <v>0</v>
      </c>
      <c r="Q34" s="35" t="s">
        <v>14</v>
      </c>
      <c r="R34" s="36">
        <f>Q34*R$4</f>
        <v>0</v>
      </c>
      <c r="T34" s="37">
        <f>L34+O34+R34</f>
        <v>0</v>
      </c>
      <c r="U34" s="38">
        <f>T34/T$30</f>
        <v>0</v>
      </c>
    </row>
    <row r="35" spans="2:21" ht="15.75" customHeight="1">
      <c r="B35" s="124" t="s">
        <v>39</v>
      </c>
      <c r="C35" s="124"/>
      <c r="D35" s="124"/>
      <c r="E35" s="124"/>
      <c r="F35" s="124"/>
      <c r="G35" s="124"/>
      <c r="H35" s="124"/>
      <c r="I35" s="124"/>
      <c r="J35" s="124"/>
      <c r="K35" s="33" t="s">
        <v>14</v>
      </c>
      <c r="L35" s="36">
        <f>K35*L$4</f>
        <v>0</v>
      </c>
      <c r="N35" s="33" t="s">
        <v>14</v>
      </c>
      <c r="O35" s="36">
        <f>N35*O$4</f>
        <v>0</v>
      </c>
      <c r="Q35" s="35" t="s">
        <v>14</v>
      </c>
      <c r="R35" s="36">
        <f>Q35*R$4</f>
        <v>0</v>
      </c>
      <c r="T35" s="37">
        <f>L35+O35+R35</f>
        <v>0</v>
      </c>
      <c r="U35" s="38">
        <f>T35/T$30</f>
        <v>0</v>
      </c>
    </row>
    <row r="36" spans="2:20" ht="13.5" customHeight="1">
      <c r="B36" s="125"/>
      <c r="C36" s="125"/>
      <c r="D36" s="125"/>
      <c r="E36" s="125"/>
      <c r="F36" s="125"/>
      <c r="G36" s="125"/>
      <c r="H36" s="125"/>
      <c r="I36" s="125"/>
      <c r="J36" s="125"/>
      <c r="L36" s="36"/>
      <c r="O36" s="36"/>
      <c r="R36" s="36"/>
      <c r="T36" s="37"/>
    </row>
    <row r="37" spans="1:21" s="45" customFormat="1" ht="34.5" customHeight="1">
      <c r="A37" s="43"/>
      <c r="B37" s="129" t="s">
        <v>41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T37" s="30">
        <f>SUM(T38:T43)</f>
        <v>48.972</v>
      </c>
      <c r="U37" s="46">
        <f>SUM(U38:U43)</f>
        <v>1</v>
      </c>
    </row>
    <row r="38" spans="2:21" ht="15.75" customHeight="1">
      <c r="B38" s="124" t="s">
        <v>42</v>
      </c>
      <c r="C38" s="124"/>
      <c r="D38" s="124"/>
      <c r="E38" s="124"/>
      <c r="F38" s="124"/>
      <c r="G38" s="124"/>
      <c r="H38" s="124"/>
      <c r="I38" s="124"/>
      <c r="J38" s="124"/>
      <c r="K38" s="33" t="s">
        <v>18</v>
      </c>
      <c r="L38" s="36">
        <f aca="true" t="shared" si="10" ref="L38:L43">K38*L$4</f>
        <v>0.99</v>
      </c>
      <c r="N38" s="33" t="s">
        <v>14</v>
      </c>
      <c r="O38" s="36">
        <f aca="true" t="shared" si="11" ref="O38:O43">N38*O$4</f>
        <v>0</v>
      </c>
      <c r="Q38" s="35" t="s">
        <v>18</v>
      </c>
      <c r="R38" s="36">
        <f aca="true" t="shared" si="12" ref="R38:R43">Q38*R$4</f>
        <v>0.99</v>
      </c>
      <c r="T38" s="37">
        <f aca="true" t="shared" si="13" ref="T38:T43">L38+O38+R38</f>
        <v>1.98</v>
      </c>
      <c r="U38" s="38">
        <f aca="true" t="shared" si="14" ref="U38:U43">T38/T$37</f>
        <v>0.04043126684636118</v>
      </c>
    </row>
    <row r="39" spans="2:21" ht="15.75" customHeight="1">
      <c r="B39" s="124" t="s">
        <v>43</v>
      </c>
      <c r="C39" s="124"/>
      <c r="D39" s="124"/>
      <c r="E39" s="124"/>
      <c r="F39" s="124"/>
      <c r="G39" s="124"/>
      <c r="H39" s="124"/>
      <c r="I39" s="124"/>
      <c r="J39" s="124"/>
      <c r="K39" s="33" t="s">
        <v>37</v>
      </c>
      <c r="L39" s="36">
        <f t="shared" si="10"/>
        <v>2.013</v>
      </c>
      <c r="N39" s="33" t="s">
        <v>126</v>
      </c>
      <c r="O39" s="36">
        <f t="shared" si="11"/>
        <v>6.9959999999999996</v>
      </c>
      <c r="Q39" s="35" t="s">
        <v>26</v>
      </c>
      <c r="R39" s="36">
        <f t="shared" si="12"/>
        <v>3.993</v>
      </c>
      <c r="T39" s="37">
        <f t="shared" si="13"/>
        <v>13.002</v>
      </c>
      <c r="U39" s="38">
        <f t="shared" si="14"/>
        <v>0.26549865229110514</v>
      </c>
    </row>
    <row r="40" spans="2:21" ht="15.75" customHeight="1">
      <c r="B40" s="124" t="s">
        <v>44</v>
      </c>
      <c r="C40" s="124"/>
      <c r="D40" s="124"/>
      <c r="E40" s="124"/>
      <c r="F40" s="124"/>
      <c r="G40" s="124"/>
      <c r="H40" s="124"/>
      <c r="I40" s="124"/>
      <c r="J40" s="124"/>
      <c r="K40" s="33" t="s">
        <v>26</v>
      </c>
      <c r="L40" s="36">
        <f t="shared" si="10"/>
        <v>3.993</v>
      </c>
      <c r="N40" s="33" t="s">
        <v>14</v>
      </c>
      <c r="O40" s="36">
        <f t="shared" si="11"/>
        <v>0</v>
      </c>
      <c r="Q40" s="35" t="s">
        <v>37</v>
      </c>
      <c r="R40" s="36">
        <f t="shared" si="12"/>
        <v>2.013</v>
      </c>
      <c r="T40" s="37">
        <f t="shared" si="13"/>
        <v>6.006</v>
      </c>
      <c r="U40" s="38">
        <f t="shared" si="14"/>
        <v>0.12264150943396226</v>
      </c>
    </row>
    <row r="41" spans="2:21" ht="15.75" customHeight="1">
      <c r="B41" s="124" t="s">
        <v>45</v>
      </c>
      <c r="C41" s="124"/>
      <c r="D41" s="124"/>
      <c r="E41" s="124"/>
      <c r="F41" s="124"/>
      <c r="G41" s="124"/>
      <c r="H41" s="124"/>
      <c r="I41" s="124"/>
      <c r="J41" s="124"/>
      <c r="K41" s="33" t="s">
        <v>26</v>
      </c>
      <c r="L41" s="36">
        <f t="shared" si="10"/>
        <v>3.993</v>
      </c>
      <c r="N41" s="33" t="s">
        <v>34</v>
      </c>
      <c r="O41" s="36">
        <f t="shared" si="11"/>
        <v>3.003</v>
      </c>
      <c r="Q41" s="35" t="s">
        <v>34</v>
      </c>
      <c r="R41" s="36">
        <f t="shared" si="12"/>
        <v>3.003</v>
      </c>
      <c r="T41" s="37">
        <f t="shared" si="13"/>
        <v>9.999</v>
      </c>
      <c r="U41" s="38">
        <f t="shared" si="14"/>
        <v>0.204177897574124</v>
      </c>
    </row>
    <row r="42" spans="2:21" ht="15.75" customHeight="1">
      <c r="B42" s="124" t="s">
        <v>46</v>
      </c>
      <c r="C42" s="124"/>
      <c r="D42" s="124"/>
      <c r="E42" s="124"/>
      <c r="F42" s="124"/>
      <c r="G42" s="124"/>
      <c r="H42" s="124"/>
      <c r="I42" s="124"/>
      <c r="J42" s="124"/>
      <c r="K42" s="33" t="s">
        <v>26</v>
      </c>
      <c r="L42" s="36">
        <f t="shared" si="10"/>
        <v>3.993</v>
      </c>
      <c r="N42" s="33" t="s">
        <v>26</v>
      </c>
      <c r="O42" s="36">
        <f t="shared" si="11"/>
        <v>3.993</v>
      </c>
      <c r="Q42" s="35" t="s">
        <v>159</v>
      </c>
      <c r="R42" s="36">
        <f t="shared" si="12"/>
        <v>9.999</v>
      </c>
      <c r="T42" s="37">
        <f t="shared" si="13"/>
        <v>17.985</v>
      </c>
      <c r="U42" s="38">
        <f t="shared" si="14"/>
        <v>0.36725067385444743</v>
      </c>
    </row>
    <row r="43" spans="2:21" ht="15.75" customHeight="1">
      <c r="B43" s="124" t="s">
        <v>47</v>
      </c>
      <c r="C43" s="124"/>
      <c r="D43" s="124"/>
      <c r="E43" s="124"/>
      <c r="F43" s="124"/>
      <c r="G43" s="124"/>
      <c r="H43" s="124"/>
      <c r="I43" s="124"/>
      <c r="J43" s="124"/>
      <c r="K43" s="33" t="s">
        <v>14</v>
      </c>
      <c r="L43" s="36">
        <f t="shared" si="10"/>
        <v>0</v>
      </c>
      <c r="N43" s="33" t="s">
        <v>14</v>
      </c>
      <c r="O43" s="36">
        <f t="shared" si="11"/>
        <v>0</v>
      </c>
      <c r="Q43" s="35" t="s">
        <v>14</v>
      </c>
      <c r="R43" s="36">
        <f t="shared" si="12"/>
        <v>0</v>
      </c>
      <c r="T43" s="37">
        <f t="shared" si="13"/>
        <v>0</v>
      </c>
      <c r="U43" s="38">
        <f t="shared" si="14"/>
        <v>0</v>
      </c>
    </row>
    <row r="44" spans="2:18" ht="13.5" customHeight="1">
      <c r="B44" s="125"/>
      <c r="C44" s="125"/>
      <c r="D44" s="125"/>
      <c r="E44" s="125"/>
      <c r="F44" s="125"/>
      <c r="G44" s="125"/>
      <c r="H44" s="125"/>
      <c r="I44" s="125"/>
      <c r="J44" s="125"/>
      <c r="O44" s="41"/>
      <c r="R44" s="42"/>
    </row>
    <row r="45" spans="1:21" s="29" customFormat="1" ht="34.5" customHeight="1">
      <c r="A45" s="28"/>
      <c r="B45" s="128" t="s">
        <v>48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T45" s="30">
        <f>SUM(T46:T50)</f>
        <v>49.00500000000001</v>
      </c>
      <c r="U45" s="31">
        <f>SUM(U46:U50)</f>
        <v>1</v>
      </c>
    </row>
    <row r="46" spans="2:21" ht="15.75" customHeight="1">
      <c r="B46" s="124" t="s">
        <v>33</v>
      </c>
      <c r="C46" s="124"/>
      <c r="D46" s="124"/>
      <c r="E46" s="124"/>
      <c r="F46" s="124"/>
      <c r="G46" s="124"/>
      <c r="H46" s="124"/>
      <c r="I46" s="124"/>
      <c r="J46" s="124"/>
      <c r="K46" s="33" t="s">
        <v>161</v>
      </c>
      <c r="L46" s="36">
        <f>K46*L$4</f>
        <v>12.012</v>
      </c>
      <c r="N46" s="33" t="s">
        <v>159</v>
      </c>
      <c r="O46" s="36">
        <f>N46*O$4</f>
        <v>9.999</v>
      </c>
      <c r="Q46" s="35" t="s">
        <v>162</v>
      </c>
      <c r="R46" s="36">
        <f>Q46*R$4</f>
        <v>17.985000000000003</v>
      </c>
      <c r="T46" s="37">
        <f>L46+O46+R46</f>
        <v>39.99600000000001</v>
      </c>
      <c r="U46" s="38">
        <f>T46/T$45</f>
        <v>0.8161616161616162</v>
      </c>
    </row>
    <row r="47" spans="2:21" ht="15.75" customHeight="1">
      <c r="B47" s="124" t="s">
        <v>35</v>
      </c>
      <c r="C47" s="124"/>
      <c r="D47" s="124"/>
      <c r="E47" s="124"/>
      <c r="F47" s="124"/>
      <c r="G47" s="124"/>
      <c r="H47" s="124"/>
      <c r="I47" s="124"/>
      <c r="J47" s="124"/>
      <c r="K47" s="33" t="s">
        <v>37</v>
      </c>
      <c r="L47" s="36">
        <f>K47*L$4</f>
        <v>2.013</v>
      </c>
      <c r="N47" s="33" t="s">
        <v>34</v>
      </c>
      <c r="O47" s="36">
        <f>N47*O$4</f>
        <v>3.003</v>
      </c>
      <c r="Q47" s="35" t="s">
        <v>37</v>
      </c>
      <c r="R47" s="36">
        <f>Q47*R$4</f>
        <v>2.013</v>
      </c>
      <c r="T47" s="37">
        <f>L47+O47+R47</f>
        <v>7.029</v>
      </c>
      <c r="U47" s="38">
        <f>T47/T$45</f>
        <v>0.14343434343434341</v>
      </c>
    </row>
    <row r="48" spans="2:21" ht="15.75" customHeight="1">
      <c r="B48" s="124" t="s">
        <v>36</v>
      </c>
      <c r="C48" s="124"/>
      <c r="D48" s="124"/>
      <c r="E48" s="124"/>
      <c r="F48" s="124"/>
      <c r="G48" s="124"/>
      <c r="H48" s="124"/>
      <c r="I48" s="124"/>
      <c r="J48" s="124"/>
      <c r="K48" s="33" t="s">
        <v>14</v>
      </c>
      <c r="L48" s="36">
        <f>K48*L$4</f>
        <v>0</v>
      </c>
      <c r="N48" s="33" t="s">
        <v>18</v>
      </c>
      <c r="O48" s="36">
        <f>N48*O$4</f>
        <v>0.99</v>
      </c>
      <c r="Q48" s="35" t="s">
        <v>14</v>
      </c>
      <c r="R48" s="36">
        <f>Q48*R$4</f>
        <v>0</v>
      </c>
      <c r="T48" s="37">
        <f>L48+O48+R48</f>
        <v>0.99</v>
      </c>
      <c r="U48" s="38">
        <f>T48/T$45</f>
        <v>0.020202020202020197</v>
      </c>
    </row>
    <row r="49" spans="2:21" ht="15.75" customHeight="1">
      <c r="B49" s="124" t="s">
        <v>38</v>
      </c>
      <c r="C49" s="124"/>
      <c r="D49" s="124"/>
      <c r="E49" s="124"/>
      <c r="F49" s="124"/>
      <c r="G49" s="124"/>
      <c r="H49" s="124"/>
      <c r="I49" s="124"/>
      <c r="J49" s="124"/>
      <c r="K49" s="33" t="s">
        <v>14</v>
      </c>
      <c r="L49" s="36">
        <f>K49*L$4</f>
        <v>0</v>
      </c>
      <c r="N49" s="33" t="s">
        <v>14</v>
      </c>
      <c r="O49" s="36">
        <f>N49*O$4</f>
        <v>0</v>
      </c>
      <c r="Q49" s="35" t="s">
        <v>14</v>
      </c>
      <c r="R49" s="36">
        <f>Q49*R$4</f>
        <v>0</v>
      </c>
      <c r="T49" s="37">
        <f>L49+O49+R49</f>
        <v>0</v>
      </c>
      <c r="U49" s="38">
        <f>T49/T$45</f>
        <v>0</v>
      </c>
    </row>
    <row r="50" spans="2:21" ht="15.75" customHeight="1">
      <c r="B50" s="124" t="s">
        <v>39</v>
      </c>
      <c r="C50" s="124"/>
      <c r="D50" s="124"/>
      <c r="E50" s="124"/>
      <c r="F50" s="124"/>
      <c r="G50" s="124"/>
      <c r="H50" s="124"/>
      <c r="I50" s="124"/>
      <c r="J50" s="124"/>
      <c r="K50" s="33" t="s">
        <v>18</v>
      </c>
      <c r="L50" s="36">
        <f>K50*L$4</f>
        <v>0.99</v>
      </c>
      <c r="N50" s="33" t="s">
        <v>14</v>
      </c>
      <c r="O50" s="36">
        <f>N50*O$4</f>
        <v>0</v>
      </c>
      <c r="Q50" s="35" t="s">
        <v>14</v>
      </c>
      <c r="R50" s="36">
        <f>Q50*R$4</f>
        <v>0</v>
      </c>
      <c r="T50" s="37">
        <f>L50+O50+R50</f>
        <v>0.99</v>
      </c>
      <c r="U50" s="38">
        <f>T50/T$45</f>
        <v>0.020202020202020197</v>
      </c>
    </row>
    <row r="51" spans="2:20" ht="13.5" customHeight="1">
      <c r="B51" s="125"/>
      <c r="C51" s="125"/>
      <c r="D51" s="125"/>
      <c r="E51" s="125"/>
      <c r="F51" s="125"/>
      <c r="G51" s="125"/>
      <c r="H51" s="125"/>
      <c r="I51" s="125"/>
      <c r="J51" s="125"/>
      <c r="L51" s="36"/>
      <c r="O51" s="36"/>
      <c r="R51" s="36"/>
      <c r="T51" s="37"/>
    </row>
    <row r="52" spans="1:21" s="29" customFormat="1" ht="34.5" customHeight="1">
      <c r="A52" s="28"/>
      <c r="B52" s="128" t="s">
        <v>49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T52" s="30">
        <f>SUM(T53:T57)</f>
        <v>46.992</v>
      </c>
      <c r="U52" s="31">
        <f>SUM(U53:U57)</f>
        <v>1</v>
      </c>
    </row>
    <row r="53" spans="2:21" ht="15.75" customHeight="1">
      <c r="B53" s="124" t="s">
        <v>33</v>
      </c>
      <c r="C53" s="124"/>
      <c r="D53" s="124"/>
      <c r="E53" s="124"/>
      <c r="F53" s="124"/>
      <c r="G53" s="124"/>
      <c r="H53" s="124"/>
      <c r="I53" s="124"/>
      <c r="J53" s="124"/>
      <c r="K53" s="33" t="s">
        <v>126</v>
      </c>
      <c r="L53" s="36">
        <f>K53*L$4</f>
        <v>6.9959999999999996</v>
      </c>
      <c r="N53" s="33" t="s">
        <v>102</v>
      </c>
      <c r="O53" s="36">
        <f>N53*O$4</f>
        <v>6.006</v>
      </c>
      <c r="Q53" s="35" t="s">
        <v>163</v>
      </c>
      <c r="R53" s="36">
        <f>Q53*R$4</f>
        <v>13.002</v>
      </c>
      <c r="T53" s="37">
        <f>L53+O53+R53</f>
        <v>26.003999999999998</v>
      </c>
      <c r="U53" s="38">
        <f>T53/T$52</f>
        <v>0.5533707865168539</v>
      </c>
    </row>
    <row r="54" spans="2:21" ht="15.75" customHeight="1">
      <c r="B54" s="124" t="s">
        <v>35</v>
      </c>
      <c r="C54" s="124"/>
      <c r="D54" s="124"/>
      <c r="E54" s="124"/>
      <c r="F54" s="124"/>
      <c r="G54" s="124"/>
      <c r="H54" s="124"/>
      <c r="I54" s="124"/>
      <c r="J54" s="124"/>
      <c r="K54" s="33" t="s">
        <v>26</v>
      </c>
      <c r="L54" s="36">
        <f>K54*L$4</f>
        <v>3.993</v>
      </c>
      <c r="N54" s="33" t="s">
        <v>26</v>
      </c>
      <c r="O54" s="36">
        <f>N54*O$4</f>
        <v>3.993</v>
      </c>
      <c r="Q54" s="35" t="s">
        <v>102</v>
      </c>
      <c r="R54" s="36">
        <f>Q54*R$4</f>
        <v>6.006</v>
      </c>
      <c r="T54" s="37">
        <f>L54+O54+R54</f>
        <v>13.992</v>
      </c>
      <c r="U54" s="38">
        <f>T54/T$52</f>
        <v>0.2977528089887641</v>
      </c>
    </row>
    <row r="55" spans="2:21" ht="15.75" customHeight="1">
      <c r="B55" s="124" t="s">
        <v>36</v>
      </c>
      <c r="C55" s="124"/>
      <c r="D55" s="124"/>
      <c r="E55" s="124"/>
      <c r="F55" s="124"/>
      <c r="G55" s="124"/>
      <c r="H55" s="124"/>
      <c r="I55" s="124"/>
      <c r="J55" s="124"/>
      <c r="K55" s="33" t="s">
        <v>26</v>
      </c>
      <c r="L55" s="36">
        <f>K55*L$4</f>
        <v>3.993</v>
      </c>
      <c r="N55" s="33" t="s">
        <v>37</v>
      </c>
      <c r="O55" s="36">
        <f>N55*O$4</f>
        <v>2.013</v>
      </c>
      <c r="Q55" s="35" t="s">
        <v>14</v>
      </c>
      <c r="R55" s="36">
        <f>Q55*R$4</f>
        <v>0</v>
      </c>
      <c r="T55" s="37">
        <f>L55+O55+R55</f>
        <v>6.006</v>
      </c>
      <c r="U55" s="38">
        <f>T55/T$52</f>
        <v>0.12780898876404495</v>
      </c>
    </row>
    <row r="56" spans="2:21" ht="15.75" customHeight="1">
      <c r="B56" s="124" t="s">
        <v>38</v>
      </c>
      <c r="C56" s="124"/>
      <c r="D56" s="124"/>
      <c r="E56" s="124"/>
      <c r="F56" s="124"/>
      <c r="G56" s="124"/>
      <c r="H56" s="124"/>
      <c r="I56" s="124"/>
      <c r="J56" s="124"/>
      <c r="K56" s="33" t="s">
        <v>14</v>
      </c>
      <c r="L56" s="36">
        <f>K56*L$4</f>
        <v>0</v>
      </c>
      <c r="N56" s="33" t="s">
        <v>18</v>
      </c>
      <c r="O56" s="36">
        <f>N56*O$4</f>
        <v>0.99</v>
      </c>
      <c r="Q56" s="35" t="s">
        <v>14</v>
      </c>
      <c r="R56" s="36">
        <f>Q56*R$4</f>
        <v>0</v>
      </c>
      <c r="T56" s="37">
        <f>L56+O56+R56</f>
        <v>0.99</v>
      </c>
      <c r="U56" s="38">
        <f>T56/T$52</f>
        <v>0.021067415730337078</v>
      </c>
    </row>
    <row r="57" spans="2:21" ht="15.75" customHeight="1">
      <c r="B57" s="124" t="s">
        <v>39</v>
      </c>
      <c r="C57" s="124"/>
      <c r="D57" s="124"/>
      <c r="E57" s="124"/>
      <c r="F57" s="124"/>
      <c r="G57" s="124"/>
      <c r="H57" s="124"/>
      <c r="I57" s="124"/>
      <c r="J57" s="124"/>
      <c r="K57" s="33" t="s">
        <v>14</v>
      </c>
      <c r="L57" s="36">
        <f>K57*L$4</f>
        <v>0</v>
      </c>
      <c r="N57" s="33" t="s">
        <v>14</v>
      </c>
      <c r="O57" s="36">
        <f>N57*O$4</f>
        <v>0</v>
      </c>
      <c r="Q57" s="35" t="s">
        <v>14</v>
      </c>
      <c r="R57" s="36">
        <f>Q57*R$4</f>
        <v>0</v>
      </c>
      <c r="T57" s="37">
        <f>L57+O57+R57</f>
        <v>0</v>
      </c>
      <c r="U57" s="38">
        <f>T57/T$52</f>
        <v>0</v>
      </c>
    </row>
    <row r="58" spans="2:20" ht="13.5" customHeight="1">
      <c r="B58" s="125"/>
      <c r="C58" s="125"/>
      <c r="D58" s="125"/>
      <c r="E58" s="125"/>
      <c r="F58" s="125"/>
      <c r="G58" s="125"/>
      <c r="H58" s="125"/>
      <c r="I58" s="125"/>
      <c r="J58" s="125"/>
      <c r="L58" s="36"/>
      <c r="O58" s="36"/>
      <c r="R58" s="36"/>
      <c r="T58" s="37"/>
    </row>
    <row r="59" spans="1:21" s="29" customFormat="1" ht="15.75" customHeight="1">
      <c r="A59" s="28"/>
      <c r="B59" s="128" t="s">
        <v>51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T59" s="30">
        <f>SUM(T60:T63)</f>
        <v>48.93900000000001</v>
      </c>
      <c r="U59" s="31">
        <f>SUM(U60:U63)</f>
        <v>0.9999999999999999</v>
      </c>
    </row>
    <row r="60" spans="2:21" ht="15.75" customHeight="1">
      <c r="B60" s="124" t="s">
        <v>52</v>
      </c>
      <c r="C60" s="124"/>
      <c r="D60" s="124"/>
      <c r="E60" s="124"/>
      <c r="F60" s="124"/>
      <c r="G60" s="124"/>
      <c r="H60" s="124"/>
      <c r="I60" s="124"/>
      <c r="J60" s="124"/>
      <c r="K60" s="33" t="s">
        <v>22</v>
      </c>
      <c r="L60" s="36">
        <f>K60*L$4</f>
        <v>5.016</v>
      </c>
      <c r="N60" s="33" t="s">
        <v>18</v>
      </c>
      <c r="O60" s="36">
        <f>N60*O$4</f>
        <v>0.99</v>
      </c>
      <c r="Q60" s="35" t="s">
        <v>14</v>
      </c>
      <c r="R60" s="36">
        <f>Q60*R$4</f>
        <v>0</v>
      </c>
      <c r="T60" s="37">
        <f>L60+O60+R60</f>
        <v>6.006</v>
      </c>
      <c r="U60" s="38">
        <f>T60/T$59</f>
        <v>0.12272420768712068</v>
      </c>
    </row>
    <row r="61" spans="2:21" ht="15.75" customHeight="1">
      <c r="B61" s="124" t="s">
        <v>53</v>
      </c>
      <c r="C61" s="124"/>
      <c r="D61" s="124"/>
      <c r="E61" s="124"/>
      <c r="F61" s="124"/>
      <c r="G61" s="124"/>
      <c r="H61" s="124"/>
      <c r="I61" s="124"/>
      <c r="J61" s="124"/>
      <c r="K61" s="33" t="s">
        <v>14</v>
      </c>
      <c r="L61" s="36">
        <f>K61*L$4</f>
        <v>0</v>
      </c>
      <c r="N61" s="33" t="s">
        <v>18</v>
      </c>
      <c r="O61" s="36">
        <f>N61*O$4</f>
        <v>0.99</v>
      </c>
      <c r="Q61" s="35" t="s">
        <v>18</v>
      </c>
      <c r="R61" s="36">
        <f>Q61*R$4</f>
        <v>0.99</v>
      </c>
      <c r="T61" s="37">
        <f>L61+O61+R61</f>
        <v>1.98</v>
      </c>
      <c r="U61" s="38">
        <f>T61/T$59</f>
        <v>0.040458530006743085</v>
      </c>
    </row>
    <row r="62" spans="2:21" ht="15.75" customHeight="1">
      <c r="B62" s="124" t="s">
        <v>54</v>
      </c>
      <c r="C62" s="124"/>
      <c r="D62" s="124"/>
      <c r="E62" s="124"/>
      <c r="F62" s="124"/>
      <c r="G62" s="124"/>
      <c r="H62" s="124"/>
      <c r="I62" s="124"/>
      <c r="J62" s="124"/>
      <c r="K62" s="33" t="s">
        <v>18</v>
      </c>
      <c r="L62" s="36">
        <f>K62*L$4</f>
        <v>0.99</v>
      </c>
      <c r="N62" s="33" t="s">
        <v>18</v>
      </c>
      <c r="O62" s="36">
        <f>N62*O$4</f>
        <v>0.99</v>
      </c>
      <c r="Q62" s="35" t="s">
        <v>18</v>
      </c>
      <c r="R62" s="36">
        <f>Q62*R$4</f>
        <v>0.99</v>
      </c>
      <c r="T62" s="37">
        <f>L62+O62+R62</f>
        <v>2.9699999999999998</v>
      </c>
      <c r="U62" s="38">
        <f>T62/T$59</f>
        <v>0.06068779501011462</v>
      </c>
    </row>
    <row r="63" spans="2:21" ht="15.75" customHeight="1">
      <c r="B63" s="124" t="s">
        <v>55</v>
      </c>
      <c r="C63" s="124"/>
      <c r="D63" s="124"/>
      <c r="E63" s="124"/>
      <c r="F63" s="124"/>
      <c r="G63" s="124"/>
      <c r="H63" s="124"/>
      <c r="I63" s="124"/>
      <c r="J63" s="124"/>
      <c r="K63" s="33" t="s">
        <v>164</v>
      </c>
      <c r="L63" s="36">
        <f>K63*L$4</f>
        <v>9.009</v>
      </c>
      <c r="N63" s="33" t="s">
        <v>165</v>
      </c>
      <c r="O63" s="36">
        <f>N63*O$4</f>
        <v>10.989</v>
      </c>
      <c r="Q63" s="35" t="s">
        <v>162</v>
      </c>
      <c r="R63" s="36">
        <f>Q63*R$4</f>
        <v>17.985000000000003</v>
      </c>
      <c r="T63" s="37">
        <f>L63+O63+R63</f>
        <v>37.983000000000004</v>
      </c>
      <c r="U63" s="38">
        <f>T63/T$59</f>
        <v>0.7761294672960215</v>
      </c>
    </row>
    <row r="64" spans="2:20" ht="13.5" customHeight="1">
      <c r="B64" s="125"/>
      <c r="C64" s="125"/>
      <c r="D64" s="125"/>
      <c r="E64" s="125"/>
      <c r="F64" s="125"/>
      <c r="G64" s="125"/>
      <c r="H64" s="125"/>
      <c r="I64" s="125"/>
      <c r="J64" s="125"/>
      <c r="L64" s="36"/>
      <c r="O64" s="36"/>
      <c r="R64" s="36"/>
      <c r="T64" s="37"/>
    </row>
    <row r="65" spans="1:21" s="29" customFormat="1" ht="15.75" customHeight="1">
      <c r="A65" s="28"/>
      <c r="B65" s="128" t="s">
        <v>56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T65" s="30">
        <f>SUM(T66:T71)</f>
        <v>47.982</v>
      </c>
      <c r="U65" s="31">
        <f>SUM(U66:U71)</f>
        <v>1</v>
      </c>
    </row>
    <row r="66" spans="2:21" ht="15.75" customHeight="1">
      <c r="B66" s="124" t="s">
        <v>57</v>
      </c>
      <c r="C66" s="124"/>
      <c r="D66" s="124"/>
      <c r="E66" s="124"/>
      <c r="F66" s="124"/>
      <c r="G66" s="124"/>
      <c r="H66" s="124"/>
      <c r="I66" s="124"/>
      <c r="J66" s="124"/>
      <c r="K66" s="33" t="s">
        <v>18</v>
      </c>
      <c r="L66" s="36">
        <f aca="true" t="shared" si="15" ref="L66:L71">K66*L$4</f>
        <v>0.99</v>
      </c>
      <c r="N66" s="33" t="s">
        <v>18</v>
      </c>
      <c r="O66" s="36">
        <f aca="true" t="shared" si="16" ref="O66:O71">N66*O$4</f>
        <v>0.99</v>
      </c>
      <c r="Q66" s="35" t="s">
        <v>34</v>
      </c>
      <c r="R66" s="36">
        <f aca="true" t="shared" si="17" ref="R66:R71">Q66*R$4</f>
        <v>3.003</v>
      </c>
      <c r="T66" s="37">
        <f aca="true" t="shared" si="18" ref="T66:T71">L66+O66+R66</f>
        <v>4.9830000000000005</v>
      </c>
      <c r="U66" s="38">
        <f aca="true" t="shared" si="19" ref="U66:U71">T66/T$65</f>
        <v>0.10385144429160936</v>
      </c>
    </row>
    <row r="67" spans="2:21" ht="15.75" customHeight="1">
      <c r="B67" s="124" t="s">
        <v>58</v>
      </c>
      <c r="C67" s="124"/>
      <c r="D67" s="124"/>
      <c r="E67" s="124"/>
      <c r="F67" s="124"/>
      <c r="G67" s="124"/>
      <c r="H67" s="124"/>
      <c r="I67" s="124"/>
      <c r="J67" s="124"/>
      <c r="K67" s="33" t="s">
        <v>18</v>
      </c>
      <c r="L67" s="36">
        <f t="shared" si="15"/>
        <v>0.99</v>
      </c>
      <c r="N67" s="33" t="s">
        <v>14</v>
      </c>
      <c r="O67" s="36">
        <f t="shared" si="16"/>
        <v>0</v>
      </c>
      <c r="Q67" s="35" t="s">
        <v>14</v>
      </c>
      <c r="R67" s="36">
        <f t="shared" si="17"/>
        <v>0</v>
      </c>
      <c r="T67" s="37">
        <f t="shared" si="18"/>
        <v>0.99</v>
      </c>
      <c r="U67" s="38">
        <f t="shared" si="19"/>
        <v>0.02063273727647868</v>
      </c>
    </row>
    <row r="68" spans="2:21" ht="15.75" customHeight="1">
      <c r="B68" s="124" t="s">
        <v>59</v>
      </c>
      <c r="C68" s="124"/>
      <c r="D68" s="124"/>
      <c r="E68" s="124"/>
      <c r="F68" s="124"/>
      <c r="G68" s="124"/>
      <c r="H68" s="124"/>
      <c r="I68" s="124"/>
      <c r="J68" s="124"/>
      <c r="K68" s="33" t="s">
        <v>34</v>
      </c>
      <c r="L68" s="36">
        <f t="shared" si="15"/>
        <v>3.003</v>
      </c>
      <c r="N68" s="33" t="s">
        <v>37</v>
      </c>
      <c r="O68" s="36">
        <f t="shared" si="16"/>
        <v>2.013</v>
      </c>
      <c r="Q68" s="35" t="s">
        <v>26</v>
      </c>
      <c r="R68" s="36">
        <f t="shared" si="17"/>
        <v>3.993</v>
      </c>
      <c r="T68" s="37">
        <f t="shared" si="18"/>
        <v>9.009</v>
      </c>
      <c r="U68" s="38">
        <f t="shared" si="19"/>
        <v>0.187757909215956</v>
      </c>
    </row>
    <row r="69" spans="2:21" ht="15.75" customHeight="1">
      <c r="B69" s="124" t="s">
        <v>60</v>
      </c>
      <c r="C69" s="124"/>
      <c r="D69" s="124"/>
      <c r="E69" s="124"/>
      <c r="F69" s="124"/>
      <c r="G69" s="124"/>
      <c r="H69" s="124"/>
      <c r="I69" s="124"/>
      <c r="J69" s="124"/>
      <c r="K69" s="33" t="s">
        <v>126</v>
      </c>
      <c r="L69" s="36">
        <f t="shared" si="15"/>
        <v>6.9959999999999996</v>
      </c>
      <c r="N69" s="33" t="s">
        <v>126</v>
      </c>
      <c r="O69" s="36">
        <f t="shared" si="16"/>
        <v>6.9959999999999996</v>
      </c>
      <c r="Q69" s="35" t="s">
        <v>159</v>
      </c>
      <c r="R69" s="36">
        <f t="shared" si="17"/>
        <v>9.999</v>
      </c>
      <c r="T69" s="37">
        <f t="shared" si="18"/>
        <v>23.991</v>
      </c>
      <c r="U69" s="38">
        <f t="shared" si="19"/>
        <v>0.5</v>
      </c>
    </row>
    <row r="70" spans="2:21" ht="15.75" customHeight="1">
      <c r="B70" s="124" t="s">
        <v>61</v>
      </c>
      <c r="C70" s="124"/>
      <c r="D70" s="124"/>
      <c r="E70" s="124"/>
      <c r="F70" s="124"/>
      <c r="G70" s="124"/>
      <c r="H70" s="124"/>
      <c r="I70" s="124"/>
      <c r="J70" s="124"/>
      <c r="K70" s="33" t="s">
        <v>37</v>
      </c>
      <c r="L70" s="36">
        <f t="shared" si="15"/>
        <v>2.013</v>
      </c>
      <c r="N70" s="33" t="s">
        <v>14</v>
      </c>
      <c r="O70" s="36">
        <f t="shared" si="16"/>
        <v>0</v>
      </c>
      <c r="Q70" s="35" t="s">
        <v>34</v>
      </c>
      <c r="R70" s="36">
        <f t="shared" si="17"/>
        <v>3.003</v>
      </c>
      <c r="T70" s="37">
        <f t="shared" si="18"/>
        <v>5.016</v>
      </c>
      <c r="U70" s="38">
        <f t="shared" si="19"/>
        <v>0.10453920220082531</v>
      </c>
    </row>
    <row r="71" spans="2:21" ht="15.75" customHeight="1">
      <c r="B71" s="124" t="s">
        <v>62</v>
      </c>
      <c r="C71" s="124"/>
      <c r="D71" s="124"/>
      <c r="E71" s="124"/>
      <c r="F71" s="124"/>
      <c r="G71" s="124"/>
      <c r="H71" s="124"/>
      <c r="I71" s="124"/>
      <c r="J71" s="124"/>
      <c r="K71" s="33" t="s">
        <v>18</v>
      </c>
      <c r="L71" s="36">
        <f t="shared" si="15"/>
        <v>0.99</v>
      </c>
      <c r="N71" s="33" t="s">
        <v>34</v>
      </c>
      <c r="O71" s="36">
        <f t="shared" si="16"/>
        <v>3.003</v>
      </c>
      <c r="Q71" s="35" t="s">
        <v>14</v>
      </c>
      <c r="R71" s="36">
        <f t="shared" si="17"/>
        <v>0</v>
      </c>
      <c r="T71" s="37">
        <f t="shared" si="18"/>
        <v>3.9930000000000003</v>
      </c>
      <c r="U71" s="38">
        <f t="shared" si="19"/>
        <v>0.08321870701513068</v>
      </c>
    </row>
    <row r="72" spans="2:18" ht="13.5" customHeight="1">
      <c r="B72" s="125"/>
      <c r="C72" s="125"/>
      <c r="D72" s="125"/>
      <c r="E72" s="125"/>
      <c r="F72" s="125"/>
      <c r="G72" s="125"/>
      <c r="H72" s="125"/>
      <c r="I72" s="125"/>
      <c r="J72" s="125"/>
      <c r="O72" s="41"/>
      <c r="R72" s="42"/>
    </row>
    <row r="73" spans="1:21" s="29" customFormat="1" ht="15.75" customHeight="1">
      <c r="A73" s="28"/>
      <c r="B73" s="128" t="s">
        <v>63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T73" s="30">
        <f>SUM(T74:T77)</f>
        <v>48.972</v>
      </c>
      <c r="U73" s="31">
        <f>SUM(U74:U77)</f>
        <v>0.9999999999999999</v>
      </c>
    </row>
    <row r="74" spans="2:21" ht="15.75" customHeight="1">
      <c r="B74" s="124" t="s">
        <v>64</v>
      </c>
      <c r="C74" s="124"/>
      <c r="D74" s="124"/>
      <c r="E74" s="124"/>
      <c r="F74" s="124"/>
      <c r="G74" s="124"/>
      <c r="H74" s="124"/>
      <c r="I74" s="124"/>
      <c r="J74" s="124"/>
      <c r="K74" s="33" t="s">
        <v>14</v>
      </c>
      <c r="L74" s="36">
        <f>K74*L$4</f>
        <v>0</v>
      </c>
      <c r="N74" s="33" t="s">
        <v>14</v>
      </c>
      <c r="O74" s="36">
        <f>N74*O$4</f>
        <v>0</v>
      </c>
      <c r="Q74" s="35" t="s">
        <v>18</v>
      </c>
      <c r="R74" s="36">
        <f>Q74*R$4</f>
        <v>0.99</v>
      </c>
      <c r="T74" s="37">
        <f>L74+O74+R74</f>
        <v>0.99</v>
      </c>
      <c r="U74" s="38">
        <f>T74/T$73</f>
        <v>0.02021563342318059</v>
      </c>
    </row>
    <row r="75" spans="2:21" ht="15.75" customHeight="1">
      <c r="B75" s="124" t="s">
        <v>65</v>
      </c>
      <c r="C75" s="124"/>
      <c r="D75" s="124"/>
      <c r="E75" s="124"/>
      <c r="F75" s="124"/>
      <c r="G75" s="124"/>
      <c r="H75" s="124"/>
      <c r="I75" s="124"/>
      <c r="J75" s="124"/>
      <c r="K75" s="33" t="s">
        <v>158</v>
      </c>
      <c r="L75" s="36">
        <f>K75*L$4</f>
        <v>7.986</v>
      </c>
      <c r="N75" s="33" t="s">
        <v>26</v>
      </c>
      <c r="O75" s="36">
        <f>N75*O$4</f>
        <v>3.993</v>
      </c>
      <c r="Q75" s="35" t="s">
        <v>161</v>
      </c>
      <c r="R75" s="36">
        <f>Q75*R$4</f>
        <v>12.012</v>
      </c>
      <c r="T75" s="37">
        <f>L75+O75+R75</f>
        <v>23.991</v>
      </c>
      <c r="U75" s="38">
        <f>T75/T$73</f>
        <v>0.48989218328840967</v>
      </c>
    </row>
    <row r="76" spans="2:21" ht="15.75" customHeight="1">
      <c r="B76" s="124" t="s">
        <v>66</v>
      </c>
      <c r="C76" s="124"/>
      <c r="D76" s="124"/>
      <c r="E76" s="124"/>
      <c r="F76" s="124"/>
      <c r="G76" s="124"/>
      <c r="H76" s="124"/>
      <c r="I76" s="124"/>
      <c r="J76" s="124"/>
      <c r="K76" s="33" t="s">
        <v>102</v>
      </c>
      <c r="L76" s="36">
        <f>K76*L$4</f>
        <v>6.006</v>
      </c>
      <c r="N76" s="33" t="s">
        <v>126</v>
      </c>
      <c r="O76" s="36">
        <f>N76*O$4</f>
        <v>6.9959999999999996</v>
      </c>
      <c r="Q76" s="35" t="s">
        <v>126</v>
      </c>
      <c r="R76" s="36">
        <f>Q76*R$4</f>
        <v>6.9959999999999996</v>
      </c>
      <c r="T76" s="37">
        <f>L76+O76+R76</f>
        <v>19.997999999999998</v>
      </c>
      <c r="U76" s="38">
        <f>T76/T$73</f>
        <v>0.40835579514824794</v>
      </c>
    </row>
    <row r="77" spans="2:21" ht="15.75" customHeight="1">
      <c r="B77" s="124" t="s">
        <v>67</v>
      </c>
      <c r="C77" s="124"/>
      <c r="D77" s="124"/>
      <c r="E77" s="124"/>
      <c r="F77" s="124"/>
      <c r="G77" s="124"/>
      <c r="H77" s="124"/>
      <c r="I77" s="124"/>
      <c r="J77" s="124"/>
      <c r="K77" s="33" t="s">
        <v>18</v>
      </c>
      <c r="L77" s="36">
        <f>K77*L$4</f>
        <v>0.99</v>
      </c>
      <c r="N77" s="33" t="s">
        <v>34</v>
      </c>
      <c r="O77" s="36">
        <f>N77*O$4</f>
        <v>3.003</v>
      </c>
      <c r="Q77" s="35" t="s">
        <v>14</v>
      </c>
      <c r="R77" s="36">
        <f>Q77*R$4</f>
        <v>0</v>
      </c>
      <c r="T77" s="37">
        <f>L77+O77+R77</f>
        <v>3.9930000000000003</v>
      </c>
      <c r="U77" s="38">
        <f>T77/T$73</f>
        <v>0.08153638814016173</v>
      </c>
    </row>
    <row r="78" spans="2:20" ht="13.5" customHeight="1">
      <c r="B78" s="125"/>
      <c r="C78" s="125"/>
      <c r="D78" s="125"/>
      <c r="E78" s="125"/>
      <c r="F78" s="125"/>
      <c r="G78" s="125"/>
      <c r="H78" s="125"/>
      <c r="I78" s="125"/>
      <c r="J78" s="125"/>
      <c r="L78" s="36"/>
      <c r="O78" s="36"/>
      <c r="R78" s="36"/>
      <c r="T78" s="37"/>
    </row>
    <row r="79" spans="1:21" s="29" customFormat="1" ht="15.75" customHeight="1">
      <c r="A79" s="28"/>
      <c r="B79" s="128" t="s">
        <v>68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T79" s="30">
        <f>SUM(T80:T84)</f>
        <v>47.982</v>
      </c>
      <c r="U79" s="31">
        <f>SUM(U80:U84)</f>
        <v>1</v>
      </c>
    </row>
    <row r="80" spans="2:21" ht="15.75" customHeight="1">
      <c r="B80" s="124" t="s">
        <v>69</v>
      </c>
      <c r="C80" s="124"/>
      <c r="D80" s="124"/>
      <c r="E80" s="124"/>
      <c r="F80" s="124"/>
      <c r="G80" s="124"/>
      <c r="H80" s="124"/>
      <c r="I80" s="124"/>
      <c r="J80" s="124"/>
      <c r="K80" s="33" t="s">
        <v>102</v>
      </c>
      <c r="L80" s="36">
        <f>K80*L$4</f>
        <v>6.006</v>
      </c>
      <c r="N80" s="33" t="s">
        <v>26</v>
      </c>
      <c r="O80" s="36">
        <f>N80*O$4</f>
        <v>3.993</v>
      </c>
      <c r="Q80" s="35" t="s">
        <v>165</v>
      </c>
      <c r="R80" s="36">
        <f>Q80*R$4</f>
        <v>10.989</v>
      </c>
      <c r="T80" s="37">
        <f>L80+O80+R80</f>
        <v>20.988</v>
      </c>
      <c r="U80" s="38">
        <f>T80/T$79</f>
        <v>0.437414030261348</v>
      </c>
    </row>
    <row r="81" spans="2:21" ht="15.75" customHeight="1">
      <c r="B81" s="124" t="s">
        <v>70</v>
      </c>
      <c r="C81" s="124"/>
      <c r="D81" s="124"/>
      <c r="E81" s="124"/>
      <c r="F81" s="124"/>
      <c r="G81" s="124"/>
      <c r="H81" s="124"/>
      <c r="I81" s="124"/>
      <c r="J81" s="124"/>
      <c r="K81" s="33" t="s">
        <v>14</v>
      </c>
      <c r="L81" s="36">
        <f>K81*L$4</f>
        <v>0</v>
      </c>
      <c r="N81" s="33" t="s">
        <v>18</v>
      </c>
      <c r="O81" s="36">
        <f>N81*O$4</f>
        <v>0.99</v>
      </c>
      <c r="Q81" s="35" t="s">
        <v>14</v>
      </c>
      <c r="R81" s="36">
        <f>Q81*R$4</f>
        <v>0</v>
      </c>
      <c r="T81" s="37">
        <f>L81+O81+R81</f>
        <v>0.99</v>
      </c>
      <c r="U81" s="38">
        <f>T81/T$79</f>
        <v>0.02063273727647868</v>
      </c>
    </row>
    <row r="82" spans="2:21" ht="15.75" customHeight="1">
      <c r="B82" s="124" t="s">
        <v>71</v>
      </c>
      <c r="C82" s="124"/>
      <c r="D82" s="124"/>
      <c r="E82" s="124"/>
      <c r="F82" s="124"/>
      <c r="G82" s="124"/>
      <c r="H82" s="124"/>
      <c r="I82" s="124"/>
      <c r="J82" s="124"/>
      <c r="K82" s="33" t="s">
        <v>18</v>
      </c>
      <c r="L82" s="36">
        <f>K82*L$4</f>
        <v>0.99</v>
      </c>
      <c r="N82" s="33" t="s">
        <v>14</v>
      </c>
      <c r="O82" s="36">
        <f>N82*O$4</f>
        <v>0</v>
      </c>
      <c r="Q82" s="35" t="s">
        <v>18</v>
      </c>
      <c r="R82" s="36">
        <f>Q82*R$4</f>
        <v>0.99</v>
      </c>
      <c r="T82" s="37">
        <f>L82+O82+R82</f>
        <v>1.98</v>
      </c>
      <c r="U82" s="38">
        <f>T82/T$79</f>
        <v>0.04126547455295736</v>
      </c>
    </row>
    <row r="83" spans="2:21" ht="15.75" customHeight="1">
      <c r="B83" s="124" t="s">
        <v>72</v>
      </c>
      <c r="C83" s="124"/>
      <c r="D83" s="124"/>
      <c r="E83" s="124"/>
      <c r="F83" s="124"/>
      <c r="G83" s="124"/>
      <c r="H83" s="124"/>
      <c r="I83" s="124"/>
      <c r="J83" s="124"/>
      <c r="K83" s="33" t="s">
        <v>158</v>
      </c>
      <c r="L83" s="36">
        <f>K83*L$4</f>
        <v>7.986</v>
      </c>
      <c r="N83" s="33" t="s">
        <v>126</v>
      </c>
      <c r="O83" s="36">
        <f>N83*O$4</f>
        <v>6.9959999999999996</v>
      </c>
      <c r="Q83" s="35" t="s">
        <v>22</v>
      </c>
      <c r="R83" s="36">
        <f>Q83*R$4</f>
        <v>5.016</v>
      </c>
      <c r="T83" s="37">
        <f>L83+O83+R83</f>
        <v>19.997999999999998</v>
      </c>
      <c r="U83" s="38">
        <f>T83/T$79</f>
        <v>0.41678129298486927</v>
      </c>
    </row>
    <row r="84" spans="2:21" ht="15.75" customHeight="1">
      <c r="B84" s="124" t="s">
        <v>73</v>
      </c>
      <c r="C84" s="124"/>
      <c r="D84" s="124"/>
      <c r="E84" s="124"/>
      <c r="F84" s="124"/>
      <c r="G84" s="124"/>
      <c r="H84" s="124"/>
      <c r="I84" s="124"/>
      <c r="J84" s="124"/>
      <c r="K84" s="33" t="s">
        <v>14</v>
      </c>
      <c r="L84" s="36">
        <f>K84*L$4</f>
        <v>0</v>
      </c>
      <c r="N84" s="33" t="s">
        <v>37</v>
      </c>
      <c r="O84" s="36">
        <f>N84*O$4</f>
        <v>2.013</v>
      </c>
      <c r="Q84" s="35" t="s">
        <v>37</v>
      </c>
      <c r="R84" s="36">
        <f>Q84*R$4</f>
        <v>2.013</v>
      </c>
      <c r="T84" s="37">
        <f>L84+O84+R84</f>
        <v>4.026</v>
      </c>
      <c r="U84" s="38">
        <f>T84/T$79</f>
        <v>0.08390646492434663</v>
      </c>
    </row>
    <row r="85" spans="2:20" ht="13.5" customHeight="1">
      <c r="B85" s="125"/>
      <c r="C85" s="125"/>
      <c r="D85" s="125"/>
      <c r="E85" s="125"/>
      <c r="F85" s="125"/>
      <c r="G85" s="125"/>
      <c r="H85" s="125"/>
      <c r="I85" s="125"/>
      <c r="J85" s="125"/>
      <c r="L85" s="36"/>
      <c r="O85" s="36"/>
      <c r="R85" s="36"/>
      <c r="T85" s="37"/>
    </row>
    <row r="86" spans="1:21" s="29" customFormat="1" ht="15.75" customHeight="1">
      <c r="A86" s="28"/>
      <c r="B86" s="128" t="s">
        <v>74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T86" s="30">
        <f>SUM(T87:T92)</f>
        <v>47.025</v>
      </c>
      <c r="U86" s="31">
        <f>SUM(U87:U92)</f>
        <v>1</v>
      </c>
    </row>
    <row r="87" spans="2:21" ht="15.75" customHeight="1">
      <c r="B87" s="124" t="s">
        <v>57</v>
      </c>
      <c r="C87" s="124"/>
      <c r="D87" s="124"/>
      <c r="E87" s="124"/>
      <c r="F87" s="124"/>
      <c r="G87" s="124"/>
      <c r="H87" s="124"/>
      <c r="I87" s="124"/>
      <c r="J87" s="124"/>
      <c r="K87" s="33" t="s">
        <v>14</v>
      </c>
      <c r="L87" s="36">
        <f aca="true" t="shared" si="20" ref="L87:L92">K87*L$4</f>
        <v>0</v>
      </c>
      <c r="N87" s="33" t="s">
        <v>14</v>
      </c>
      <c r="O87" s="36">
        <f aca="true" t="shared" si="21" ref="O87:O92">N87*O$4</f>
        <v>0</v>
      </c>
      <c r="Q87" s="35" t="s">
        <v>14</v>
      </c>
      <c r="R87" s="36">
        <f aca="true" t="shared" si="22" ref="R87:R92">Q87*R$4</f>
        <v>0</v>
      </c>
      <c r="T87" s="37">
        <f aca="true" t="shared" si="23" ref="T87:T92">L87+O87+R87</f>
        <v>0</v>
      </c>
      <c r="U87" s="38">
        <f aca="true" t="shared" si="24" ref="U87:U92">T87/T$86</f>
        <v>0</v>
      </c>
    </row>
    <row r="88" spans="2:21" ht="15.75" customHeight="1">
      <c r="B88" s="124" t="s">
        <v>58</v>
      </c>
      <c r="C88" s="124"/>
      <c r="D88" s="124"/>
      <c r="E88" s="124"/>
      <c r="F88" s="124"/>
      <c r="G88" s="124"/>
      <c r="H88" s="124"/>
      <c r="I88" s="124"/>
      <c r="J88" s="124"/>
      <c r="K88" s="33" t="s">
        <v>18</v>
      </c>
      <c r="L88" s="36">
        <f t="shared" si="20"/>
        <v>0.99</v>
      </c>
      <c r="N88" s="33" t="s">
        <v>14</v>
      </c>
      <c r="O88" s="36">
        <f t="shared" si="21"/>
        <v>0</v>
      </c>
      <c r="Q88" s="35" t="s">
        <v>14</v>
      </c>
      <c r="R88" s="36">
        <f t="shared" si="22"/>
        <v>0</v>
      </c>
      <c r="T88" s="37">
        <f t="shared" si="23"/>
        <v>0.99</v>
      </c>
      <c r="U88" s="38">
        <f t="shared" si="24"/>
        <v>0.021052631578947368</v>
      </c>
    </row>
    <row r="89" spans="2:21" ht="15.75" customHeight="1">
      <c r="B89" s="124" t="s">
        <v>75</v>
      </c>
      <c r="C89" s="124"/>
      <c r="D89" s="124"/>
      <c r="E89" s="124"/>
      <c r="F89" s="124"/>
      <c r="G89" s="124"/>
      <c r="H89" s="124"/>
      <c r="I89" s="124"/>
      <c r="J89" s="124"/>
      <c r="K89" s="33" t="s">
        <v>37</v>
      </c>
      <c r="L89" s="36">
        <f t="shared" si="20"/>
        <v>2.013</v>
      </c>
      <c r="N89" s="33" t="s">
        <v>37</v>
      </c>
      <c r="O89" s="36">
        <f t="shared" si="21"/>
        <v>2.013</v>
      </c>
      <c r="Q89" s="35" t="s">
        <v>14</v>
      </c>
      <c r="R89" s="36">
        <f t="shared" si="22"/>
        <v>0</v>
      </c>
      <c r="T89" s="37">
        <f t="shared" si="23"/>
        <v>4.026</v>
      </c>
      <c r="U89" s="38">
        <f t="shared" si="24"/>
        <v>0.0856140350877193</v>
      </c>
    </row>
    <row r="90" spans="2:21" ht="15.75" customHeight="1">
      <c r="B90" s="124" t="s">
        <v>60</v>
      </c>
      <c r="C90" s="124"/>
      <c r="D90" s="124"/>
      <c r="E90" s="124"/>
      <c r="F90" s="124"/>
      <c r="G90" s="124"/>
      <c r="H90" s="124"/>
      <c r="I90" s="124"/>
      <c r="J90" s="124"/>
      <c r="K90" s="33" t="s">
        <v>26</v>
      </c>
      <c r="L90" s="36">
        <f t="shared" si="20"/>
        <v>3.993</v>
      </c>
      <c r="N90" s="33" t="s">
        <v>37</v>
      </c>
      <c r="O90" s="36">
        <f t="shared" si="21"/>
        <v>2.013</v>
      </c>
      <c r="Q90" s="35" t="s">
        <v>14</v>
      </c>
      <c r="R90" s="36">
        <f t="shared" si="22"/>
        <v>0</v>
      </c>
      <c r="T90" s="37">
        <f t="shared" si="23"/>
        <v>6.006</v>
      </c>
      <c r="U90" s="38">
        <f t="shared" si="24"/>
        <v>0.12771929824561404</v>
      </c>
    </row>
    <row r="91" spans="2:21" ht="15.75" customHeight="1">
      <c r="B91" s="124" t="s">
        <v>76</v>
      </c>
      <c r="C91" s="124"/>
      <c r="D91" s="124"/>
      <c r="E91" s="124"/>
      <c r="F91" s="124"/>
      <c r="G91" s="124"/>
      <c r="H91" s="124"/>
      <c r="I91" s="124"/>
      <c r="J91" s="124"/>
      <c r="K91" s="33" t="s">
        <v>18</v>
      </c>
      <c r="L91" s="36">
        <f t="shared" si="20"/>
        <v>0.99</v>
      </c>
      <c r="N91" s="33" t="s">
        <v>18</v>
      </c>
      <c r="O91" s="36">
        <f t="shared" si="21"/>
        <v>0.99</v>
      </c>
      <c r="Q91" s="35" t="s">
        <v>22</v>
      </c>
      <c r="R91" s="36">
        <f t="shared" si="22"/>
        <v>5.016</v>
      </c>
      <c r="T91" s="37">
        <f t="shared" si="23"/>
        <v>6.996</v>
      </c>
      <c r="U91" s="38">
        <f t="shared" si="24"/>
        <v>0.14877192982456142</v>
      </c>
    </row>
    <row r="92" spans="2:21" ht="15.75" customHeight="1">
      <c r="B92" s="124" t="s">
        <v>77</v>
      </c>
      <c r="C92" s="124"/>
      <c r="D92" s="124"/>
      <c r="E92" s="124"/>
      <c r="F92" s="124"/>
      <c r="G92" s="124"/>
      <c r="H92" s="124"/>
      <c r="I92" s="124"/>
      <c r="J92" s="124"/>
      <c r="K92" s="33" t="s">
        <v>126</v>
      </c>
      <c r="L92" s="36">
        <f t="shared" si="20"/>
        <v>6.9959999999999996</v>
      </c>
      <c r="N92" s="33" t="s">
        <v>164</v>
      </c>
      <c r="O92" s="36">
        <f t="shared" si="21"/>
        <v>9.009</v>
      </c>
      <c r="Q92" s="35" t="s">
        <v>163</v>
      </c>
      <c r="R92" s="36">
        <f t="shared" si="22"/>
        <v>13.002</v>
      </c>
      <c r="T92" s="37">
        <f t="shared" si="23"/>
        <v>29.006999999999998</v>
      </c>
      <c r="U92" s="38">
        <f t="shared" si="24"/>
        <v>0.6168421052631579</v>
      </c>
    </row>
    <row r="93" spans="2:18" ht="13.5" customHeight="1">
      <c r="B93" s="125"/>
      <c r="C93" s="125"/>
      <c r="D93" s="125"/>
      <c r="E93" s="125"/>
      <c r="F93" s="125"/>
      <c r="G93" s="125"/>
      <c r="H93" s="125"/>
      <c r="I93" s="125"/>
      <c r="J93" s="125"/>
      <c r="O93" s="41"/>
      <c r="R93" s="42"/>
    </row>
    <row r="94" spans="1:21" s="29" customFormat="1" ht="34.5" customHeight="1">
      <c r="A94" s="28"/>
      <c r="B94" s="128" t="s">
        <v>78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T94" s="30">
        <f>SUM(T95:T100)</f>
        <v>41.976</v>
      </c>
      <c r="U94" s="31">
        <f>SUM(U95:U100)</f>
        <v>1</v>
      </c>
    </row>
    <row r="95" spans="2:21" ht="15.75" customHeight="1">
      <c r="B95" s="124" t="s">
        <v>79</v>
      </c>
      <c r="C95" s="124"/>
      <c r="D95" s="124"/>
      <c r="E95" s="124"/>
      <c r="F95" s="124"/>
      <c r="G95" s="124"/>
      <c r="H95" s="124"/>
      <c r="I95" s="124"/>
      <c r="J95" s="124"/>
      <c r="K95" s="33" t="s">
        <v>26</v>
      </c>
      <c r="L95" s="36">
        <f aca="true" t="shared" si="25" ref="L95:L100">K95*L$4</f>
        <v>3.993</v>
      </c>
      <c r="N95" s="33" t="s">
        <v>37</v>
      </c>
      <c r="O95" s="36">
        <f aca="true" t="shared" si="26" ref="O95:O100">N95*O$4</f>
        <v>2.013</v>
      </c>
      <c r="Q95" s="35" t="s">
        <v>18</v>
      </c>
      <c r="R95" s="36">
        <f aca="true" t="shared" si="27" ref="R95:R100">Q95*R$4</f>
        <v>0.99</v>
      </c>
      <c r="T95" s="37">
        <f aca="true" t="shared" si="28" ref="T95:T100">L95+O95+R95</f>
        <v>6.996</v>
      </c>
      <c r="U95" s="38">
        <f aca="true" t="shared" si="29" ref="U95:U100">T95/T$94</f>
        <v>0.16666666666666669</v>
      </c>
    </row>
    <row r="96" spans="2:21" ht="15.75" customHeight="1">
      <c r="B96" s="124" t="s">
        <v>70</v>
      </c>
      <c r="C96" s="124"/>
      <c r="D96" s="124"/>
      <c r="E96" s="124"/>
      <c r="F96" s="124"/>
      <c r="G96" s="124"/>
      <c r="H96" s="124"/>
      <c r="I96" s="124"/>
      <c r="J96" s="124"/>
      <c r="K96" s="33" t="s">
        <v>37</v>
      </c>
      <c r="L96" s="36">
        <f t="shared" si="25"/>
        <v>2.013</v>
      </c>
      <c r="N96" s="33" t="s">
        <v>18</v>
      </c>
      <c r="O96" s="36">
        <f t="shared" si="26"/>
        <v>0.99</v>
      </c>
      <c r="Q96" s="35" t="s">
        <v>34</v>
      </c>
      <c r="R96" s="36">
        <f t="shared" si="27"/>
        <v>3.003</v>
      </c>
      <c r="T96" s="37">
        <f t="shared" si="28"/>
        <v>6.006</v>
      </c>
      <c r="U96" s="38">
        <f t="shared" si="29"/>
        <v>0.1430817610062893</v>
      </c>
    </row>
    <row r="97" spans="2:21" ht="15.75" customHeight="1">
      <c r="B97" s="124" t="s">
        <v>71</v>
      </c>
      <c r="C97" s="124"/>
      <c r="D97" s="124"/>
      <c r="E97" s="124"/>
      <c r="F97" s="124"/>
      <c r="G97" s="124"/>
      <c r="H97" s="124"/>
      <c r="I97" s="124"/>
      <c r="J97" s="124"/>
      <c r="K97" s="33" t="s">
        <v>18</v>
      </c>
      <c r="L97" s="36">
        <f t="shared" si="25"/>
        <v>0.99</v>
      </c>
      <c r="N97" s="33" t="s">
        <v>18</v>
      </c>
      <c r="O97" s="36">
        <f t="shared" si="26"/>
        <v>0.99</v>
      </c>
      <c r="Q97" s="35" t="s">
        <v>18</v>
      </c>
      <c r="R97" s="36">
        <f t="shared" si="27"/>
        <v>0.99</v>
      </c>
      <c r="T97" s="37">
        <f t="shared" si="28"/>
        <v>2.9699999999999998</v>
      </c>
      <c r="U97" s="38">
        <f t="shared" si="29"/>
        <v>0.07075471698113207</v>
      </c>
    </row>
    <row r="98" spans="2:21" ht="15.75" customHeight="1">
      <c r="B98" s="124" t="s">
        <v>80</v>
      </c>
      <c r="C98" s="124"/>
      <c r="D98" s="124"/>
      <c r="E98" s="124"/>
      <c r="F98" s="124"/>
      <c r="G98" s="124"/>
      <c r="H98" s="124"/>
      <c r="I98" s="124"/>
      <c r="J98" s="124"/>
      <c r="K98" s="33" t="s">
        <v>26</v>
      </c>
      <c r="L98" s="36">
        <f t="shared" si="25"/>
        <v>3.993</v>
      </c>
      <c r="N98" s="33" t="s">
        <v>37</v>
      </c>
      <c r="O98" s="36">
        <f t="shared" si="26"/>
        <v>2.013</v>
      </c>
      <c r="Q98" s="35" t="s">
        <v>34</v>
      </c>
      <c r="R98" s="36">
        <f t="shared" si="27"/>
        <v>3.003</v>
      </c>
      <c r="T98" s="37">
        <f t="shared" si="28"/>
        <v>9.009</v>
      </c>
      <c r="U98" s="38">
        <f t="shared" si="29"/>
        <v>0.21462264150943397</v>
      </c>
    </row>
    <row r="99" spans="2:21" ht="15.75" customHeight="1">
      <c r="B99" s="124" t="s">
        <v>81</v>
      </c>
      <c r="C99" s="124"/>
      <c r="D99" s="124"/>
      <c r="E99" s="124"/>
      <c r="F99" s="124"/>
      <c r="G99" s="124"/>
      <c r="H99" s="124"/>
      <c r="I99" s="124"/>
      <c r="J99" s="124"/>
      <c r="K99" s="33" t="s">
        <v>18</v>
      </c>
      <c r="L99" s="36">
        <f t="shared" si="25"/>
        <v>0.99</v>
      </c>
      <c r="N99" s="33" t="s">
        <v>18</v>
      </c>
      <c r="O99" s="36">
        <f t="shared" si="26"/>
        <v>0.99</v>
      </c>
      <c r="Q99" s="35" t="s">
        <v>14</v>
      </c>
      <c r="R99" s="36">
        <f t="shared" si="27"/>
        <v>0</v>
      </c>
      <c r="T99" s="37">
        <f t="shared" si="28"/>
        <v>1.98</v>
      </c>
      <c r="U99" s="38">
        <f t="shared" si="29"/>
        <v>0.04716981132075472</v>
      </c>
    </row>
    <row r="100" spans="2:21" ht="15.75" customHeight="1">
      <c r="B100" s="124" t="s">
        <v>31</v>
      </c>
      <c r="C100" s="124"/>
      <c r="D100" s="124"/>
      <c r="E100" s="124"/>
      <c r="F100" s="124"/>
      <c r="G100" s="124"/>
      <c r="H100" s="124"/>
      <c r="I100" s="124"/>
      <c r="J100" s="124"/>
      <c r="K100" s="33" t="s">
        <v>37</v>
      </c>
      <c r="L100" s="36">
        <f t="shared" si="25"/>
        <v>2.013</v>
      </c>
      <c r="N100" s="33" t="s">
        <v>34</v>
      </c>
      <c r="O100" s="36">
        <f t="shared" si="26"/>
        <v>3.003</v>
      </c>
      <c r="Q100" s="35" t="s">
        <v>159</v>
      </c>
      <c r="R100" s="36">
        <f t="shared" si="27"/>
        <v>9.999</v>
      </c>
      <c r="T100" s="37">
        <f t="shared" si="28"/>
        <v>15.015</v>
      </c>
      <c r="U100" s="38">
        <f t="shared" si="29"/>
        <v>0.3577044025157233</v>
      </c>
    </row>
    <row r="101" spans="2:18" ht="13.5" customHeight="1">
      <c r="B101" s="125"/>
      <c r="C101" s="125"/>
      <c r="D101" s="125"/>
      <c r="E101" s="125"/>
      <c r="F101" s="125"/>
      <c r="G101" s="125"/>
      <c r="H101" s="125"/>
      <c r="I101" s="125"/>
      <c r="J101" s="125"/>
      <c r="O101" s="41"/>
      <c r="R101" s="42"/>
    </row>
    <row r="102" spans="1:21" s="29" customFormat="1" ht="15.75" customHeight="1">
      <c r="A102" s="28"/>
      <c r="B102" s="128" t="s">
        <v>82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T102" s="30">
        <f>SUM(T103:T108)</f>
        <v>49.071</v>
      </c>
      <c r="U102" s="31">
        <f>SUM(U103:U108)</f>
        <v>1</v>
      </c>
    </row>
    <row r="103" spans="2:21" ht="15.75" customHeight="1">
      <c r="B103" s="124" t="s">
        <v>83</v>
      </c>
      <c r="C103" s="124"/>
      <c r="D103" s="124"/>
      <c r="E103" s="124"/>
      <c r="F103" s="124"/>
      <c r="G103" s="124"/>
      <c r="H103" s="124"/>
      <c r="I103" s="124"/>
      <c r="J103" s="124"/>
      <c r="K103" s="33" t="s">
        <v>34</v>
      </c>
      <c r="L103" s="36">
        <f aca="true" t="shared" si="30" ref="L103:L108">K103*L$4</f>
        <v>3.003</v>
      </c>
      <c r="N103" s="33" t="s">
        <v>22</v>
      </c>
      <c r="O103" s="36">
        <f aca="true" t="shared" si="31" ref="O103:O108">N103*O$4</f>
        <v>5.016</v>
      </c>
      <c r="Q103" s="35" t="s">
        <v>102</v>
      </c>
      <c r="R103" s="36">
        <f aca="true" t="shared" si="32" ref="R103:R108">Q103*R$4</f>
        <v>6.006</v>
      </c>
      <c r="T103" s="37">
        <f aca="true" t="shared" si="33" ref="T103:T108">L103+O103+R103</f>
        <v>14.025</v>
      </c>
      <c r="U103" s="38">
        <f aca="true" t="shared" si="34" ref="U103:U108">T103/T$102</f>
        <v>0.28581035642232683</v>
      </c>
    </row>
    <row r="104" spans="2:21" ht="15.75" customHeight="1">
      <c r="B104" s="124" t="s">
        <v>84</v>
      </c>
      <c r="C104" s="124"/>
      <c r="D104" s="124"/>
      <c r="E104" s="124"/>
      <c r="F104" s="124"/>
      <c r="G104" s="124"/>
      <c r="H104" s="124"/>
      <c r="I104" s="124"/>
      <c r="J104" s="124"/>
      <c r="K104" s="33" t="s">
        <v>22</v>
      </c>
      <c r="L104" s="36">
        <f t="shared" si="30"/>
        <v>5.016</v>
      </c>
      <c r="N104" s="33" t="s">
        <v>18</v>
      </c>
      <c r="O104" s="36">
        <f t="shared" si="31"/>
        <v>0.99</v>
      </c>
      <c r="Q104" s="35" t="s">
        <v>37</v>
      </c>
      <c r="R104" s="36">
        <f t="shared" si="32"/>
        <v>2.013</v>
      </c>
      <c r="T104" s="37">
        <f t="shared" si="33"/>
        <v>8.019</v>
      </c>
      <c r="U104" s="38">
        <f t="shared" si="34"/>
        <v>0.16341627437794218</v>
      </c>
    </row>
    <row r="105" spans="2:21" ht="15.75" customHeight="1">
      <c r="B105" s="124" t="s">
        <v>85</v>
      </c>
      <c r="C105" s="124"/>
      <c r="D105" s="124"/>
      <c r="E105" s="124"/>
      <c r="F105" s="124"/>
      <c r="G105" s="124"/>
      <c r="H105" s="124"/>
      <c r="I105" s="124"/>
      <c r="J105" s="124"/>
      <c r="K105" s="33" t="s">
        <v>18</v>
      </c>
      <c r="L105" s="36">
        <f t="shared" si="30"/>
        <v>0.99</v>
      </c>
      <c r="N105" s="33" t="s">
        <v>26</v>
      </c>
      <c r="O105" s="36">
        <f t="shared" si="31"/>
        <v>3.993</v>
      </c>
      <c r="Q105" s="35" t="s">
        <v>34</v>
      </c>
      <c r="R105" s="36">
        <f t="shared" si="32"/>
        <v>3.003</v>
      </c>
      <c r="T105" s="37">
        <f t="shared" si="33"/>
        <v>7.986</v>
      </c>
      <c r="U105" s="38">
        <f t="shared" si="34"/>
        <v>0.16274377942165433</v>
      </c>
    </row>
    <row r="106" spans="2:21" ht="15.75" customHeight="1">
      <c r="B106" s="124" t="s">
        <v>86</v>
      </c>
      <c r="C106" s="124"/>
      <c r="D106" s="124"/>
      <c r="E106" s="124"/>
      <c r="F106" s="124"/>
      <c r="G106" s="124"/>
      <c r="H106" s="124"/>
      <c r="I106" s="124"/>
      <c r="J106" s="124"/>
      <c r="K106" s="33" t="s">
        <v>34</v>
      </c>
      <c r="L106" s="36">
        <f t="shared" si="30"/>
        <v>3.003</v>
      </c>
      <c r="N106" s="33" t="s">
        <v>37</v>
      </c>
      <c r="O106" s="36">
        <f t="shared" si="31"/>
        <v>2.013</v>
      </c>
      <c r="Q106" s="35" t="s">
        <v>102</v>
      </c>
      <c r="R106" s="36">
        <f t="shared" si="32"/>
        <v>6.006</v>
      </c>
      <c r="T106" s="37">
        <f t="shared" si="33"/>
        <v>11.022</v>
      </c>
      <c r="U106" s="38">
        <f t="shared" si="34"/>
        <v>0.22461331540013452</v>
      </c>
    </row>
    <row r="107" spans="2:21" ht="15.75" customHeight="1">
      <c r="B107" s="124" t="s">
        <v>73</v>
      </c>
      <c r="C107" s="124"/>
      <c r="D107" s="124"/>
      <c r="E107" s="124"/>
      <c r="F107" s="124"/>
      <c r="G107" s="124"/>
      <c r="H107" s="124"/>
      <c r="I107" s="124"/>
      <c r="J107" s="124"/>
      <c r="K107" s="33" t="s">
        <v>34</v>
      </c>
      <c r="L107" s="36">
        <f t="shared" si="30"/>
        <v>3.003</v>
      </c>
      <c r="N107" s="33" t="s">
        <v>37</v>
      </c>
      <c r="O107" s="36">
        <f t="shared" si="31"/>
        <v>2.013</v>
      </c>
      <c r="Q107" s="35" t="s">
        <v>18</v>
      </c>
      <c r="R107" s="36">
        <f t="shared" si="32"/>
        <v>0.99</v>
      </c>
      <c r="T107" s="37">
        <f t="shared" si="33"/>
        <v>6.006</v>
      </c>
      <c r="U107" s="38">
        <f t="shared" si="34"/>
        <v>0.12239408204438468</v>
      </c>
    </row>
    <row r="108" spans="2:21" ht="15.75" customHeight="1">
      <c r="B108" s="124" t="s">
        <v>87</v>
      </c>
      <c r="C108" s="124"/>
      <c r="D108" s="124"/>
      <c r="E108" s="124"/>
      <c r="F108" s="124"/>
      <c r="G108" s="124"/>
      <c r="H108" s="124"/>
      <c r="I108" s="124"/>
      <c r="J108" s="124"/>
      <c r="K108" s="33" t="s">
        <v>14</v>
      </c>
      <c r="L108" s="36">
        <f t="shared" si="30"/>
        <v>0</v>
      </c>
      <c r="N108" s="33" t="s">
        <v>14</v>
      </c>
      <c r="O108" s="36">
        <f t="shared" si="31"/>
        <v>0</v>
      </c>
      <c r="Q108" s="35" t="s">
        <v>37</v>
      </c>
      <c r="R108" s="36">
        <f t="shared" si="32"/>
        <v>2.013</v>
      </c>
      <c r="T108" s="37">
        <f t="shared" si="33"/>
        <v>2.013</v>
      </c>
      <c r="U108" s="38">
        <f t="shared" si="34"/>
        <v>0.0410221923335575</v>
      </c>
    </row>
    <row r="109" spans="2:18" ht="13.5" customHeight="1">
      <c r="B109" s="125"/>
      <c r="C109" s="125"/>
      <c r="D109" s="125"/>
      <c r="E109" s="125"/>
      <c r="F109" s="125"/>
      <c r="G109" s="125"/>
      <c r="H109" s="125"/>
      <c r="I109" s="125"/>
      <c r="J109" s="125"/>
      <c r="O109" s="41"/>
      <c r="R109" s="42"/>
    </row>
    <row r="110" spans="1:21" s="29" customFormat="1" ht="34.5" customHeight="1">
      <c r="A110" s="28"/>
      <c r="B110" s="128" t="s">
        <v>88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T110" s="30">
        <f>SUM(T111:T115)</f>
        <v>47.982000000000006</v>
      </c>
      <c r="U110" s="31">
        <f>SUM(U111:U115)</f>
        <v>0.9999999999999999</v>
      </c>
    </row>
    <row r="111" spans="2:21" ht="15.75" customHeight="1">
      <c r="B111" s="124" t="s">
        <v>89</v>
      </c>
      <c r="C111" s="124"/>
      <c r="D111" s="124"/>
      <c r="E111" s="124"/>
      <c r="F111" s="124"/>
      <c r="G111" s="124"/>
      <c r="H111" s="124"/>
      <c r="I111" s="124"/>
      <c r="J111" s="124"/>
      <c r="K111" s="33" t="s">
        <v>164</v>
      </c>
      <c r="L111" s="36">
        <f>K111*L$4</f>
        <v>9.009</v>
      </c>
      <c r="N111" s="33" t="s">
        <v>165</v>
      </c>
      <c r="O111" s="36">
        <f>N111*O$4</f>
        <v>10.989</v>
      </c>
      <c r="Q111" s="35" t="s">
        <v>161</v>
      </c>
      <c r="R111" s="36">
        <f>Q111*R$4</f>
        <v>12.012</v>
      </c>
      <c r="T111" s="37">
        <f>L111+O111+R111</f>
        <v>32.010000000000005</v>
      </c>
      <c r="U111" s="38">
        <f>T111/T$110</f>
        <v>0.6671251719394773</v>
      </c>
    </row>
    <row r="112" spans="2:21" ht="15.75" customHeight="1">
      <c r="B112" s="124" t="s">
        <v>90</v>
      </c>
      <c r="C112" s="124"/>
      <c r="D112" s="124"/>
      <c r="E112" s="124"/>
      <c r="F112" s="124"/>
      <c r="G112" s="124"/>
      <c r="H112" s="124"/>
      <c r="I112" s="124"/>
      <c r="J112" s="124"/>
      <c r="K112" s="33" t="s">
        <v>102</v>
      </c>
      <c r="L112" s="36">
        <f>K112*L$4</f>
        <v>6.006</v>
      </c>
      <c r="N112" s="33" t="s">
        <v>37</v>
      </c>
      <c r="O112" s="36">
        <f>N112*O$4</f>
        <v>2.013</v>
      </c>
      <c r="Q112" s="35" t="s">
        <v>26</v>
      </c>
      <c r="R112" s="36">
        <f>Q112*R$4</f>
        <v>3.993</v>
      </c>
      <c r="T112" s="37">
        <f>L112+O112+R112</f>
        <v>12.012</v>
      </c>
      <c r="U112" s="38">
        <f>T112/T$110</f>
        <v>0.25034387895460797</v>
      </c>
    </row>
    <row r="113" spans="2:21" ht="15.75" customHeight="1">
      <c r="B113" s="124" t="s">
        <v>91</v>
      </c>
      <c r="C113" s="124"/>
      <c r="D113" s="124"/>
      <c r="E113" s="124"/>
      <c r="F113" s="124"/>
      <c r="G113" s="124"/>
      <c r="H113" s="124"/>
      <c r="I113" s="124"/>
      <c r="J113" s="124"/>
      <c r="K113" s="33" t="s">
        <v>14</v>
      </c>
      <c r="L113" s="36">
        <f>K113*L$4</f>
        <v>0</v>
      </c>
      <c r="N113" s="33" t="s">
        <v>18</v>
      </c>
      <c r="O113" s="36">
        <f>N113*O$4</f>
        <v>0.99</v>
      </c>
      <c r="Q113" s="35" t="s">
        <v>18</v>
      </c>
      <c r="R113" s="36">
        <f>Q113*R$4</f>
        <v>0.99</v>
      </c>
      <c r="T113" s="37">
        <f>L113+O113+R113</f>
        <v>1.98</v>
      </c>
      <c r="U113" s="38">
        <f>T113/T$110</f>
        <v>0.04126547455295735</v>
      </c>
    </row>
    <row r="114" spans="2:21" ht="15.75" customHeight="1">
      <c r="B114" s="124" t="s">
        <v>92</v>
      </c>
      <c r="C114" s="124"/>
      <c r="D114" s="124"/>
      <c r="E114" s="124"/>
      <c r="F114" s="124"/>
      <c r="G114" s="124"/>
      <c r="H114" s="124"/>
      <c r="I114" s="124"/>
      <c r="J114" s="124"/>
      <c r="K114" s="33" t="s">
        <v>14</v>
      </c>
      <c r="L114" s="36">
        <f>K114*L$4</f>
        <v>0</v>
      </c>
      <c r="N114" s="33" t="s">
        <v>14</v>
      </c>
      <c r="O114" s="36">
        <f>N114*O$4</f>
        <v>0</v>
      </c>
      <c r="Q114" s="35" t="s">
        <v>18</v>
      </c>
      <c r="R114" s="36">
        <f>Q114*R$4</f>
        <v>0.99</v>
      </c>
      <c r="T114" s="37">
        <f>L114+O114+R114</f>
        <v>0.99</v>
      </c>
      <c r="U114" s="38">
        <f>T114/T$110</f>
        <v>0.020632737276478675</v>
      </c>
    </row>
    <row r="115" spans="2:21" ht="15.75" customHeight="1">
      <c r="B115" s="124" t="s">
        <v>93</v>
      </c>
      <c r="C115" s="124"/>
      <c r="D115" s="124"/>
      <c r="E115" s="124"/>
      <c r="F115" s="124"/>
      <c r="G115" s="124"/>
      <c r="H115" s="124"/>
      <c r="I115" s="124"/>
      <c r="J115" s="124"/>
      <c r="K115" s="33" t="s">
        <v>14</v>
      </c>
      <c r="L115" s="36">
        <f>K115*L$4</f>
        <v>0</v>
      </c>
      <c r="N115" s="33" t="s">
        <v>14</v>
      </c>
      <c r="O115" s="36">
        <f>N115*O$4</f>
        <v>0</v>
      </c>
      <c r="Q115" s="35" t="s">
        <v>18</v>
      </c>
      <c r="R115" s="36">
        <f>Q115*R$4</f>
        <v>0.99</v>
      </c>
      <c r="T115" s="37">
        <f>L115+O115+R115</f>
        <v>0.99</v>
      </c>
      <c r="U115" s="38">
        <f>T115/T$110</f>
        <v>0.020632737276478675</v>
      </c>
    </row>
    <row r="116" spans="2:20" ht="13.5" customHeight="1">
      <c r="B116" s="125"/>
      <c r="C116" s="125"/>
      <c r="D116" s="125"/>
      <c r="E116" s="125"/>
      <c r="F116" s="125"/>
      <c r="G116" s="125"/>
      <c r="H116" s="125"/>
      <c r="I116" s="125"/>
      <c r="J116" s="125"/>
      <c r="L116" s="36"/>
      <c r="O116" s="36"/>
      <c r="R116" s="36"/>
      <c r="T116" s="37"/>
    </row>
    <row r="117" spans="1:21" s="29" customFormat="1" ht="15.75" customHeight="1">
      <c r="A117" s="28"/>
      <c r="B117" s="128" t="s">
        <v>94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T117" s="30">
        <f>SUM(T118:T121)</f>
        <v>47.982</v>
      </c>
      <c r="U117" s="31">
        <f>SUM(U118:U121)</f>
        <v>1</v>
      </c>
    </row>
    <row r="118" spans="2:21" ht="15.75" customHeight="1">
      <c r="B118" s="124" t="s">
        <v>52</v>
      </c>
      <c r="C118" s="124"/>
      <c r="D118" s="124"/>
      <c r="E118" s="124"/>
      <c r="F118" s="124"/>
      <c r="G118" s="124"/>
      <c r="H118" s="124"/>
      <c r="I118" s="124"/>
      <c r="J118" s="124"/>
      <c r="K118" s="33" t="s">
        <v>37</v>
      </c>
      <c r="L118" s="36">
        <f>K118*L$4</f>
        <v>2.013</v>
      </c>
      <c r="N118" s="33" t="s">
        <v>14</v>
      </c>
      <c r="O118" s="36">
        <f>N118*O$4</f>
        <v>0</v>
      </c>
      <c r="Q118" s="35" t="s">
        <v>18</v>
      </c>
      <c r="R118" s="36">
        <f>Q118*R$4</f>
        <v>0.99</v>
      </c>
      <c r="T118" s="37">
        <f>L118+O118+R118</f>
        <v>3.003</v>
      </c>
      <c r="U118" s="38">
        <f>T118/T$117</f>
        <v>0.06258596973865199</v>
      </c>
    </row>
    <row r="119" spans="2:21" ht="15.75" customHeight="1">
      <c r="B119" s="124" t="s">
        <v>53</v>
      </c>
      <c r="C119" s="124"/>
      <c r="D119" s="124"/>
      <c r="E119" s="124"/>
      <c r="F119" s="124"/>
      <c r="G119" s="124"/>
      <c r="H119" s="124"/>
      <c r="I119" s="124"/>
      <c r="J119" s="124"/>
      <c r="K119" s="33" t="s">
        <v>14</v>
      </c>
      <c r="L119" s="36">
        <f>K119*L$4</f>
        <v>0</v>
      </c>
      <c r="N119" s="33" t="s">
        <v>18</v>
      </c>
      <c r="O119" s="36">
        <f>N119*O$4</f>
        <v>0.99</v>
      </c>
      <c r="Q119" s="35" t="s">
        <v>18</v>
      </c>
      <c r="R119" s="36">
        <f>Q119*R$4</f>
        <v>0.99</v>
      </c>
      <c r="T119" s="37">
        <f>L119+O119+R119</f>
        <v>1.98</v>
      </c>
      <c r="U119" s="38">
        <f>T119/T$117</f>
        <v>0.04126547455295736</v>
      </c>
    </row>
    <row r="120" spans="2:21" ht="15.75" customHeight="1">
      <c r="B120" s="124" t="s">
        <v>95</v>
      </c>
      <c r="C120" s="124"/>
      <c r="D120" s="124"/>
      <c r="E120" s="124"/>
      <c r="F120" s="124"/>
      <c r="G120" s="124"/>
      <c r="H120" s="124"/>
      <c r="I120" s="124"/>
      <c r="J120" s="124"/>
      <c r="K120" s="33" t="s">
        <v>14</v>
      </c>
      <c r="L120" s="36">
        <f>K120*L$4</f>
        <v>0</v>
      </c>
      <c r="N120" s="33" t="s">
        <v>14</v>
      </c>
      <c r="O120" s="36">
        <f>N120*O$4</f>
        <v>0</v>
      </c>
      <c r="Q120" s="35" t="s">
        <v>18</v>
      </c>
      <c r="R120" s="36">
        <f>Q120*R$4</f>
        <v>0.99</v>
      </c>
      <c r="T120" s="37">
        <f>L120+O120+R120</f>
        <v>0.99</v>
      </c>
      <c r="U120" s="38">
        <f>T120/T$117</f>
        <v>0.02063273727647868</v>
      </c>
    </row>
    <row r="121" spans="2:21" ht="15.75" customHeight="1">
      <c r="B121" s="124" t="s">
        <v>55</v>
      </c>
      <c r="C121" s="124"/>
      <c r="D121" s="124"/>
      <c r="E121" s="124"/>
      <c r="F121" s="124"/>
      <c r="G121" s="124"/>
      <c r="H121" s="124"/>
      <c r="I121" s="124"/>
      <c r="J121" s="124"/>
      <c r="K121" s="33" t="s">
        <v>163</v>
      </c>
      <c r="L121" s="36">
        <f>K121*L$4</f>
        <v>13.002</v>
      </c>
      <c r="N121" s="33" t="s">
        <v>163</v>
      </c>
      <c r="O121" s="36">
        <f>N121*O$4</f>
        <v>13.002</v>
      </c>
      <c r="Q121" s="35" t="s">
        <v>160</v>
      </c>
      <c r="R121" s="36">
        <f>Q121*R$4</f>
        <v>16.005</v>
      </c>
      <c r="T121" s="37">
        <f>L121+O121+R121</f>
        <v>42.009</v>
      </c>
      <c r="U121" s="38">
        <f>T121/T$117</f>
        <v>0.875515818431912</v>
      </c>
    </row>
    <row r="122" spans="2:20" ht="13.5" customHeight="1">
      <c r="B122" s="125"/>
      <c r="C122" s="125"/>
      <c r="D122" s="125"/>
      <c r="E122" s="125"/>
      <c r="F122" s="125"/>
      <c r="G122" s="125"/>
      <c r="H122" s="125"/>
      <c r="I122" s="125"/>
      <c r="J122" s="125"/>
      <c r="L122" s="36"/>
      <c r="O122" s="36"/>
      <c r="R122" s="36"/>
      <c r="T122" s="37"/>
    </row>
    <row r="123" spans="1:21" s="29" customFormat="1" ht="15.75" customHeight="1">
      <c r="A123" s="28"/>
      <c r="B123" s="128" t="s">
        <v>96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T123" s="30">
        <f>SUM(T124:T129)</f>
        <v>46.992</v>
      </c>
      <c r="U123" s="31">
        <f>SUM(U124:U129)</f>
        <v>1</v>
      </c>
    </row>
    <row r="124" spans="2:21" ht="15.75" customHeight="1">
      <c r="B124" s="124" t="s">
        <v>97</v>
      </c>
      <c r="C124" s="124"/>
      <c r="D124" s="124"/>
      <c r="E124" s="124"/>
      <c r="F124" s="124"/>
      <c r="G124" s="124"/>
      <c r="H124" s="124"/>
      <c r="I124" s="124"/>
      <c r="J124" s="124"/>
      <c r="K124" s="33" t="s">
        <v>158</v>
      </c>
      <c r="L124" s="36">
        <f aca="true" t="shared" si="35" ref="L124:L129">K124*L$4</f>
        <v>7.986</v>
      </c>
      <c r="N124" s="33" t="s">
        <v>159</v>
      </c>
      <c r="O124" s="36">
        <f aca="true" t="shared" si="36" ref="O124:O129">N124*O$4</f>
        <v>9.999</v>
      </c>
      <c r="Q124" s="35" t="s">
        <v>165</v>
      </c>
      <c r="R124" s="36">
        <f aca="true" t="shared" si="37" ref="R124:R129">Q124*R$4</f>
        <v>10.989</v>
      </c>
      <c r="T124" s="37">
        <f aca="true" t="shared" si="38" ref="T124:T129">L124+O124+R124</f>
        <v>28.974</v>
      </c>
      <c r="U124" s="38">
        <f aca="true" t="shared" si="39" ref="U124:U129">T124/T$123</f>
        <v>0.6165730337078652</v>
      </c>
    </row>
    <row r="125" spans="2:21" ht="15.75" customHeight="1">
      <c r="B125" s="124" t="s">
        <v>98</v>
      </c>
      <c r="C125" s="124"/>
      <c r="D125" s="124"/>
      <c r="E125" s="124"/>
      <c r="F125" s="124"/>
      <c r="G125" s="124"/>
      <c r="H125" s="124"/>
      <c r="I125" s="124"/>
      <c r="J125" s="124"/>
      <c r="K125" s="33" t="s">
        <v>14</v>
      </c>
      <c r="L125" s="36">
        <f t="shared" si="35"/>
        <v>0</v>
      </c>
      <c r="N125" s="33" t="s">
        <v>18</v>
      </c>
      <c r="O125" s="36">
        <f t="shared" si="36"/>
        <v>0.99</v>
      </c>
      <c r="Q125" s="35" t="s">
        <v>14</v>
      </c>
      <c r="R125" s="36">
        <f t="shared" si="37"/>
        <v>0</v>
      </c>
      <c r="T125" s="37">
        <f t="shared" si="38"/>
        <v>0.99</v>
      </c>
      <c r="U125" s="38">
        <f t="shared" si="39"/>
        <v>0.021067415730337078</v>
      </c>
    </row>
    <row r="126" spans="2:21" ht="15.75" customHeight="1">
      <c r="B126" s="124" t="s">
        <v>99</v>
      </c>
      <c r="C126" s="124"/>
      <c r="D126" s="124"/>
      <c r="E126" s="124"/>
      <c r="F126" s="124"/>
      <c r="G126" s="124"/>
      <c r="H126" s="124"/>
      <c r="I126" s="124"/>
      <c r="J126" s="124"/>
      <c r="K126" s="33" t="s">
        <v>14</v>
      </c>
      <c r="L126" s="36">
        <f t="shared" si="35"/>
        <v>0</v>
      </c>
      <c r="N126" s="33" t="s">
        <v>14</v>
      </c>
      <c r="O126" s="36">
        <f t="shared" si="36"/>
        <v>0</v>
      </c>
      <c r="Q126" s="35" t="s">
        <v>37</v>
      </c>
      <c r="R126" s="36">
        <f t="shared" si="37"/>
        <v>2.013</v>
      </c>
      <c r="T126" s="37">
        <f t="shared" si="38"/>
        <v>2.013</v>
      </c>
      <c r="U126" s="38">
        <f t="shared" si="39"/>
        <v>0.042837078651685394</v>
      </c>
    </row>
    <row r="127" spans="2:21" ht="15.75" customHeight="1">
      <c r="B127" s="124" t="s">
        <v>100</v>
      </c>
      <c r="C127" s="124"/>
      <c r="D127" s="124"/>
      <c r="E127" s="124"/>
      <c r="F127" s="124"/>
      <c r="G127" s="124"/>
      <c r="H127" s="124"/>
      <c r="I127" s="124"/>
      <c r="J127" s="124"/>
      <c r="K127" s="33" t="s">
        <v>14</v>
      </c>
      <c r="L127" s="36">
        <f t="shared" si="35"/>
        <v>0</v>
      </c>
      <c r="N127" s="33" t="s">
        <v>14</v>
      </c>
      <c r="O127" s="36">
        <f t="shared" si="36"/>
        <v>0</v>
      </c>
      <c r="Q127" s="35" t="s">
        <v>14</v>
      </c>
      <c r="R127" s="36">
        <f t="shared" si="37"/>
        <v>0</v>
      </c>
      <c r="T127" s="37">
        <f t="shared" si="38"/>
        <v>0</v>
      </c>
      <c r="U127" s="38">
        <f t="shared" si="39"/>
        <v>0</v>
      </c>
    </row>
    <row r="128" spans="2:21" ht="15.75" customHeight="1">
      <c r="B128" s="124" t="s">
        <v>73</v>
      </c>
      <c r="C128" s="124"/>
      <c r="D128" s="124"/>
      <c r="E128" s="124"/>
      <c r="F128" s="124"/>
      <c r="G128" s="124"/>
      <c r="H128" s="124"/>
      <c r="I128" s="124"/>
      <c r="J128" s="124"/>
      <c r="K128" s="33" t="s">
        <v>14</v>
      </c>
      <c r="L128" s="36">
        <f t="shared" si="35"/>
        <v>0</v>
      </c>
      <c r="N128" s="33" t="s">
        <v>14</v>
      </c>
      <c r="O128" s="36">
        <f t="shared" si="36"/>
        <v>0</v>
      </c>
      <c r="Q128" s="35" t="s">
        <v>14</v>
      </c>
      <c r="R128" s="36">
        <f t="shared" si="37"/>
        <v>0</v>
      </c>
      <c r="T128" s="37">
        <f t="shared" si="38"/>
        <v>0</v>
      </c>
      <c r="U128" s="38">
        <f t="shared" si="39"/>
        <v>0</v>
      </c>
    </row>
    <row r="129" spans="2:21" ht="15.75" customHeight="1">
      <c r="B129" s="124" t="s">
        <v>101</v>
      </c>
      <c r="C129" s="124"/>
      <c r="D129" s="124"/>
      <c r="E129" s="124"/>
      <c r="F129" s="124"/>
      <c r="G129" s="124"/>
      <c r="H129" s="124"/>
      <c r="I129" s="124"/>
      <c r="J129" s="124"/>
      <c r="K129" s="33" t="s">
        <v>126</v>
      </c>
      <c r="L129" s="36">
        <f t="shared" si="35"/>
        <v>6.9959999999999996</v>
      </c>
      <c r="N129" s="33" t="s">
        <v>34</v>
      </c>
      <c r="O129" s="36">
        <f t="shared" si="36"/>
        <v>3.003</v>
      </c>
      <c r="Q129" s="35" t="s">
        <v>22</v>
      </c>
      <c r="R129" s="36">
        <f t="shared" si="37"/>
        <v>5.016</v>
      </c>
      <c r="T129" s="37">
        <f t="shared" si="38"/>
        <v>15.014999999999999</v>
      </c>
      <c r="U129" s="38">
        <f t="shared" si="39"/>
        <v>0.31952247191011235</v>
      </c>
    </row>
    <row r="130" spans="2:18" ht="13.5" customHeight="1">
      <c r="B130" s="125"/>
      <c r="C130" s="125"/>
      <c r="D130" s="125"/>
      <c r="E130" s="125"/>
      <c r="F130" s="125"/>
      <c r="G130" s="125"/>
      <c r="H130" s="125"/>
      <c r="I130" s="125"/>
      <c r="J130" s="125"/>
      <c r="O130" s="41"/>
      <c r="R130" s="42"/>
    </row>
    <row r="131" spans="1:21" s="29" customFormat="1" ht="15.75" customHeight="1">
      <c r="A131" s="28"/>
      <c r="B131" s="128" t="s">
        <v>103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T131" s="30">
        <f>SUM(T132:T137)</f>
        <v>47.058</v>
      </c>
      <c r="U131" s="31">
        <f>SUM(U132:U137)</f>
        <v>1</v>
      </c>
    </row>
    <row r="132" spans="2:21" ht="15.75" customHeight="1">
      <c r="B132" s="124" t="s">
        <v>104</v>
      </c>
      <c r="C132" s="124"/>
      <c r="D132" s="124"/>
      <c r="E132" s="124"/>
      <c r="F132" s="124"/>
      <c r="G132" s="124"/>
      <c r="H132" s="124"/>
      <c r="I132" s="124"/>
      <c r="J132" s="124"/>
      <c r="K132" s="33" t="s">
        <v>14</v>
      </c>
      <c r="L132" s="36">
        <f aca="true" t="shared" si="40" ref="L132:L137">K132*L$4</f>
        <v>0</v>
      </c>
      <c r="N132" s="33" t="s">
        <v>14</v>
      </c>
      <c r="O132" s="36">
        <f aca="true" t="shared" si="41" ref="O132:O137">N132*O$4</f>
        <v>0</v>
      </c>
      <c r="Q132" s="35" t="s">
        <v>14</v>
      </c>
      <c r="R132" s="36">
        <f aca="true" t="shared" si="42" ref="R132:R137">Q132*R$4</f>
        <v>0</v>
      </c>
      <c r="T132" s="37">
        <f aca="true" t="shared" si="43" ref="T132:T137">L132+O132+R132</f>
        <v>0</v>
      </c>
      <c r="U132" s="38">
        <f aca="true" t="shared" si="44" ref="U132:U137">T132/T$131</f>
        <v>0</v>
      </c>
    </row>
    <row r="133" spans="2:21" ht="15.75" customHeight="1">
      <c r="B133" s="124" t="s">
        <v>105</v>
      </c>
      <c r="C133" s="124"/>
      <c r="D133" s="124"/>
      <c r="E133" s="124"/>
      <c r="F133" s="124"/>
      <c r="G133" s="124"/>
      <c r="H133" s="124"/>
      <c r="I133" s="124"/>
      <c r="J133" s="124"/>
      <c r="K133" s="33" t="s">
        <v>37</v>
      </c>
      <c r="L133" s="36">
        <f t="shared" si="40"/>
        <v>2.013</v>
      </c>
      <c r="N133" s="33" t="s">
        <v>14</v>
      </c>
      <c r="O133" s="36">
        <f t="shared" si="41"/>
        <v>0</v>
      </c>
      <c r="Q133" s="35" t="s">
        <v>14</v>
      </c>
      <c r="R133" s="36">
        <f t="shared" si="42"/>
        <v>0</v>
      </c>
      <c r="T133" s="37">
        <f t="shared" si="43"/>
        <v>2.013</v>
      </c>
      <c r="U133" s="38">
        <f t="shared" si="44"/>
        <v>0.042776998597475455</v>
      </c>
    </row>
    <row r="134" spans="2:21" ht="15.75" customHeight="1">
      <c r="B134" s="124" t="s">
        <v>106</v>
      </c>
      <c r="C134" s="124"/>
      <c r="D134" s="124"/>
      <c r="E134" s="124"/>
      <c r="F134" s="124"/>
      <c r="G134" s="124"/>
      <c r="H134" s="124"/>
      <c r="I134" s="124"/>
      <c r="J134" s="124"/>
      <c r="K134" s="33" t="s">
        <v>22</v>
      </c>
      <c r="L134" s="36">
        <f t="shared" si="40"/>
        <v>5.016</v>
      </c>
      <c r="N134" s="33" t="s">
        <v>26</v>
      </c>
      <c r="O134" s="36">
        <f t="shared" si="41"/>
        <v>3.993</v>
      </c>
      <c r="Q134" s="35" t="s">
        <v>34</v>
      </c>
      <c r="R134" s="36">
        <f t="shared" si="42"/>
        <v>3.003</v>
      </c>
      <c r="T134" s="37">
        <f t="shared" si="43"/>
        <v>12.012</v>
      </c>
      <c r="U134" s="38">
        <f t="shared" si="44"/>
        <v>0.2552594670406732</v>
      </c>
    </row>
    <row r="135" spans="2:21" ht="15.75" customHeight="1">
      <c r="B135" s="124" t="s">
        <v>107</v>
      </c>
      <c r="C135" s="124"/>
      <c r="D135" s="124"/>
      <c r="E135" s="124"/>
      <c r="F135" s="124"/>
      <c r="G135" s="124"/>
      <c r="H135" s="124"/>
      <c r="I135" s="124"/>
      <c r="J135" s="124"/>
      <c r="K135" s="33" t="s">
        <v>34</v>
      </c>
      <c r="L135" s="36">
        <f t="shared" si="40"/>
        <v>3.003</v>
      </c>
      <c r="N135" s="33" t="s">
        <v>102</v>
      </c>
      <c r="O135" s="36">
        <f t="shared" si="41"/>
        <v>6.006</v>
      </c>
      <c r="Q135" s="35" t="s">
        <v>164</v>
      </c>
      <c r="R135" s="36">
        <f t="shared" si="42"/>
        <v>9.009</v>
      </c>
      <c r="T135" s="37">
        <f t="shared" si="43"/>
        <v>18.018</v>
      </c>
      <c r="U135" s="38">
        <f t="shared" si="44"/>
        <v>0.38288920056100983</v>
      </c>
    </row>
    <row r="136" spans="2:21" ht="15.75" customHeight="1">
      <c r="B136" s="124" t="s">
        <v>108</v>
      </c>
      <c r="C136" s="124"/>
      <c r="D136" s="124"/>
      <c r="E136" s="124"/>
      <c r="F136" s="124"/>
      <c r="G136" s="124"/>
      <c r="H136" s="124"/>
      <c r="I136" s="124"/>
      <c r="J136" s="124"/>
      <c r="K136" s="33" t="s">
        <v>34</v>
      </c>
      <c r="L136" s="36">
        <f t="shared" si="40"/>
        <v>3.003</v>
      </c>
      <c r="N136" s="33" t="s">
        <v>34</v>
      </c>
      <c r="O136" s="36">
        <f t="shared" si="41"/>
        <v>3.003</v>
      </c>
      <c r="Q136" s="35" t="s">
        <v>102</v>
      </c>
      <c r="R136" s="36">
        <f t="shared" si="42"/>
        <v>6.006</v>
      </c>
      <c r="T136" s="37">
        <f t="shared" si="43"/>
        <v>12.012</v>
      </c>
      <c r="U136" s="38">
        <f t="shared" si="44"/>
        <v>0.2552594670406732</v>
      </c>
    </row>
    <row r="137" spans="2:21" ht="15.75" customHeight="1">
      <c r="B137" s="124" t="s">
        <v>109</v>
      </c>
      <c r="C137" s="124"/>
      <c r="D137" s="124"/>
      <c r="E137" s="124"/>
      <c r="F137" s="124"/>
      <c r="G137" s="124"/>
      <c r="H137" s="124"/>
      <c r="I137" s="124"/>
      <c r="J137" s="124"/>
      <c r="K137" s="33" t="s">
        <v>37</v>
      </c>
      <c r="L137" s="36">
        <f t="shared" si="40"/>
        <v>2.013</v>
      </c>
      <c r="N137" s="33" t="s">
        <v>18</v>
      </c>
      <c r="O137" s="36">
        <f t="shared" si="41"/>
        <v>0.99</v>
      </c>
      <c r="Q137" s="35" t="s">
        <v>14</v>
      </c>
      <c r="R137" s="36">
        <f t="shared" si="42"/>
        <v>0</v>
      </c>
      <c r="T137" s="37">
        <f t="shared" si="43"/>
        <v>3.003</v>
      </c>
      <c r="U137" s="38">
        <f t="shared" si="44"/>
        <v>0.0638148667601683</v>
      </c>
    </row>
    <row r="138" spans="2:18" ht="13.5" customHeight="1">
      <c r="B138" s="125"/>
      <c r="C138" s="125"/>
      <c r="D138" s="125"/>
      <c r="E138" s="125"/>
      <c r="F138" s="125"/>
      <c r="G138" s="125"/>
      <c r="H138" s="125"/>
      <c r="I138" s="125"/>
      <c r="J138" s="125"/>
      <c r="O138" s="41"/>
      <c r="R138" s="42"/>
    </row>
    <row r="139" spans="1:21" s="29" customFormat="1" ht="15.75" customHeight="1">
      <c r="A139" s="28"/>
      <c r="B139" s="128" t="s">
        <v>110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T139" s="30">
        <f>SUM(T140:T145)</f>
        <v>47.025</v>
      </c>
      <c r="U139" s="31">
        <f>SUM(U140:U145)</f>
        <v>0.9999999999999999</v>
      </c>
    </row>
    <row r="140" spans="2:21" ht="15.75" customHeight="1">
      <c r="B140" s="124" t="s">
        <v>111</v>
      </c>
      <c r="C140" s="124"/>
      <c r="D140" s="124"/>
      <c r="E140" s="124"/>
      <c r="F140" s="124"/>
      <c r="G140" s="124"/>
      <c r="H140" s="124"/>
      <c r="I140" s="124"/>
      <c r="J140" s="124"/>
      <c r="K140" s="33" t="s">
        <v>161</v>
      </c>
      <c r="L140" s="36">
        <f aca="true" t="shared" si="45" ref="L140:L145">K140*L$4</f>
        <v>12.012</v>
      </c>
      <c r="N140" s="33" t="s">
        <v>161</v>
      </c>
      <c r="O140" s="36">
        <f aca="true" t="shared" si="46" ref="O140:O145">N140*O$4</f>
        <v>12.012</v>
      </c>
      <c r="Q140" s="35" t="s">
        <v>160</v>
      </c>
      <c r="R140" s="36">
        <f aca="true" t="shared" si="47" ref="R140:R145">Q140*R$4</f>
        <v>16.005</v>
      </c>
      <c r="T140" s="37">
        <f aca="true" t="shared" si="48" ref="T140:T145">L140+O140+R140</f>
        <v>40.028999999999996</v>
      </c>
      <c r="U140" s="38">
        <f aca="true" t="shared" si="49" ref="U140:U145">T140/T$139</f>
        <v>0.8512280701754386</v>
      </c>
    </row>
    <row r="141" spans="2:21" ht="15.75" customHeight="1">
      <c r="B141" s="124" t="s">
        <v>112</v>
      </c>
      <c r="C141" s="124"/>
      <c r="D141" s="124"/>
      <c r="E141" s="124"/>
      <c r="F141" s="124"/>
      <c r="G141" s="124"/>
      <c r="H141" s="124"/>
      <c r="I141" s="124"/>
      <c r="J141" s="124"/>
      <c r="K141" s="33" t="s">
        <v>14</v>
      </c>
      <c r="L141" s="36">
        <f t="shared" si="45"/>
        <v>0</v>
      </c>
      <c r="N141" s="33" t="s">
        <v>14</v>
      </c>
      <c r="O141" s="36">
        <f t="shared" si="46"/>
        <v>0</v>
      </c>
      <c r="Q141" s="35" t="s">
        <v>37</v>
      </c>
      <c r="R141" s="36">
        <f t="shared" si="47"/>
        <v>2.013</v>
      </c>
      <c r="T141" s="37">
        <f t="shared" si="48"/>
        <v>2.013</v>
      </c>
      <c r="U141" s="38">
        <f t="shared" si="49"/>
        <v>0.04280701754385965</v>
      </c>
    </row>
    <row r="142" spans="2:21" ht="15.75" customHeight="1">
      <c r="B142" s="124" t="s">
        <v>113</v>
      </c>
      <c r="C142" s="124"/>
      <c r="D142" s="124"/>
      <c r="E142" s="124"/>
      <c r="F142" s="124"/>
      <c r="G142" s="124"/>
      <c r="H142" s="124"/>
      <c r="I142" s="124"/>
      <c r="J142" s="124"/>
      <c r="K142" s="33" t="s">
        <v>14</v>
      </c>
      <c r="L142" s="36">
        <f t="shared" si="45"/>
        <v>0</v>
      </c>
      <c r="N142" s="33" t="s">
        <v>18</v>
      </c>
      <c r="O142" s="36">
        <f t="shared" si="46"/>
        <v>0.99</v>
      </c>
      <c r="Q142" s="35" t="s">
        <v>14</v>
      </c>
      <c r="R142" s="36">
        <f t="shared" si="47"/>
        <v>0</v>
      </c>
      <c r="T142" s="37">
        <f t="shared" si="48"/>
        <v>0.99</v>
      </c>
      <c r="U142" s="38">
        <f t="shared" si="49"/>
        <v>0.021052631578947368</v>
      </c>
    </row>
    <row r="143" spans="2:21" ht="15.75" customHeight="1">
      <c r="B143" s="124" t="s">
        <v>114</v>
      </c>
      <c r="C143" s="124"/>
      <c r="D143" s="124"/>
      <c r="E143" s="124"/>
      <c r="F143" s="124"/>
      <c r="G143" s="124"/>
      <c r="H143" s="124"/>
      <c r="I143" s="124"/>
      <c r="J143" s="124"/>
      <c r="K143" s="33" t="s">
        <v>18</v>
      </c>
      <c r="L143" s="36">
        <f t="shared" si="45"/>
        <v>0.99</v>
      </c>
      <c r="N143" s="33" t="s">
        <v>14</v>
      </c>
      <c r="O143" s="36">
        <f t="shared" si="46"/>
        <v>0</v>
      </c>
      <c r="Q143" s="35" t="s">
        <v>14</v>
      </c>
      <c r="R143" s="36">
        <f t="shared" si="47"/>
        <v>0</v>
      </c>
      <c r="T143" s="37">
        <f t="shared" si="48"/>
        <v>0.99</v>
      </c>
      <c r="U143" s="38">
        <f t="shared" si="49"/>
        <v>0.021052631578947368</v>
      </c>
    </row>
    <row r="144" spans="2:21" ht="15.75" customHeight="1">
      <c r="B144" s="124" t="s">
        <v>115</v>
      </c>
      <c r="C144" s="124"/>
      <c r="D144" s="124"/>
      <c r="E144" s="124"/>
      <c r="F144" s="124"/>
      <c r="G144" s="124"/>
      <c r="H144" s="124"/>
      <c r="I144" s="124"/>
      <c r="J144" s="124"/>
      <c r="K144" s="33" t="s">
        <v>14</v>
      </c>
      <c r="L144" s="36">
        <f t="shared" si="45"/>
        <v>0</v>
      </c>
      <c r="N144" s="33" t="s">
        <v>14</v>
      </c>
      <c r="O144" s="36">
        <f t="shared" si="46"/>
        <v>0</v>
      </c>
      <c r="Q144" s="35" t="s">
        <v>14</v>
      </c>
      <c r="R144" s="36">
        <f t="shared" si="47"/>
        <v>0</v>
      </c>
      <c r="T144" s="37">
        <f t="shared" si="48"/>
        <v>0</v>
      </c>
      <c r="U144" s="38">
        <f t="shared" si="49"/>
        <v>0</v>
      </c>
    </row>
    <row r="145" spans="2:21" ht="15.75" customHeight="1">
      <c r="B145" s="124" t="s">
        <v>116</v>
      </c>
      <c r="C145" s="124"/>
      <c r="D145" s="124"/>
      <c r="E145" s="124"/>
      <c r="F145" s="124"/>
      <c r="G145" s="124"/>
      <c r="H145" s="124"/>
      <c r="I145" s="124"/>
      <c r="J145" s="124"/>
      <c r="K145" s="33" t="s">
        <v>37</v>
      </c>
      <c r="L145" s="36">
        <f t="shared" si="45"/>
        <v>2.013</v>
      </c>
      <c r="N145" s="33" t="s">
        <v>14</v>
      </c>
      <c r="O145" s="36">
        <f t="shared" si="46"/>
        <v>0</v>
      </c>
      <c r="Q145" s="35" t="s">
        <v>18</v>
      </c>
      <c r="R145" s="36">
        <f t="shared" si="47"/>
        <v>0.99</v>
      </c>
      <c r="T145" s="37">
        <f t="shared" si="48"/>
        <v>3.003</v>
      </c>
      <c r="U145" s="38">
        <f t="shared" si="49"/>
        <v>0.06385964912280702</v>
      </c>
    </row>
    <row r="146" spans="2:18" ht="13.5" customHeight="1">
      <c r="B146" s="125"/>
      <c r="C146" s="125"/>
      <c r="D146" s="125"/>
      <c r="E146" s="125"/>
      <c r="F146" s="125"/>
      <c r="G146" s="125"/>
      <c r="H146" s="125"/>
      <c r="I146" s="125"/>
      <c r="J146" s="125"/>
      <c r="O146" s="41"/>
      <c r="R146" s="42"/>
    </row>
    <row r="147" spans="1:21" s="29" customFormat="1" ht="15.75" customHeight="1">
      <c r="A147" s="28"/>
      <c r="B147" s="128" t="s">
        <v>117</v>
      </c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T147" s="30">
        <f>SUM(T148:T153)</f>
        <v>44.979</v>
      </c>
      <c r="U147" s="31">
        <f>SUM(U148:U153)</f>
        <v>1</v>
      </c>
    </row>
    <row r="148" spans="2:21" ht="15.75" customHeight="1">
      <c r="B148" s="124" t="s">
        <v>118</v>
      </c>
      <c r="C148" s="124"/>
      <c r="D148" s="124"/>
      <c r="E148" s="124"/>
      <c r="F148" s="124"/>
      <c r="G148" s="124"/>
      <c r="H148" s="124"/>
      <c r="I148" s="124"/>
      <c r="J148" s="124"/>
      <c r="K148" s="33" t="s">
        <v>14</v>
      </c>
      <c r="L148" s="36">
        <f aca="true" t="shared" si="50" ref="L148:L153">K148*L$4</f>
        <v>0</v>
      </c>
      <c r="N148" s="33" t="s">
        <v>14</v>
      </c>
      <c r="O148" s="36">
        <f aca="true" t="shared" si="51" ref="O148:O153">N148*O$4</f>
        <v>0</v>
      </c>
      <c r="Q148" s="35" t="s">
        <v>14</v>
      </c>
      <c r="R148" s="36">
        <f aca="true" t="shared" si="52" ref="R148:R153">Q148*R$4</f>
        <v>0</v>
      </c>
      <c r="T148" s="37">
        <f aca="true" t="shared" si="53" ref="T148:T153">L148+O148+R148</f>
        <v>0</v>
      </c>
      <c r="U148" s="38">
        <f aca="true" t="shared" si="54" ref="U148:U153">T148/T$147</f>
        <v>0</v>
      </c>
    </row>
    <row r="149" spans="2:21" ht="15.75" customHeight="1">
      <c r="B149" s="124" t="s">
        <v>119</v>
      </c>
      <c r="C149" s="124"/>
      <c r="D149" s="124"/>
      <c r="E149" s="124"/>
      <c r="F149" s="124"/>
      <c r="G149" s="124"/>
      <c r="H149" s="124"/>
      <c r="I149" s="124"/>
      <c r="J149" s="124"/>
      <c r="K149" s="33" t="s">
        <v>14</v>
      </c>
      <c r="L149" s="36">
        <f t="shared" si="50"/>
        <v>0</v>
      </c>
      <c r="N149" s="33" t="s">
        <v>14</v>
      </c>
      <c r="O149" s="36">
        <f t="shared" si="51"/>
        <v>0</v>
      </c>
      <c r="Q149" s="35" t="s">
        <v>18</v>
      </c>
      <c r="R149" s="36">
        <f t="shared" si="52"/>
        <v>0.99</v>
      </c>
      <c r="T149" s="37">
        <f t="shared" si="53"/>
        <v>0.99</v>
      </c>
      <c r="U149" s="38">
        <f t="shared" si="54"/>
        <v>0.022010271460014674</v>
      </c>
    </row>
    <row r="150" spans="2:21" ht="15.75" customHeight="1">
      <c r="B150" s="124" t="s">
        <v>120</v>
      </c>
      <c r="C150" s="124"/>
      <c r="D150" s="124"/>
      <c r="E150" s="124"/>
      <c r="F150" s="124"/>
      <c r="G150" s="124"/>
      <c r="H150" s="124"/>
      <c r="I150" s="124"/>
      <c r="J150" s="124"/>
      <c r="K150" s="33" t="s">
        <v>14</v>
      </c>
      <c r="L150" s="36">
        <f t="shared" si="50"/>
        <v>0</v>
      </c>
      <c r="N150" s="33" t="s">
        <v>14</v>
      </c>
      <c r="O150" s="36">
        <f t="shared" si="51"/>
        <v>0</v>
      </c>
      <c r="Q150" s="35" t="s">
        <v>18</v>
      </c>
      <c r="R150" s="36">
        <f t="shared" si="52"/>
        <v>0.99</v>
      </c>
      <c r="T150" s="37">
        <f t="shared" si="53"/>
        <v>0.99</v>
      </c>
      <c r="U150" s="38">
        <f t="shared" si="54"/>
        <v>0.022010271460014674</v>
      </c>
    </row>
    <row r="151" spans="2:21" ht="15.75" customHeight="1">
      <c r="B151" s="124" t="s">
        <v>121</v>
      </c>
      <c r="C151" s="124"/>
      <c r="D151" s="124"/>
      <c r="E151" s="124"/>
      <c r="F151" s="124"/>
      <c r="G151" s="124"/>
      <c r="H151" s="124"/>
      <c r="I151" s="124"/>
      <c r="J151" s="124"/>
      <c r="K151" s="33" t="s">
        <v>18</v>
      </c>
      <c r="L151" s="36">
        <f t="shared" si="50"/>
        <v>0.99</v>
      </c>
      <c r="N151" s="33" t="s">
        <v>14</v>
      </c>
      <c r="O151" s="36">
        <f t="shared" si="51"/>
        <v>0</v>
      </c>
      <c r="Q151" s="35" t="s">
        <v>37</v>
      </c>
      <c r="R151" s="36">
        <f t="shared" si="52"/>
        <v>2.013</v>
      </c>
      <c r="T151" s="37">
        <f t="shared" si="53"/>
        <v>3.003</v>
      </c>
      <c r="U151" s="38">
        <f t="shared" si="54"/>
        <v>0.06676449009537784</v>
      </c>
    </row>
    <row r="152" spans="2:21" ht="15.75" customHeight="1">
      <c r="B152" s="124" t="s">
        <v>73</v>
      </c>
      <c r="C152" s="124"/>
      <c r="D152" s="124"/>
      <c r="E152" s="124"/>
      <c r="F152" s="124"/>
      <c r="G152" s="124"/>
      <c r="H152" s="124"/>
      <c r="I152" s="124"/>
      <c r="J152" s="124"/>
      <c r="K152" s="33" t="s">
        <v>18</v>
      </c>
      <c r="L152" s="36">
        <f t="shared" si="50"/>
        <v>0.99</v>
      </c>
      <c r="N152" s="33" t="s">
        <v>37</v>
      </c>
      <c r="O152" s="36">
        <f t="shared" si="51"/>
        <v>2.013</v>
      </c>
      <c r="Q152" s="35" t="s">
        <v>14</v>
      </c>
      <c r="R152" s="36">
        <f t="shared" si="52"/>
        <v>0</v>
      </c>
      <c r="T152" s="37">
        <f t="shared" si="53"/>
        <v>3.003</v>
      </c>
      <c r="U152" s="38">
        <f t="shared" si="54"/>
        <v>0.06676449009537784</v>
      </c>
    </row>
    <row r="153" spans="2:21" ht="15.75" customHeight="1">
      <c r="B153" s="124" t="s">
        <v>122</v>
      </c>
      <c r="C153" s="124"/>
      <c r="D153" s="124"/>
      <c r="E153" s="124"/>
      <c r="F153" s="124"/>
      <c r="G153" s="124"/>
      <c r="H153" s="124"/>
      <c r="I153" s="124"/>
      <c r="J153" s="124"/>
      <c r="K153" s="33" t="s">
        <v>165</v>
      </c>
      <c r="L153" s="36">
        <f t="shared" si="50"/>
        <v>10.989</v>
      </c>
      <c r="N153" s="33" t="s">
        <v>165</v>
      </c>
      <c r="O153" s="36">
        <f t="shared" si="51"/>
        <v>10.989</v>
      </c>
      <c r="Q153" s="35" t="s">
        <v>166</v>
      </c>
      <c r="R153" s="36">
        <f t="shared" si="52"/>
        <v>15.015</v>
      </c>
      <c r="T153" s="37">
        <f t="shared" si="53"/>
        <v>36.993</v>
      </c>
      <c r="U153" s="38">
        <f t="shared" si="54"/>
        <v>0.822450476889215</v>
      </c>
    </row>
    <row r="154" spans="2:18" ht="13.5" customHeight="1">
      <c r="B154" s="125"/>
      <c r="C154" s="125"/>
      <c r="D154" s="125"/>
      <c r="E154" s="125"/>
      <c r="F154" s="125"/>
      <c r="G154" s="125"/>
      <c r="H154" s="125"/>
      <c r="I154" s="125"/>
      <c r="J154" s="125"/>
      <c r="O154" s="41"/>
      <c r="R154" s="42"/>
    </row>
    <row r="155" spans="1:21" s="29" customFormat="1" ht="15.75" customHeight="1">
      <c r="A155" s="28"/>
      <c r="B155" s="128" t="s">
        <v>123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T155" s="37">
        <f>SUM(T157:T161)</f>
        <v>46.992</v>
      </c>
      <c r="U155" s="31">
        <f>SUM(U157:U161)</f>
        <v>1</v>
      </c>
    </row>
    <row r="156" spans="2:21" ht="15.75" customHeight="1">
      <c r="B156" s="124" t="s">
        <v>124</v>
      </c>
      <c r="C156" s="124"/>
      <c r="D156" s="124"/>
      <c r="E156" s="124"/>
      <c r="F156" s="124"/>
      <c r="G156" s="124"/>
      <c r="H156" s="124"/>
      <c r="I156" s="124"/>
      <c r="J156" s="124"/>
      <c r="K156" s="33" t="s">
        <v>14</v>
      </c>
      <c r="L156" s="36">
        <f aca="true" t="shared" si="55" ref="L156:L161">K156*L$4</f>
        <v>0</v>
      </c>
      <c r="N156" s="33" t="s">
        <v>14</v>
      </c>
      <c r="O156" s="36">
        <f aca="true" t="shared" si="56" ref="O156:O161">N156*O$4</f>
        <v>0</v>
      </c>
      <c r="Q156" s="35" t="s">
        <v>14</v>
      </c>
      <c r="R156" s="36">
        <f aca="true" t="shared" si="57" ref="R156:R161">Q156*R$4</f>
        <v>0</v>
      </c>
      <c r="T156" s="13">
        <v>0</v>
      </c>
      <c r="U156" s="38">
        <v>0</v>
      </c>
    </row>
    <row r="157" spans="2:21" ht="15.75" customHeight="1">
      <c r="B157" s="124" t="s">
        <v>125</v>
      </c>
      <c r="C157" s="124"/>
      <c r="D157" s="124"/>
      <c r="E157" s="124"/>
      <c r="F157" s="124"/>
      <c r="G157" s="124"/>
      <c r="H157" s="124"/>
      <c r="I157" s="124"/>
      <c r="J157" s="124"/>
      <c r="K157" s="33" t="s">
        <v>163</v>
      </c>
      <c r="L157" s="36">
        <f t="shared" si="55"/>
        <v>13.002</v>
      </c>
      <c r="N157" s="33" t="s">
        <v>156</v>
      </c>
      <c r="O157" s="36">
        <f t="shared" si="56"/>
        <v>13.991999999999999</v>
      </c>
      <c r="Q157" s="35" t="s">
        <v>162</v>
      </c>
      <c r="R157" s="36">
        <f t="shared" si="57"/>
        <v>17.985000000000003</v>
      </c>
      <c r="T157" s="37">
        <f>L157+O157+R157</f>
        <v>44.979</v>
      </c>
      <c r="U157" s="38">
        <f>T157/T$155</f>
        <v>0.9571629213483146</v>
      </c>
    </row>
    <row r="158" spans="2:21" ht="15.75" customHeight="1">
      <c r="B158" s="124" t="s">
        <v>127</v>
      </c>
      <c r="C158" s="124"/>
      <c r="D158" s="124"/>
      <c r="E158" s="124"/>
      <c r="F158" s="124"/>
      <c r="G158" s="124"/>
      <c r="H158" s="124"/>
      <c r="I158" s="124"/>
      <c r="J158" s="124"/>
      <c r="K158" s="33" t="s">
        <v>14</v>
      </c>
      <c r="L158" s="36">
        <f t="shared" si="55"/>
        <v>0</v>
      </c>
      <c r="N158" s="33" t="s">
        <v>14</v>
      </c>
      <c r="O158" s="36">
        <f t="shared" si="56"/>
        <v>0</v>
      </c>
      <c r="Q158" s="35" t="s">
        <v>14</v>
      </c>
      <c r="R158" s="36">
        <f t="shared" si="57"/>
        <v>0</v>
      </c>
      <c r="T158" s="37">
        <f>L158+O158+R158</f>
        <v>0</v>
      </c>
      <c r="U158" s="38">
        <f>T158/T$155</f>
        <v>0</v>
      </c>
    </row>
    <row r="159" spans="2:21" ht="15.75" customHeight="1">
      <c r="B159" s="124" t="s">
        <v>128</v>
      </c>
      <c r="C159" s="124"/>
      <c r="D159" s="124"/>
      <c r="E159" s="124"/>
      <c r="F159" s="124"/>
      <c r="G159" s="124"/>
      <c r="H159" s="124"/>
      <c r="I159" s="124"/>
      <c r="J159" s="124"/>
      <c r="K159" s="33" t="s">
        <v>14</v>
      </c>
      <c r="L159" s="36">
        <f t="shared" si="55"/>
        <v>0</v>
      </c>
      <c r="N159" s="33" t="s">
        <v>14</v>
      </c>
      <c r="O159" s="36">
        <f t="shared" si="56"/>
        <v>0</v>
      </c>
      <c r="Q159" s="35" t="s">
        <v>14</v>
      </c>
      <c r="R159" s="36">
        <f t="shared" si="57"/>
        <v>0</v>
      </c>
      <c r="T159" s="37">
        <f>L159+O159+R159</f>
        <v>0</v>
      </c>
      <c r="U159" s="38">
        <f>T159/T$155</f>
        <v>0</v>
      </c>
    </row>
    <row r="160" spans="2:21" ht="15.75" customHeight="1">
      <c r="B160" s="124" t="s">
        <v>129</v>
      </c>
      <c r="C160" s="124"/>
      <c r="D160" s="124"/>
      <c r="E160" s="124"/>
      <c r="F160" s="124"/>
      <c r="G160" s="124"/>
      <c r="H160" s="124"/>
      <c r="I160" s="124"/>
      <c r="J160" s="124"/>
      <c r="K160" s="33" t="s">
        <v>14</v>
      </c>
      <c r="L160" s="36">
        <f t="shared" si="55"/>
        <v>0</v>
      </c>
      <c r="N160" s="33" t="s">
        <v>14</v>
      </c>
      <c r="O160" s="36">
        <f t="shared" si="56"/>
        <v>0</v>
      </c>
      <c r="Q160" s="35" t="s">
        <v>14</v>
      </c>
      <c r="R160" s="36">
        <f t="shared" si="57"/>
        <v>0</v>
      </c>
      <c r="T160" s="37">
        <f>L160+O160+R160</f>
        <v>0</v>
      </c>
      <c r="U160" s="38">
        <f>T160/T$155</f>
        <v>0</v>
      </c>
    </row>
    <row r="161" spans="2:21" ht="15.75" customHeight="1">
      <c r="B161" s="124" t="s">
        <v>130</v>
      </c>
      <c r="C161" s="124"/>
      <c r="D161" s="124"/>
      <c r="E161" s="124"/>
      <c r="F161" s="124"/>
      <c r="G161" s="124"/>
      <c r="H161" s="124"/>
      <c r="I161" s="124"/>
      <c r="J161" s="124"/>
      <c r="K161" s="33" t="s">
        <v>37</v>
      </c>
      <c r="L161" s="36">
        <f t="shared" si="55"/>
        <v>2.013</v>
      </c>
      <c r="N161" s="33" t="s">
        <v>14</v>
      </c>
      <c r="O161" s="36">
        <f t="shared" si="56"/>
        <v>0</v>
      </c>
      <c r="Q161" s="35" t="s">
        <v>14</v>
      </c>
      <c r="R161" s="36">
        <f t="shared" si="57"/>
        <v>0</v>
      </c>
      <c r="T161" s="37">
        <f>L161+O161+R161</f>
        <v>2.013</v>
      </c>
      <c r="U161" s="38">
        <f>T161/T$155</f>
        <v>0.042837078651685394</v>
      </c>
    </row>
    <row r="162" spans="2:20" ht="13.5" customHeight="1">
      <c r="B162" s="125"/>
      <c r="C162" s="125"/>
      <c r="D162" s="125"/>
      <c r="E162" s="125"/>
      <c r="F162" s="125"/>
      <c r="G162" s="125"/>
      <c r="H162" s="125"/>
      <c r="I162" s="125"/>
      <c r="J162" s="125"/>
      <c r="O162" s="41"/>
      <c r="R162" s="42"/>
      <c r="T162" s="37"/>
    </row>
    <row r="163" spans="1:21" s="29" customFormat="1" ht="15.75" customHeight="1">
      <c r="A163" s="28"/>
      <c r="B163" s="128" t="s">
        <v>145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T163" s="30">
        <f>SUM(T164:T169)</f>
        <v>46.001999999999995</v>
      </c>
      <c r="U163" s="31">
        <f>SUM(U164:U169)</f>
        <v>1</v>
      </c>
    </row>
    <row r="164" spans="2:21" ht="15.75" customHeight="1">
      <c r="B164" s="124" t="s">
        <v>146</v>
      </c>
      <c r="C164" s="124"/>
      <c r="D164" s="124"/>
      <c r="E164" s="124"/>
      <c r="F164" s="124"/>
      <c r="G164" s="124"/>
      <c r="H164" s="124"/>
      <c r="I164" s="124"/>
      <c r="J164" s="124"/>
      <c r="K164" s="33" t="s">
        <v>14</v>
      </c>
      <c r="L164" s="36">
        <f aca="true" t="shared" si="58" ref="L164:L169">K164*L$4</f>
        <v>0</v>
      </c>
      <c r="N164" s="33" t="s">
        <v>37</v>
      </c>
      <c r="O164" s="36">
        <f aca="true" t="shared" si="59" ref="O164:O169">N164*O$4</f>
        <v>2.013</v>
      </c>
      <c r="Q164" s="35" t="s">
        <v>37</v>
      </c>
      <c r="R164" s="36">
        <f aca="true" t="shared" si="60" ref="R164:R169">Q164*R$4</f>
        <v>2.013</v>
      </c>
      <c r="T164" s="37">
        <f aca="true" t="shared" si="61" ref="T164:T169">L164+O164+R164</f>
        <v>4.026</v>
      </c>
      <c r="U164" s="38">
        <f aca="true" t="shared" si="62" ref="U164:U169">T164/T$163</f>
        <v>0.08751793400286945</v>
      </c>
    </row>
    <row r="165" spans="2:21" ht="15.75" customHeight="1">
      <c r="B165" s="124" t="s">
        <v>147</v>
      </c>
      <c r="C165" s="124"/>
      <c r="D165" s="124"/>
      <c r="E165" s="124"/>
      <c r="F165" s="124"/>
      <c r="G165" s="124"/>
      <c r="H165" s="124"/>
      <c r="I165" s="124"/>
      <c r="J165" s="124"/>
      <c r="K165" s="33" t="s">
        <v>34</v>
      </c>
      <c r="L165" s="36">
        <f t="shared" si="58"/>
        <v>3.003</v>
      </c>
      <c r="N165" s="33" t="s">
        <v>126</v>
      </c>
      <c r="O165" s="36">
        <f t="shared" si="59"/>
        <v>6.9959999999999996</v>
      </c>
      <c r="Q165" s="35" t="s">
        <v>159</v>
      </c>
      <c r="R165" s="36">
        <f t="shared" si="60"/>
        <v>9.999</v>
      </c>
      <c r="T165" s="37">
        <f t="shared" si="61"/>
        <v>19.997999999999998</v>
      </c>
      <c r="U165" s="38">
        <f t="shared" si="62"/>
        <v>0.4347202295552367</v>
      </c>
    </row>
    <row r="166" spans="2:21" ht="15.75" customHeight="1">
      <c r="B166" s="124" t="s">
        <v>148</v>
      </c>
      <c r="C166" s="124"/>
      <c r="D166" s="124"/>
      <c r="E166" s="124"/>
      <c r="F166" s="124"/>
      <c r="G166" s="124"/>
      <c r="H166" s="124"/>
      <c r="I166" s="124"/>
      <c r="J166" s="124"/>
      <c r="K166" s="33" t="s">
        <v>126</v>
      </c>
      <c r="L166" s="36">
        <f t="shared" si="58"/>
        <v>6.9959999999999996</v>
      </c>
      <c r="N166" s="33" t="s">
        <v>18</v>
      </c>
      <c r="O166" s="36">
        <f t="shared" si="59"/>
        <v>0.99</v>
      </c>
      <c r="Q166" s="35" t="s">
        <v>34</v>
      </c>
      <c r="R166" s="36">
        <f t="shared" si="60"/>
        <v>3.003</v>
      </c>
      <c r="T166" s="37">
        <f t="shared" si="61"/>
        <v>10.989</v>
      </c>
      <c r="U166" s="38">
        <f t="shared" si="62"/>
        <v>0.23888091822094695</v>
      </c>
    </row>
    <row r="167" spans="2:21" ht="15.75" customHeight="1">
      <c r="B167" s="124" t="s">
        <v>149</v>
      </c>
      <c r="C167" s="124"/>
      <c r="D167" s="124"/>
      <c r="E167" s="124"/>
      <c r="F167" s="124"/>
      <c r="G167" s="124"/>
      <c r="H167" s="124"/>
      <c r="I167" s="124"/>
      <c r="J167" s="124"/>
      <c r="K167" s="33" t="s">
        <v>26</v>
      </c>
      <c r="L167" s="36">
        <f t="shared" si="58"/>
        <v>3.993</v>
      </c>
      <c r="N167" s="33" t="s">
        <v>37</v>
      </c>
      <c r="O167" s="36">
        <f t="shared" si="59"/>
        <v>2.013</v>
      </c>
      <c r="Q167" s="35" t="s">
        <v>34</v>
      </c>
      <c r="R167" s="36">
        <f t="shared" si="60"/>
        <v>3.003</v>
      </c>
      <c r="T167" s="37">
        <f t="shared" si="61"/>
        <v>9.009</v>
      </c>
      <c r="U167" s="38">
        <f t="shared" si="62"/>
        <v>0.19583931133428983</v>
      </c>
    </row>
    <row r="168" spans="2:21" ht="15.75" customHeight="1">
      <c r="B168" s="124" t="s">
        <v>150</v>
      </c>
      <c r="C168" s="124"/>
      <c r="D168" s="124"/>
      <c r="E168" s="124"/>
      <c r="F168" s="124"/>
      <c r="G168" s="124"/>
      <c r="H168" s="124"/>
      <c r="I168" s="124"/>
      <c r="J168" s="124"/>
      <c r="K168" s="33" t="s">
        <v>18</v>
      </c>
      <c r="L168" s="36">
        <f t="shared" si="58"/>
        <v>0.99</v>
      </c>
      <c r="N168" s="33" t="s">
        <v>18</v>
      </c>
      <c r="O168" s="36">
        <f t="shared" si="59"/>
        <v>0.99</v>
      </c>
      <c r="Q168" s="35" t="s">
        <v>14</v>
      </c>
      <c r="R168" s="36">
        <f t="shared" si="60"/>
        <v>0</v>
      </c>
      <c r="T168" s="37">
        <f t="shared" si="61"/>
        <v>1.98</v>
      </c>
      <c r="U168" s="38">
        <f t="shared" si="62"/>
        <v>0.043041606886657105</v>
      </c>
    </row>
    <row r="169" spans="2:21" ht="15.75" customHeight="1">
      <c r="B169" s="124" t="s">
        <v>151</v>
      </c>
      <c r="C169" s="124"/>
      <c r="D169" s="124"/>
      <c r="E169" s="124"/>
      <c r="F169" s="124"/>
      <c r="G169" s="124"/>
      <c r="H169" s="124"/>
      <c r="I169" s="124"/>
      <c r="J169" s="124"/>
      <c r="K169" s="33" t="s">
        <v>14</v>
      </c>
      <c r="L169" s="36">
        <f t="shared" si="58"/>
        <v>0</v>
      </c>
      <c r="N169" s="33" t="s">
        <v>14</v>
      </c>
      <c r="O169" s="36">
        <f t="shared" si="59"/>
        <v>0</v>
      </c>
      <c r="Q169" s="35" t="s">
        <v>14</v>
      </c>
      <c r="R169" s="36">
        <f t="shared" si="60"/>
        <v>0</v>
      </c>
      <c r="T169" s="37">
        <f t="shared" si="61"/>
        <v>0</v>
      </c>
      <c r="U169" s="38">
        <f t="shared" si="62"/>
        <v>0</v>
      </c>
    </row>
    <row r="170" spans="2:10" ht="13.5" customHeight="1">
      <c r="B170" s="125"/>
      <c r="C170" s="125"/>
      <c r="D170" s="125"/>
      <c r="E170" s="125"/>
      <c r="F170" s="125"/>
      <c r="G170" s="125"/>
      <c r="H170" s="125"/>
      <c r="I170" s="125"/>
      <c r="J170" s="125"/>
    </row>
    <row r="171" ht="186" customHeight="1"/>
    <row r="172" spans="2:10" ht="15.75" customHeight="1">
      <c r="B172" s="126" t="s">
        <v>167</v>
      </c>
      <c r="C172" s="126"/>
      <c r="E172" s="127">
        <v>40638</v>
      </c>
      <c r="F172" s="127"/>
      <c r="G172" s="127"/>
      <c r="J172" s="33" t="s">
        <v>168</v>
      </c>
    </row>
    <row r="173" ht="18" customHeight="1"/>
  </sheetData>
  <sheetProtection/>
  <mergeCells count="177">
    <mergeCell ref="B1:J1"/>
    <mergeCell ref="K1:L1"/>
    <mergeCell ref="N1:O1"/>
    <mergeCell ref="Q1:R1"/>
    <mergeCell ref="T1:U1"/>
    <mergeCell ref="B2:J2"/>
    <mergeCell ref="K2:L2"/>
    <mergeCell ref="N2:O2"/>
    <mergeCell ref="Q2:R2"/>
    <mergeCell ref="T2:U2"/>
    <mergeCell ref="B5:R5"/>
    <mergeCell ref="B7:R7"/>
    <mergeCell ref="B8:J8"/>
    <mergeCell ref="B9:J9"/>
    <mergeCell ref="B10:J10"/>
    <mergeCell ref="B11:J11"/>
    <mergeCell ref="B12:J12"/>
    <mergeCell ref="B13:J13"/>
    <mergeCell ref="B14:J14"/>
    <mergeCell ref="B15:R15"/>
    <mergeCell ref="B16:J16"/>
    <mergeCell ref="B17:J17"/>
    <mergeCell ref="B18:J18"/>
    <mergeCell ref="B19:J19"/>
    <mergeCell ref="B20:J20"/>
    <mergeCell ref="B21:J21"/>
    <mergeCell ref="B22:J22"/>
    <mergeCell ref="B23:R23"/>
    <mergeCell ref="B24:J24"/>
    <mergeCell ref="B25:J25"/>
    <mergeCell ref="B26:J26"/>
    <mergeCell ref="B27:J27"/>
    <mergeCell ref="B28:J28"/>
    <mergeCell ref="B29:J29"/>
    <mergeCell ref="B30:R30"/>
    <mergeCell ref="B31:J31"/>
    <mergeCell ref="B32:J32"/>
    <mergeCell ref="B33:J33"/>
    <mergeCell ref="B34:J34"/>
    <mergeCell ref="B35:J35"/>
    <mergeCell ref="B36:J36"/>
    <mergeCell ref="B37:R37"/>
    <mergeCell ref="B38:J38"/>
    <mergeCell ref="B39:J39"/>
    <mergeCell ref="B40:J40"/>
    <mergeCell ref="B41:J41"/>
    <mergeCell ref="B42:J42"/>
    <mergeCell ref="B43:J43"/>
    <mergeCell ref="B44:J44"/>
    <mergeCell ref="B45:R45"/>
    <mergeCell ref="B46:J46"/>
    <mergeCell ref="B47:J47"/>
    <mergeCell ref="B48:J48"/>
    <mergeCell ref="B49:J49"/>
    <mergeCell ref="B50:J50"/>
    <mergeCell ref="B51:J51"/>
    <mergeCell ref="B52:R52"/>
    <mergeCell ref="B53:J53"/>
    <mergeCell ref="B54:J54"/>
    <mergeCell ref="B55:J55"/>
    <mergeCell ref="B56:J56"/>
    <mergeCell ref="B57:J57"/>
    <mergeCell ref="B58:J58"/>
    <mergeCell ref="B59:R59"/>
    <mergeCell ref="B60:J60"/>
    <mergeCell ref="B61:J61"/>
    <mergeCell ref="B62:J62"/>
    <mergeCell ref="B63:J63"/>
    <mergeCell ref="B64:J64"/>
    <mergeCell ref="B65:R65"/>
    <mergeCell ref="B66:J66"/>
    <mergeCell ref="B67:J67"/>
    <mergeCell ref="B68:J68"/>
    <mergeCell ref="B69:J69"/>
    <mergeCell ref="B70:J70"/>
    <mergeCell ref="B71:J71"/>
    <mergeCell ref="B72:J72"/>
    <mergeCell ref="B73:R73"/>
    <mergeCell ref="B74:J74"/>
    <mergeCell ref="B75:J75"/>
    <mergeCell ref="B76:J76"/>
    <mergeCell ref="B77:J77"/>
    <mergeCell ref="B78:J78"/>
    <mergeCell ref="B79:R79"/>
    <mergeCell ref="B80:J80"/>
    <mergeCell ref="B81:J81"/>
    <mergeCell ref="B82:J82"/>
    <mergeCell ref="B83:J83"/>
    <mergeCell ref="B84:J84"/>
    <mergeCell ref="B85:J85"/>
    <mergeCell ref="B86:R86"/>
    <mergeCell ref="B87:J87"/>
    <mergeCell ref="B88:J88"/>
    <mergeCell ref="B89:J89"/>
    <mergeCell ref="B90:J90"/>
    <mergeCell ref="B91:J91"/>
    <mergeCell ref="B92:J92"/>
    <mergeCell ref="B93:J93"/>
    <mergeCell ref="B94:R94"/>
    <mergeCell ref="B95:J95"/>
    <mergeCell ref="B96:J96"/>
    <mergeCell ref="B97:J97"/>
    <mergeCell ref="B98:J98"/>
    <mergeCell ref="B99:J99"/>
    <mergeCell ref="B100:J100"/>
    <mergeCell ref="B101:J101"/>
    <mergeCell ref="B102:R102"/>
    <mergeCell ref="B103:J103"/>
    <mergeCell ref="B104:J104"/>
    <mergeCell ref="B105:J105"/>
    <mergeCell ref="B106:J106"/>
    <mergeCell ref="B107:J107"/>
    <mergeCell ref="B108:J108"/>
    <mergeCell ref="B109:J109"/>
    <mergeCell ref="B110:R110"/>
    <mergeCell ref="B111:J111"/>
    <mergeCell ref="B112:J112"/>
    <mergeCell ref="B113:J113"/>
    <mergeCell ref="B114:J114"/>
    <mergeCell ref="B115:J115"/>
    <mergeCell ref="B116:J116"/>
    <mergeCell ref="B117:R117"/>
    <mergeCell ref="B118:J118"/>
    <mergeCell ref="B119:J119"/>
    <mergeCell ref="B120:J120"/>
    <mergeCell ref="B121:J121"/>
    <mergeCell ref="B122:J122"/>
    <mergeCell ref="B123:R123"/>
    <mergeCell ref="B124:J124"/>
    <mergeCell ref="B125:J125"/>
    <mergeCell ref="B126:J126"/>
    <mergeCell ref="B127:J127"/>
    <mergeCell ref="B128:J128"/>
    <mergeCell ref="B129:J129"/>
    <mergeCell ref="B130:J130"/>
    <mergeCell ref="B131:R131"/>
    <mergeCell ref="B132:J132"/>
    <mergeCell ref="B133:J133"/>
    <mergeCell ref="B134:J134"/>
    <mergeCell ref="B135:J135"/>
    <mergeCell ref="B136:J136"/>
    <mergeCell ref="B137:J137"/>
    <mergeCell ref="B138:J138"/>
    <mergeCell ref="B139:R139"/>
    <mergeCell ref="B140:J140"/>
    <mergeCell ref="B141:J141"/>
    <mergeCell ref="B142:J142"/>
    <mergeCell ref="B143:J143"/>
    <mergeCell ref="B144:J144"/>
    <mergeCell ref="B145:J145"/>
    <mergeCell ref="B146:J146"/>
    <mergeCell ref="B147:R147"/>
    <mergeCell ref="B148:J148"/>
    <mergeCell ref="B149:J149"/>
    <mergeCell ref="B150:J150"/>
    <mergeCell ref="B151:J151"/>
    <mergeCell ref="B152:J152"/>
    <mergeCell ref="B153:J153"/>
    <mergeCell ref="B154:J154"/>
    <mergeCell ref="B155:R155"/>
    <mergeCell ref="B167:J167"/>
    <mergeCell ref="B156:J156"/>
    <mergeCell ref="B157:J157"/>
    <mergeCell ref="B158:J158"/>
    <mergeCell ref="B159:J159"/>
    <mergeCell ref="B160:J160"/>
    <mergeCell ref="B161:J161"/>
    <mergeCell ref="B168:J168"/>
    <mergeCell ref="B169:J169"/>
    <mergeCell ref="B170:J170"/>
    <mergeCell ref="B172:C172"/>
    <mergeCell ref="E172:G172"/>
    <mergeCell ref="B162:J162"/>
    <mergeCell ref="B163:R163"/>
    <mergeCell ref="B164:J164"/>
    <mergeCell ref="B165:J165"/>
    <mergeCell ref="B166:J166"/>
  </mergeCells>
  <printOptions/>
  <pageMargins left="0.7" right="0.7" top="0.75" bottom="0.75" header="0.3" footer="0.3"/>
  <pageSetup fitToHeight="2" horizontalDpi="600" verticalDpi="600" orientation="portrait" paperSize="17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92"/>
  <sheetViews>
    <sheetView showGridLines="0" showOutlineSymbols="0" zoomScale="70" zoomScaleNormal="70" zoomScalePageLayoutView="0" workbookViewId="0" topLeftCell="A158">
      <selection activeCell="Z184" sqref="Z184:AA190"/>
    </sheetView>
  </sheetViews>
  <sheetFormatPr defaultColWidth="6.8515625" defaultRowHeight="12.75" customHeight="1"/>
  <cols>
    <col min="1" max="1" width="1.1484375" style="53" customWidth="1"/>
    <col min="2" max="10" width="8.28125" style="53" customWidth="1"/>
    <col min="11" max="11" width="8.7109375" style="67" customWidth="1"/>
    <col min="12" max="12" width="5.7109375" style="54" customWidth="1"/>
    <col min="13" max="13" width="2.7109375" style="53" customWidth="1"/>
    <col min="14" max="14" width="8.7109375" style="67" customWidth="1"/>
    <col min="15" max="15" width="5.7109375" style="54" customWidth="1"/>
    <col min="16" max="16" width="2.7109375" style="53" customWidth="1"/>
    <col min="17" max="17" width="8.7109375" style="67" customWidth="1"/>
    <col min="18" max="18" width="5.7109375" style="54" customWidth="1"/>
    <col min="19" max="19" width="2.7109375" style="53" customWidth="1"/>
    <col min="20" max="20" width="8.7109375" style="69" customWidth="1"/>
    <col min="21" max="21" width="5.7109375" style="69" customWidth="1"/>
    <col min="22" max="22" width="2.7109375" style="53" customWidth="1"/>
    <col min="23" max="23" width="8.7109375" style="69" customWidth="1"/>
    <col min="24" max="24" width="5.7109375" style="69" customWidth="1"/>
    <col min="25" max="25" width="2.7109375" style="53" customWidth="1"/>
    <col min="26" max="26" width="6.8515625" style="53" customWidth="1"/>
    <col min="27" max="27" width="7.140625" style="53" bestFit="1" customWidth="1"/>
    <col min="28" max="16384" width="6.8515625" style="53" customWidth="1"/>
  </cols>
  <sheetData>
    <row r="1" spans="2:27" ht="37.5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41" t="s">
        <v>169</v>
      </c>
      <c r="L1" s="141"/>
      <c r="M1" s="52"/>
      <c r="N1" s="141" t="s">
        <v>170</v>
      </c>
      <c r="O1" s="141"/>
      <c r="P1" s="52"/>
      <c r="Q1" s="141" t="s">
        <v>171</v>
      </c>
      <c r="R1" s="141"/>
      <c r="S1" s="52"/>
      <c r="T1" s="141" t="s">
        <v>172</v>
      </c>
      <c r="U1" s="141"/>
      <c r="V1" s="52"/>
      <c r="W1" s="141" t="s">
        <v>173</v>
      </c>
      <c r="X1" s="141"/>
      <c r="Y1" s="52"/>
      <c r="Z1" s="141" t="s">
        <v>4</v>
      </c>
      <c r="AA1" s="141"/>
    </row>
    <row r="2" spans="2:24" s="54" customFormat="1" ht="28.5" customHeight="1">
      <c r="B2" s="133" t="s">
        <v>174</v>
      </c>
      <c r="C2" s="133"/>
      <c r="D2" s="133"/>
      <c r="E2" s="133"/>
      <c r="F2" s="133"/>
      <c r="G2" s="133"/>
      <c r="H2" s="133"/>
      <c r="I2" s="133"/>
      <c r="J2" s="133"/>
      <c r="K2" s="142">
        <v>40609</v>
      </c>
      <c r="L2" s="142"/>
      <c r="N2" s="142">
        <v>40589</v>
      </c>
      <c r="O2" s="142"/>
      <c r="Q2" s="142">
        <v>40603</v>
      </c>
      <c r="R2" s="142"/>
      <c r="T2" s="142">
        <v>40604</v>
      </c>
      <c r="U2" s="142"/>
      <c r="W2" s="142">
        <v>40597</v>
      </c>
      <c r="X2" s="142"/>
    </row>
    <row r="3" spans="11:24" ht="76.5" customHeight="1">
      <c r="K3" s="55" t="s">
        <v>6</v>
      </c>
      <c r="L3" s="56" t="s">
        <v>7</v>
      </c>
      <c r="N3" s="55" t="s">
        <v>6</v>
      </c>
      <c r="O3" s="56" t="s">
        <v>7</v>
      </c>
      <c r="Q3" s="55" t="s">
        <v>6</v>
      </c>
      <c r="R3" s="56" t="s">
        <v>7</v>
      </c>
      <c r="T3" s="55" t="s">
        <v>6</v>
      </c>
      <c r="U3" s="56" t="s">
        <v>7</v>
      </c>
      <c r="W3" s="55" t="s">
        <v>6</v>
      </c>
      <c r="X3" s="56" t="s">
        <v>7</v>
      </c>
    </row>
    <row r="4" spans="11:26" ht="15" customHeight="1">
      <c r="K4" s="57">
        <v>6</v>
      </c>
      <c r="L4" s="54">
        <v>15</v>
      </c>
      <c r="M4" s="54"/>
      <c r="N4" s="57">
        <v>33</v>
      </c>
      <c r="O4" s="54">
        <v>33</v>
      </c>
      <c r="P4" s="54"/>
      <c r="Q4" s="57">
        <v>11</v>
      </c>
      <c r="R4" s="54">
        <v>25</v>
      </c>
      <c r="S4" s="54"/>
      <c r="T4" s="57">
        <v>30</v>
      </c>
      <c r="U4" s="54">
        <v>33</v>
      </c>
      <c r="V4" s="54"/>
      <c r="W4" s="58">
        <v>18</v>
      </c>
      <c r="X4" s="54">
        <v>20</v>
      </c>
      <c r="Z4" s="53">
        <f>K4+N4+Q4+T4+W4</f>
        <v>98</v>
      </c>
    </row>
    <row r="5" spans="2:24" ht="22.5" customHeight="1">
      <c r="B5" s="140" t="s">
        <v>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2:27" s="59" customFormat="1" ht="100.5" customHeight="1">
      <c r="B6" s="48"/>
      <c r="C6" s="48"/>
      <c r="D6" s="48"/>
      <c r="E6" s="48"/>
      <c r="F6" s="48"/>
      <c r="G6" s="48"/>
      <c r="H6" s="48"/>
      <c r="I6" s="48"/>
      <c r="J6" s="48"/>
      <c r="K6" s="49" t="s">
        <v>9</v>
      </c>
      <c r="L6" s="50" t="s">
        <v>10</v>
      </c>
      <c r="M6" s="48"/>
      <c r="N6" s="49" t="s">
        <v>9</v>
      </c>
      <c r="O6" s="50" t="s">
        <v>10</v>
      </c>
      <c r="P6" s="48"/>
      <c r="Q6" s="49" t="s">
        <v>9</v>
      </c>
      <c r="R6" s="50" t="s">
        <v>10</v>
      </c>
      <c r="S6" s="48"/>
      <c r="T6" s="49" t="s">
        <v>9</v>
      </c>
      <c r="U6" s="50" t="s">
        <v>10</v>
      </c>
      <c r="V6" s="48"/>
      <c r="W6" s="49" t="s">
        <v>9</v>
      </c>
      <c r="X6" s="50" t="s">
        <v>10</v>
      </c>
      <c r="Z6" s="50" t="s">
        <v>10</v>
      </c>
      <c r="AA6" s="50" t="s">
        <v>11</v>
      </c>
    </row>
    <row r="7" spans="2:27" s="60" customFormat="1" ht="18" customHeight="1">
      <c r="B7" s="137" t="s">
        <v>12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Z7" s="61">
        <f>SUM(Z8:Z13)</f>
        <v>78.99199999999999</v>
      </c>
      <c r="AA7" s="62">
        <f>SUM(AA8:AA13)</f>
        <v>1</v>
      </c>
    </row>
    <row r="8" spans="2:27" ht="15.75" customHeight="1">
      <c r="B8" s="135" t="s">
        <v>13</v>
      </c>
      <c r="C8" s="138"/>
      <c r="D8" s="138"/>
      <c r="E8" s="138"/>
      <c r="F8" s="138"/>
      <c r="G8" s="138"/>
      <c r="H8" s="138"/>
      <c r="I8" s="138"/>
      <c r="J8" s="138"/>
      <c r="K8" s="51" t="s">
        <v>14</v>
      </c>
      <c r="L8" s="63">
        <f aca="true" t="shared" si="0" ref="L8:L13">K8*L$4</f>
        <v>0</v>
      </c>
      <c r="N8" s="51" t="s">
        <v>165</v>
      </c>
      <c r="O8" s="63">
        <f aca="true" t="shared" si="1" ref="O8:O13">N8*O$4</f>
        <v>10.989</v>
      </c>
      <c r="Q8" s="51" t="s">
        <v>175</v>
      </c>
      <c r="R8" s="63">
        <f aca="true" t="shared" si="2" ref="R8:R13">Q8*R$4</f>
        <v>1</v>
      </c>
      <c r="T8" s="51" t="s">
        <v>18</v>
      </c>
      <c r="U8" s="63">
        <f aca="true" t="shared" si="3" ref="U8:U13">T8*U$4</f>
        <v>0.99</v>
      </c>
      <c r="W8" s="51" t="s">
        <v>176</v>
      </c>
      <c r="X8" s="63">
        <f aca="true" t="shared" si="4" ref="X8:X13">W8*X$4</f>
        <v>10</v>
      </c>
      <c r="Z8" s="64">
        <f>L8+O8+R8+U8+X8</f>
        <v>22.979</v>
      </c>
      <c r="AA8" s="65">
        <f aca="true" t="shared" si="5" ref="AA8:AA13">Z8/Z$7</f>
        <v>0.290902876240632</v>
      </c>
    </row>
    <row r="9" spans="2:27" ht="15.75" customHeight="1">
      <c r="B9" s="135" t="s">
        <v>15</v>
      </c>
      <c r="C9" s="135"/>
      <c r="D9" s="135"/>
      <c r="E9" s="135"/>
      <c r="F9" s="135"/>
      <c r="G9" s="135"/>
      <c r="H9" s="135"/>
      <c r="I9" s="135"/>
      <c r="J9" s="135"/>
      <c r="K9" s="51" t="s">
        <v>14</v>
      </c>
      <c r="L9" s="63">
        <f t="shared" si="0"/>
        <v>0</v>
      </c>
      <c r="N9" s="51" t="s">
        <v>18</v>
      </c>
      <c r="O9" s="63">
        <f t="shared" si="1"/>
        <v>0.99</v>
      </c>
      <c r="Q9" s="51" t="s">
        <v>14</v>
      </c>
      <c r="R9" s="63">
        <f t="shared" si="2"/>
        <v>0</v>
      </c>
      <c r="T9" s="51" t="s">
        <v>14</v>
      </c>
      <c r="U9" s="63">
        <f t="shared" si="3"/>
        <v>0</v>
      </c>
      <c r="W9" s="51" t="s">
        <v>177</v>
      </c>
      <c r="X9" s="63">
        <f t="shared" si="4"/>
        <v>1</v>
      </c>
      <c r="Z9" s="64">
        <f aca="true" t="shared" si="6" ref="Z9:Z66">L9+O9+R9+U9+X9</f>
        <v>1.99</v>
      </c>
      <c r="AA9" s="65">
        <f t="shared" si="5"/>
        <v>0.025192424549321454</v>
      </c>
    </row>
    <row r="10" spans="2:27" ht="15.75" customHeight="1">
      <c r="B10" s="135" t="s">
        <v>17</v>
      </c>
      <c r="C10" s="135"/>
      <c r="D10" s="135"/>
      <c r="E10" s="135"/>
      <c r="F10" s="135"/>
      <c r="G10" s="135"/>
      <c r="H10" s="135"/>
      <c r="I10" s="135"/>
      <c r="J10" s="135"/>
      <c r="K10" s="51" t="s">
        <v>14</v>
      </c>
      <c r="L10" s="63">
        <f t="shared" si="0"/>
        <v>0</v>
      </c>
      <c r="N10" s="51" t="s">
        <v>22</v>
      </c>
      <c r="O10" s="63">
        <f t="shared" si="1"/>
        <v>5.016</v>
      </c>
      <c r="Q10" s="51" t="s">
        <v>175</v>
      </c>
      <c r="R10" s="63">
        <f t="shared" si="2"/>
        <v>1</v>
      </c>
      <c r="T10" s="51" t="s">
        <v>22</v>
      </c>
      <c r="U10" s="63">
        <f t="shared" si="3"/>
        <v>5.016</v>
      </c>
      <c r="W10" s="51" t="s">
        <v>14</v>
      </c>
      <c r="X10" s="63">
        <f t="shared" si="4"/>
        <v>0</v>
      </c>
      <c r="Z10" s="64">
        <f t="shared" si="6"/>
        <v>11.032</v>
      </c>
      <c r="AA10" s="65">
        <f t="shared" si="5"/>
        <v>0.13965971237593683</v>
      </c>
    </row>
    <row r="11" spans="2:27" ht="15.75" customHeight="1">
      <c r="B11" s="135" t="s">
        <v>19</v>
      </c>
      <c r="C11" s="135"/>
      <c r="D11" s="135"/>
      <c r="E11" s="135"/>
      <c r="F11" s="135"/>
      <c r="G11" s="135"/>
      <c r="H11" s="135"/>
      <c r="I11" s="135"/>
      <c r="J11" s="135"/>
      <c r="K11" s="51" t="s">
        <v>14</v>
      </c>
      <c r="L11" s="63">
        <f t="shared" si="0"/>
        <v>0</v>
      </c>
      <c r="N11" s="51" t="s">
        <v>14</v>
      </c>
      <c r="O11" s="63">
        <f t="shared" si="1"/>
        <v>0</v>
      </c>
      <c r="Q11" s="51" t="s">
        <v>14</v>
      </c>
      <c r="R11" s="63">
        <f t="shared" si="2"/>
        <v>0</v>
      </c>
      <c r="T11" s="51" t="s">
        <v>37</v>
      </c>
      <c r="U11" s="63">
        <f t="shared" si="3"/>
        <v>2.013</v>
      </c>
      <c r="W11" s="51" t="s">
        <v>14</v>
      </c>
      <c r="X11" s="63">
        <f t="shared" si="4"/>
        <v>0</v>
      </c>
      <c r="Z11" s="64">
        <f t="shared" si="6"/>
        <v>2.013</v>
      </c>
      <c r="AA11" s="65">
        <f t="shared" si="5"/>
        <v>0.025483593275268383</v>
      </c>
    </row>
    <row r="12" spans="2:27" ht="15.75" customHeight="1">
      <c r="B12" s="135" t="s">
        <v>20</v>
      </c>
      <c r="C12" s="135"/>
      <c r="D12" s="135"/>
      <c r="E12" s="135"/>
      <c r="F12" s="135"/>
      <c r="G12" s="135"/>
      <c r="H12" s="135"/>
      <c r="I12" s="135"/>
      <c r="J12" s="135"/>
      <c r="K12" s="51" t="s">
        <v>14</v>
      </c>
      <c r="L12" s="63">
        <f t="shared" si="0"/>
        <v>0</v>
      </c>
      <c r="N12" s="51" t="s">
        <v>14</v>
      </c>
      <c r="O12" s="63">
        <f t="shared" si="1"/>
        <v>0</v>
      </c>
      <c r="Q12" s="51" t="s">
        <v>14</v>
      </c>
      <c r="R12" s="63">
        <f t="shared" si="2"/>
        <v>0</v>
      </c>
      <c r="T12" s="51" t="s">
        <v>14</v>
      </c>
      <c r="U12" s="63">
        <f t="shared" si="3"/>
        <v>0</v>
      </c>
      <c r="W12" s="51" t="s">
        <v>14</v>
      </c>
      <c r="X12" s="63">
        <f t="shared" si="4"/>
        <v>0</v>
      </c>
      <c r="Z12" s="64">
        <f t="shared" si="6"/>
        <v>0</v>
      </c>
      <c r="AA12" s="65">
        <f t="shared" si="5"/>
        <v>0</v>
      </c>
    </row>
    <row r="13" spans="2:27" ht="15.75" customHeight="1">
      <c r="B13" s="135" t="s">
        <v>21</v>
      </c>
      <c r="C13" s="135"/>
      <c r="D13" s="135"/>
      <c r="E13" s="135"/>
      <c r="F13" s="135"/>
      <c r="G13" s="135"/>
      <c r="H13" s="135"/>
      <c r="I13" s="135"/>
      <c r="J13" s="135"/>
      <c r="K13" s="51" t="s">
        <v>178</v>
      </c>
      <c r="L13" s="63">
        <f t="shared" si="0"/>
        <v>6</v>
      </c>
      <c r="N13" s="51" t="s">
        <v>158</v>
      </c>
      <c r="O13" s="63">
        <f t="shared" si="1"/>
        <v>7.986</v>
      </c>
      <c r="Q13" s="51" t="s">
        <v>179</v>
      </c>
      <c r="R13" s="63">
        <f t="shared" si="2"/>
        <v>7.000000000000001</v>
      </c>
      <c r="T13" s="51" t="s">
        <v>156</v>
      </c>
      <c r="U13" s="63">
        <f t="shared" si="3"/>
        <v>13.991999999999999</v>
      </c>
      <c r="W13" s="51" t="s">
        <v>180</v>
      </c>
      <c r="X13" s="63">
        <f t="shared" si="4"/>
        <v>6</v>
      </c>
      <c r="Z13" s="64">
        <f>L13+O13+R13+U13+X13</f>
        <v>40.978</v>
      </c>
      <c r="AA13" s="65">
        <f t="shared" si="5"/>
        <v>0.5187613935588414</v>
      </c>
    </row>
    <row r="14" spans="2:26" ht="13.5" customHeight="1">
      <c r="B14" s="136"/>
      <c r="C14" s="136"/>
      <c r="D14" s="136"/>
      <c r="E14" s="136"/>
      <c r="F14" s="136"/>
      <c r="G14" s="136"/>
      <c r="H14" s="136"/>
      <c r="I14" s="136"/>
      <c r="J14" s="136"/>
      <c r="T14" s="68"/>
      <c r="U14" s="54"/>
      <c r="W14" s="68"/>
      <c r="X14" s="54"/>
      <c r="Z14" s="64"/>
    </row>
    <row r="15" spans="2:27" s="60" customFormat="1" ht="18" customHeight="1">
      <c r="B15" s="137" t="s">
        <v>23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Z15" s="61">
        <f>SUM(Z16:Z21)</f>
        <v>81.97999999999999</v>
      </c>
      <c r="AA15" s="62">
        <f>SUM(AA16:AA21)</f>
        <v>1</v>
      </c>
    </row>
    <row r="16" spans="2:27" ht="15.75" customHeight="1">
      <c r="B16" s="135" t="s">
        <v>24</v>
      </c>
      <c r="C16" s="138"/>
      <c r="D16" s="138"/>
      <c r="E16" s="138"/>
      <c r="F16" s="138"/>
      <c r="G16" s="138"/>
      <c r="H16" s="138"/>
      <c r="I16" s="138"/>
      <c r="J16" s="138"/>
      <c r="K16" s="51" t="s">
        <v>165</v>
      </c>
      <c r="L16" s="63">
        <f aca="true" t="shared" si="7" ref="L16:L21">K16*L$4</f>
        <v>4.995</v>
      </c>
      <c r="N16" s="51" t="s">
        <v>181</v>
      </c>
      <c r="O16" s="63">
        <f aca="true" t="shared" si="8" ref="O16:O21">N16*O$4</f>
        <v>25.014</v>
      </c>
      <c r="Q16" s="51" t="s">
        <v>182</v>
      </c>
      <c r="R16" s="63">
        <f aca="true" t="shared" si="9" ref="R16:R21">Q16*R$4</f>
        <v>9</v>
      </c>
      <c r="T16" s="51" t="s">
        <v>183</v>
      </c>
      <c r="U16" s="63">
        <f aca="true" t="shared" si="10" ref="U16:U21">T16*U$4</f>
        <v>23.991</v>
      </c>
      <c r="W16" s="51" t="s">
        <v>184</v>
      </c>
      <c r="X16" s="63">
        <f aca="true" t="shared" si="11" ref="X16:X21">W16*X$4</f>
        <v>17</v>
      </c>
      <c r="Z16" s="64">
        <f t="shared" si="6"/>
        <v>80</v>
      </c>
      <c r="AA16" s="65">
        <f aca="true" t="shared" si="12" ref="AA16:AA21">Z16/Z$15</f>
        <v>0.9758477677482313</v>
      </c>
    </row>
    <row r="17" spans="2:27" ht="15.75" customHeight="1">
      <c r="B17" s="135" t="s">
        <v>27</v>
      </c>
      <c r="C17" s="135"/>
      <c r="D17" s="135"/>
      <c r="E17" s="135"/>
      <c r="F17" s="135"/>
      <c r="G17" s="135"/>
      <c r="H17" s="135"/>
      <c r="I17" s="135"/>
      <c r="J17" s="135"/>
      <c r="K17" s="51" t="s">
        <v>14</v>
      </c>
      <c r="L17" s="63">
        <f t="shared" si="7"/>
        <v>0</v>
      </c>
      <c r="N17" s="51" t="s">
        <v>18</v>
      </c>
      <c r="O17" s="63">
        <f t="shared" si="8"/>
        <v>0.99</v>
      </c>
      <c r="Q17" s="51" t="s">
        <v>14</v>
      </c>
      <c r="R17" s="63">
        <f t="shared" si="9"/>
        <v>0</v>
      </c>
      <c r="T17" s="51" t="s">
        <v>14</v>
      </c>
      <c r="U17" s="63">
        <f t="shared" si="10"/>
        <v>0</v>
      </c>
      <c r="W17" s="51" t="s">
        <v>14</v>
      </c>
      <c r="X17" s="63">
        <f t="shared" si="11"/>
        <v>0</v>
      </c>
      <c r="Z17" s="64">
        <f t="shared" si="6"/>
        <v>0.99</v>
      </c>
      <c r="AA17" s="65">
        <f t="shared" si="12"/>
        <v>0.012076116125884363</v>
      </c>
    </row>
    <row r="18" spans="2:27" ht="15.75" customHeight="1">
      <c r="B18" s="135" t="s">
        <v>28</v>
      </c>
      <c r="C18" s="135"/>
      <c r="D18" s="135"/>
      <c r="E18" s="135"/>
      <c r="F18" s="135"/>
      <c r="G18" s="135"/>
      <c r="H18" s="135"/>
      <c r="I18" s="135"/>
      <c r="J18" s="135"/>
      <c r="K18" s="51" t="s">
        <v>14</v>
      </c>
      <c r="L18" s="63">
        <f t="shared" si="7"/>
        <v>0</v>
      </c>
      <c r="N18" s="51" t="s">
        <v>14</v>
      </c>
      <c r="O18" s="63">
        <f t="shared" si="8"/>
        <v>0</v>
      </c>
      <c r="Q18" s="51" t="s">
        <v>14</v>
      </c>
      <c r="R18" s="63">
        <f t="shared" si="9"/>
        <v>0</v>
      </c>
      <c r="T18" s="51" t="s">
        <v>14</v>
      </c>
      <c r="U18" s="63">
        <f t="shared" si="10"/>
        <v>0</v>
      </c>
      <c r="W18" s="51" t="s">
        <v>14</v>
      </c>
      <c r="X18" s="63">
        <f t="shared" si="11"/>
        <v>0</v>
      </c>
      <c r="Z18" s="64">
        <f t="shared" si="6"/>
        <v>0</v>
      </c>
      <c r="AA18" s="65">
        <f t="shared" si="12"/>
        <v>0</v>
      </c>
    </row>
    <row r="19" spans="2:27" ht="15.75" customHeight="1">
      <c r="B19" s="135" t="s">
        <v>29</v>
      </c>
      <c r="C19" s="135"/>
      <c r="D19" s="135"/>
      <c r="E19" s="135"/>
      <c r="F19" s="135"/>
      <c r="G19" s="135"/>
      <c r="H19" s="135"/>
      <c r="I19" s="135"/>
      <c r="J19" s="135"/>
      <c r="K19" s="51" t="s">
        <v>14</v>
      </c>
      <c r="L19" s="63">
        <f t="shared" si="7"/>
        <v>0</v>
      </c>
      <c r="N19" s="51" t="s">
        <v>14</v>
      </c>
      <c r="O19" s="63">
        <f t="shared" si="8"/>
        <v>0</v>
      </c>
      <c r="Q19" s="51" t="s">
        <v>14</v>
      </c>
      <c r="R19" s="63">
        <f t="shared" si="9"/>
        <v>0</v>
      </c>
      <c r="T19" s="51" t="s">
        <v>14</v>
      </c>
      <c r="U19" s="63">
        <f t="shared" si="10"/>
        <v>0</v>
      </c>
      <c r="W19" s="51" t="s">
        <v>14</v>
      </c>
      <c r="X19" s="63">
        <f t="shared" si="11"/>
        <v>0</v>
      </c>
      <c r="Z19" s="64">
        <f t="shared" si="6"/>
        <v>0</v>
      </c>
      <c r="AA19" s="65">
        <f t="shared" si="12"/>
        <v>0</v>
      </c>
    </row>
    <row r="20" spans="2:27" ht="15.75" customHeight="1">
      <c r="B20" s="135" t="s">
        <v>30</v>
      </c>
      <c r="C20" s="135"/>
      <c r="D20" s="135"/>
      <c r="E20" s="135"/>
      <c r="F20" s="135"/>
      <c r="G20" s="135"/>
      <c r="H20" s="135"/>
      <c r="I20" s="135"/>
      <c r="J20" s="135"/>
      <c r="K20" s="51" t="s">
        <v>14</v>
      </c>
      <c r="L20" s="63">
        <f t="shared" si="7"/>
        <v>0</v>
      </c>
      <c r="N20" s="51" t="s">
        <v>14</v>
      </c>
      <c r="O20" s="63">
        <f t="shared" si="8"/>
        <v>0</v>
      </c>
      <c r="Q20" s="51" t="s">
        <v>14</v>
      </c>
      <c r="R20" s="63">
        <f t="shared" si="9"/>
        <v>0</v>
      </c>
      <c r="T20" s="51" t="s">
        <v>18</v>
      </c>
      <c r="U20" s="63">
        <f t="shared" si="10"/>
        <v>0.99</v>
      </c>
      <c r="W20" s="51" t="s">
        <v>14</v>
      </c>
      <c r="X20" s="63">
        <f t="shared" si="11"/>
        <v>0</v>
      </c>
      <c r="Z20" s="64">
        <f t="shared" si="6"/>
        <v>0.99</v>
      </c>
      <c r="AA20" s="65">
        <f t="shared" si="12"/>
        <v>0.012076116125884363</v>
      </c>
    </row>
    <row r="21" spans="2:27" ht="15.75" customHeight="1">
      <c r="B21" s="135" t="s">
        <v>31</v>
      </c>
      <c r="C21" s="135"/>
      <c r="D21" s="135"/>
      <c r="E21" s="135"/>
      <c r="F21" s="135"/>
      <c r="G21" s="135"/>
      <c r="H21" s="135"/>
      <c r="I21" s="135"/>
      <c r="J21" s="135"/>
      <c r="K21" s="51" t="s">
        <v>14</v>
      </c>
      <c r="L21" s="63">
        <f t="shared" si="7"/>
        <v>0</v>
      </c>
      <c r="N21" s="51" t="s">
        <v>14</v>
      </c>
      <c r="O21" s="63">
        <f t="shared" si="8"/>
        <v>0</v>
      </c>
      <c r="Q21" s="51" t="s">
        <v>14</v>
      </c>
      <c r="R21" s="63">
        <f t="shared" si="9"/>
        <v>0</v>
      </c>
      <c r="T21" s="51" t="s">
        <v>14</v>
      </c>
      <c r="U21" s="63">
        <f t="shared" si="10"/>
        <v>0</v>
      </c>
      <c r="W21" s="51" t="s">
        <v>14</v>
      </c>
      <c r="X21" s="63">
        <f t="shared" si="11"/>
        <v>0</v>
      </c>
      <c r="Z21" s="64">
        <f t="shared" si="6"/>
        <v>0</v>
      </c>
      <c r="AA21" s="65">
        <f t="shared" si="12"/>
        <v>0</v>
      </c>
    </row>
    <row r="22" spans="2:26" ht="13.5" customHeight="1">
      <c r="B22" s="136"/>
      <c r="C22" s="136"/>
      <c r="D22" s="136"/>
      <c r="E22" s="136"/>
      <c r="F22" s="136"/>
      <c r="G22" s="136"/>
      <c r="H22" s="136"/>
      <c r="I22" s="136"/>
      <c r="J22" s="136"/>
      <c r="T22" s="68"/>
      <c r="U22" s="54"/>
      <c r="W22" s="68"/>
      <c r="X22" s="54"/>
      <c r="Z22" s="64"/>
    </row>
    <row r="23" spans="2:27" s="60" customFormat="1" ht="18" customHeight="1">
      <c r="B23" s="137" t="s">
        <v>32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Z23" s="61">
        <f>SUM(Z24:Z28)</f>
        <v>81.95200000000001</v>
      </c>
      <c r="AA23" s="62">
        <f>SUM(AA24:AA29)</f>
        <v>0.9999999999999999</v>
      </c>
    </row>
    <row r="24" spans="2:27" ht="15.75" customHeight="1">
      <c r="B24" s="135" t="s">
        <v>33</v>
      </c>
      <c r="C24" s="138"/>
      <c r="D24" s="138"/>
      <c r="E24" s="138"/>
      <c r="F24" s="138"/>
      <c r="G24" s="138"/>
      <c r="H24" s="138"/>
      <c r="I24" s="138"/>
      <c r="J24" s="138"/>
      <c r="K24" s="51" t="s">
        <v>185</v>
      </c>
      <c r="L24" s="63">
        <f>K24*L$4</f>
        <v>4.005</v>
      </c>
      <c r="N24" s="51" t="s">
        <v>156</v>
      </c>
      <c r="O24" s="63">
        <f>N24*O$4</f>
        <v>13.991999999999999</v>
      </c>
      <c r="Q24" s="51" t="s">
        <v>175</v>
      </c>
      <c r="R24" s="63">
        <f>Q24*R$4</f>
        <v>1</v>
      </c>
      <c r="T24" s="51" t="s">
        <v>159</v>
      </c>
      <c r="U24" s="63">
        <f>T24*U$4</f>
        <v>9.999</v>
      </c>
      <c r="W24" s="51" t="s">
        <v>186</v>
      </c>
      <c r="X24" s="63">
        <f>W24*X$4</f>
        <v>16</v>
      </c>
      <c r="Z24" s="64">
        <f t="shared" si="6"/>
        <v>44.996</v>
      </c>
      <c r="AA24" s="65">
        <f>Z24/Z$23</f>
        <v>0.5490531042561498</v>
      </c>
    </row>
    <row r="25" spans="2:27" ht="15.75" customHeight="1">
      <c r="B25" s="135" t="s">
        <v>35</v>
      </c>
      <c r="C25" s="135"/>
      <c r="D25" s="135"/>
      <c r="E25" s="135"/>
      <c r="F25" s="135"/>
      <c r="G25" s="135"/>
      <c r="H25" s="135"/>
      <c r="I25" s="135"/>
      <c r="J25" s="135"/>
      <c r="K25" s="51" t="s">
        <v>16</v>
      </c>
      <c r="L25" s="63">
        <f>K25*L$4</f>
        <v>1.0050000000000001</v>
      </c>
      <c r="N25" s="51" t="s">
        <v>156</v>
      </c>
      <c r="O25" s="63">
        <f>N25*O$4</f>
        <v>13.991999999999999</v>
      </c>
      <c r="Q25" s="51" t="s">
        <v>187</v>
      </c>
      <c r="R25" s="63">
        <f>Q25*R$4</f>
        <v>3</v>
      </c>
      <c r="T25" s="51" t="s">
        <v>34</v>
      </c>
      <c r="U25" s="63">
        <f>T25*U$4</f>
        <v>3.003</v>
      </c>
      <c r="W25" s="51" t="s">
        <v>177</v>
      </c>
      <c r="X25" s="63">
        <f>W25*X$4</f>
        <v>1</v>
      </c>
      <c r="Z25" s="64">
        <f t="shared" si="6"/>
        <v>22</v>
      </c>
      <c r="AA25" s="65">
        <f>Z25/Z$23</f>
        <v>0.2684498242873877</v>
      </c>
    </row>
    <row r="26" spans="2:27" ht="15.75" customHeight="1">
      <c r="B26" s="135" t="s">
        <v>36</v>
      </c>
      <c r="C26" s="135"/>
      <c r="D26" s="135"/>
      <c r="E26" s="135"/>
      <c r="F26" s="135"/>
      <c r="G26" s="135"/>
      <c r="H26" s="135"/>
      <c r="I26" s="135"/>
      <c r="J26" s="135"/>
      <c r="K26" s="51" t="s">
        <v>14</v>
      </c>
      <c r="L26" s="63">
        <f>K26*L$4</f>
        <v>0</v>
      </c>
      <c r="N26" s="51" t="s">
        <v>18</v>
      </c>
      <c r="O26" s="63">
        <f>N26*O$4</f>
        <v>0.99</v>
      </c>
      <c r="Q26" s="51" t="s">
        <v>188</v>
      </c>
      <c r="R26" s="63">
        <f>Q26*R$4</f>
        <v>2</v>
      </c>
      <c r="T26" s="51" t="s">
        <v>126</v>
      </c>
      <c r="U26" s="63">
        <f>T26*U$4</f>
        <v>6.9959999999999996</v>
      </c>
      <c r="W26" s="51" t="s">
        <v>14</v>
      </c>
      <c r="X26" s="63">
        <f>W26*X$4</f>
        <v>0</v>
      </c>
      <c r="Z26" s="64">
        <f t="shared" si="6"/>
        <v>9.986</v>
      </c>
      <c r="AA26" s="65">
        <f>Z26/Z$23</f>
        <v>0.12185181569699335</v>
      </c>
    </row>
    <row r="27" spans="2:27" ht="15.75" customHeight="1">
      <c r="B27" s="135" t="s">
        <v>38</v>
      </c>
      <c r="C27" s="135"/>
      <c r="D27" s="135"/>
      <c r="E27" s="135"/>
      <c r="F27" s="135"/>
      <c r="G27" s="135"/>
      <c r="H27" s="135"/>
      <c r="I27" s="135"/>
      <c r="J27" s="135"/>
      <c r="K27" s="51" t="s">
        <v>14</v>
      </c>
      <c r="L27" s="63">
        <f>K27*L$4</f>
        <v>0</v>
      </c>
      <c r="N27" s="51" t="s">
        <v>14</v>
      </c>
      <c r="O27" s="63">
        <f>N27*O$4</f>
        <v>0</v>
      </c>
      <c r="Q27" s="51" t="s">
        <v>14</v>
      </c>
      <c r="R27" s="63">
        <f>Q27*R$4</f>
        <v>0</v>
      </c>
      <c r="T27" s="51" t="s">
        <v>18</v>
      </c>
      <c r="U27" s="63">
        <f>T27*U$4</f>
        <v>0.99</v>
      </c>
      <c r="W27" s="51" t="s">
        <v>14</v>
      </c>
      <c r="X27" s="63">
        <f>W27*X$4</f>
        <v>0</v>
      </c>
      <c r="Z27" s="64">
        <f t="shared" si="6"/>
        <v>0.99</v>
      </c>
      <c r="AA27" s="65">
        <f>Z27/Z$23</f>
        <v>0.012080242092932446</v>
      </c>
    </row>
    <row r="28" spans="2:27" ht="15.75" customHeight="1">
      <c r="B28" s="135" t="s">
        <v>39</v>
      </c>
      <c r="C28" s="135"/>
      <c r="D28" s="135"/>
      <c r="E28" s="135"/>
      <c r="F28" s="135"/>
      <c r="G28" s="135"/>
      <c r="H28" s="135"/>
      <c r="I28" s="135"/>
      <c r="J28" s="135"/>
      <c r="K28" s="51" t="s">
        <v>14</v>
      </c>
      <c r="L28" s="63">
        <f>K28*L$4</f>
        <v>0</v>
      </c>
      <c r="N28" s="51" t="s">
        <v>18</v>
      </c>
      <c r="O28" s="63">
        <f>N28*O$4</f>
        <v>0.99</v>
      </c>
      <c r="Q28" s="51" t="s">
        <v>188</v>
      </c>
      <c r="R28" s="63">
        <f>Q28*R$4</f>
        <v>2</v>
      </c>
      <c r="T28" s="51" t="s">
        <v>18</v>
      </c>
      <c r="U28" s="63">
        <f>T28*U$4</f>
        <v>0.99</v>
      </c>
      <c r="W28" s="51" t="s">
        <v>14</v>
      </c>
      <c r="X28" s="63">
        <f>W28*X$4</f>
        <v>0</v>
      </c>
      <c r="Z28" s="64">
        <f t="shared" si="6"/>
        <v>3.9800000000000004</v>
      </c>
      <c r="AA28" s="65">
        <f>Z28/Z$23</f>
        <v>0.048565013666536504</v>
      </c>
    </row>
    <row r="29" spans="2:26" ht="13.5" customHeight="1">
      <c r="B29" s="135"/>
      <c r="C29" s="135"/>
      <c r="D29" s="135"/>
      <c r="E29" s="135"/>
      <c r="F29" s="135"/>
      <c r="G29" s="135"/>
      <c r="H29" s="135"/>
      <c r="I29" s="135"/>
      <c r="J29" s="135"/>
      <c r="T29" s="51"/>
      <c r="U29" s="54"/>
      <c r="W29" s="51"/>
      <c r="X29" s="54"/>
      <c r="Z29" s="64"/>
    </row>
    <row r="30" spans="2:27" s="60" customFormat="1" ht="18" customHeight="1">
      <c r="B30" s="137" t="s">
        <v>40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Z30" s="61">
        <f>SUM(Z31:Z35)</f>
        <v>81.00500000000001</v>
      </c>
      <c r="AA30" s="62">
        <f>SUM(AA31:AA35)</f>
        <v>0.9999999999999999</v>
      </c>
    </row>
    <row r="31" spans="2:27" ht="15.75" customHeight="1">
      <c r="B31" s="135" t="s">
        <v>33</v>
      </c>
      <c r="C31" s="138"/>
      <c r="D31" s="138"/>
      <c r="E31" s="138"/>
      <c r="F31" s="138"/>
      <c r="G31" s="138"/>
      <c r="H31" s="138"/>
      <c r="I31" s="138"/>
      <c r="J31" s="138"/>
      <c r="K31" s="51" t="s">
        <v>16</v>
      </c>
      <c r="L31" s="63">
        <f>K31*L$4</f>
        <v>1.0050000000000001</v>
      </c>
      <c r="N31" s="51" t="s">
        <v>161</v>
      </c>
      <c r="O31" s="63">
        <f>N31*O$4</f>
        <v>12.012</v>
      </c>
      <c r="Q31" s="51" t="s">
        <v>179</v>
      </c>
      <c r="R31" s="63">
        <f>Q31*R$4</f>
        <v>7.000000000000001</v>
      </c>
      <c r="T31" s="51" t="s">
        <v>158</v>
      </c>
      <c r="U31" s="63">
        <f>T31*U$4</f>
        <v>7.986</v>
      </c>
      <c r="W31" s="51" t="s">
        <v>189</v>
      </c>
      <c r="X31" s="63">
        <f>W31*X$4</f>
        <v>11</v>
      </c>
      <c r="Z31" s="64">
        <f t="shared" si="6"/>
        <v>39.003</v>
      </c>
      <c r="AA31" s="65">
        <f>Z31/Z$30</f>
        <v>0.4814887969878402</v>
      </c>
    </row>
    <row r="32" spans="2:27" ht="15.75" customHeight="1">
      <c r="B32" s="135" t="s">
        <v>35</v>
      </c>
      <c r="C32" s="135"/>
      <c r="D32" s="135"/>
      <c r="E32" s="135"/>
      <c r="F32" s="135"/>
      <c r="G32" s="135"/>
      <c r="H32" s="135"/>
      <c r="I32" s="135"/>
      <c r="J32" s="135"/>
      <c r="K32" s="51" t="s">
        <v>16</v>
      </c>
      <c r="L32" s="63">
        <f>K32*L$4</f>
        <v>1.0050000000000001</v>
      </c>
      <c r="N32" s="51" t="s">
        <v>161</v>
      </c>
      <c r="O32" s="63">
        <f>N32*O$4</f>
        <v>12.012</v>
      </c>
      <c r="Q32" s="51" t="s">
        <v>14</v>
      </c>
      <c r="R32" s="63">
        <f>Q32*R$4</f>
        <v>0</v>
      </c>
      <c r="T32" s="51" t="s">
        <v>18</v>
      </c>
      <c r="U32" s="63">
        <f>T32*U$4</f>
        <v>0.99</v>
      </c>
      <c r="W32" s="51" t="s">
        <v>50</v>
      </c>
      <c r="X32" s="63">
        <f>W32*X$4</f>
        <v>4</v>
      </c>
      <c r="Z32" s="64">
        <f t="shared" si="6"/>
        <v>18.007</v>
      </c>
      <c r="AA32" s="65">
        <f>Z32/Z$30</f>
        <v>0.22229492006666254</v>
      </c>
    </row>
    <row r="33" spans="2:27" ht="15.75" customHeight="1">
      <c r="B33" s="135" t="s">
        <v>36</v>
      </c>
      <c r="C33" s="135"/>
      <c r="D33" s="135"/>
      <c r="E33" s="135"/>
      <c r="F33" s="135"/>
      <c r="G33" s="135"/>
      <c r="H33" s="135"/>
      <c r="I33" s="135"/>
      <c r="J33" s="135"/>
      <c r="K33" s="51" t="s">
        <v>50</v>
      </c>
      <c r="L33" s="63">
        <f>K33*L$4</f>
        <v>3</v>
      </c>
      <c r="N33" s="51" t="s">
        <v>102</v>
      </c>
      <c r="O33" s="63">
        <f>N33*O$4</f>
        <v>6.006</v>
      </c>
      <c r="Q33" s="51" t="s">
        <v>188</v>
      </c>
      <c r="R33" s="63">
        <f>Q33*R$4</f>
        <v>2</v>
      </c>
      <c r="T33" s="51" t="s">
        <v>159</v>
      </c>
      <c r="U33" s="63">
        <f>T33*U$4</f>
        <v>9.999</v>
      </c>
      <c r="W33" s="51" t="s">
        <v>190</v>
      </c>
      <c r="X33" s="63">
        <f>W33*X$4</f>
        <v>2</v>
      </c>
      <c r="Z33" s="64">
        <f t="shared" si="6"/>
        <v>23.005000000000003</v>
      </c>
      <c r="AA33" s="65">
        <f>Z33/Z$30</f>
        <v>0.28399481513486824</v>
      </c>
    </row>
    <row r="34" spans="2:27" ht="15.75" customHeight="1">
      <c r="B34" s="135" t="s">
        <v>38</v>
      </c>
      <c r="C34" s="135"/>
      <c r="D34" s="135"/>
      <c r="E34" s="135"/>
      <c r="F34" s="135"/>
      <c r="G34" s="135"/>
      <c r="H34" s="135"/>
      <c r="I34" s="135"/>
      <c r="J34" s="135"/>
      <c r="K34" s="51" t="s">
        <v>14</v>
      </c>
      <c r="L34" s="63">
        <f>K34*L$4</f>
        <v>0</v>
      </c>
      <c r="N34" s="51" t="s">
        <v>14</v>
      </c>
      <c r="O34" s="63">
        <f>N34*O$4</f>
        <v>0</v>
      </c>
      <c r="Q34" s="51" t="s">
        <v>14</v>
      </c>
      <c r="R34" s="63">
        <f>Q34*R$4</f>
        <v>0</v>
      </c>
      <c r="T34" s="51" t="s">
        <v>18</v>
      </c>
      <c r="U34" s="63">
        <f>T34*U$4</f>
        <v>0.99</v>
      </c>
      <c r="W34" s="51" t="s">
        <v>14</v>
      </c>
      <c r="X34" s="63">
        <f>W34*X$4</f>
        <v>0</v>
      </c>
      <c r="Z34" s="64">
        <f t="shared" si="6"/>
        <v>0.99</v>
      </c>
      <c r="AA34" s="65">
        <f>Z34/Z$30</f>
        <v>0.012221467810628972</v>
      </c>
    </row>
    <row r="35" spans="2:27" ht="15.75" customHeight="1">
      <c r="B35" s="135" t="s">
        <v>39</v>
      </c>
      <c r="C35" s="135"/>
      <c r="D35" s="135"/>
      <c r="E35" s="135"/>
      <c r="F35" s="135"/>
      <c r="G35" s="135"/>
      <c r="H35" s="135"/>
      <c r="I35" s="135"/>
      <c r="J35" s="135"/>
      <c r="K35" s="51" t="s">
        <v>14</v>
      </c>
      <c r="L35" s="63">
        <f>K35*L$4</f>
        <v>0</v>
      </c>
      <c r="N35" s="51" t="s">
        <v>14</v>
      </c>
      <c r="O35" s="63">
        <f>N35*O$4</f>
        <v>0</v>
      </c>
      <c r="Q35" s="51" t="s">
        <v>14</v>
      </c>
      <c r="R35" s="63">
        <f>Q35*R$4</f>
        <v>0</v>
      </c>
      <c r="T35" s="51" t="s">
        <v>14</v>
      </c>
      <c r="U35" s="63">
        <f>T35*U$4</f>
        <v>0</v>
      </c>
      <c r="W35" s="51" t="s">
        <v>14</v>
      </c>
      <c r="X35" s="63">
        <f>W35*X$4</f>
        <v>0</v>
      </c>
      <c r="Z35" s="64">
        <f t="shared" si="6"/>
        <v>0</v>
      </c>
      <c r="AA35" s="65">
        <f>Z35/Z$30</f>
        <v>0</v>
      </c>
    </row>
    <row r="36" spans="2:26" ht="13.5" customHeight="1">
      <c r="B36" s="135"/>
      <c r="C36" s="135"/>
      <c r="D36" s="135"/>
      <c r="E36" s="135"/>
      <c r="F36" s="135"/>
      <c r="G36" s="135"/>
      <c r="H36" s="135"/>
      <c r="I36" s="135"/>
      <c r="J36" s="135"/>
      <c r="T36" s="51"/>
      <c r="U36" s="54"/>
      <c r="W36" s="51"/>
      <c r="X36" s="54"/>
      <c r="Z36" s="64"/>
    </row>
    <row r="37" spans="2:26" ht="15.75" customHeight="1">
      <c r="B37" s="137" t="s">
        <v>41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Z37" s="64"/>
    </row>
    <row r="38" spans="2:27" ht="18" customHeight="1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Z38" s="61">
        <f>SUM(Z39:Z44)</f>
        <v>83.018</v>
      </c>
      <c r="AA38" s="62">
        <f>SUM(AA39:AA44)</f>
        <v>1</v>
      </c>
    </row>
    <row r="39" spans="2:27" ht="15.75" customHeight="1">
      <c r="B39" s="135" t="s">
        <v>42</v>
      </c>
      <c r="C39" s="138"/>
      <c r="D39" s="138"/>
      <c r="E39" s="138"/>
      <c r="F39" s="138"/>
      <c r="G39" s="138"/>
      <c r="H39" s="138"/>
      <c r="I39" s="138"/>
      <c r="J39" s="138"/>
      <c r="K39" s="51" t="s">
        <v>16</v>
      </c>
      <c r="L39" s="63">
        <f aca="true" t="shared" si="13" ref="L39:L44">K39*L$4</f>
        <v>1.0050000000000001</v>
      </c>
      <c r="N39" s="51" t="s">
        <v>26</v>
      </c>
      <c r="O39" s="63">
        <f aca="true" t="shared" si="14" ref="O39:O44">N39*O$4</f>
        <v>3.993</v>
      </c>
      <c r="Q39" s="51" t="s">
        <v>187</v>
      </c>
      <c r="R39" s="63">
        <f aca="true" t="shared" si="15" ref="R39:R44">Q39*R$4</f>
        <v>3</v>
      </c>
      <c r="T39" s="51" t="s">
        <v>34</v>
      </c>
      <c r="U39" s="63">
        <f aca="true" t="shared" si="16" ref="U39:U44">T39*U$4</f>
        <v>3.003</v>
      </c>
      <c r="W39" s="51" t="s">
        <v>50</v>
      </c>
      <c r="X39" s="63">
        <f aca="true" t="shared" si="17" ref="X39:X44">W39*X$4</f>
        <v>4</v>
      </c>
      <c r="Z39" s="64">
        <f t="shared" si="6"/>
        <v>15.001000000000001</v>
      </c>
      <c r="AA39" s="65">
        <f aca="true" t="shared" si="18" ref="AA39:AA44">Z39/Z$38</f>
        <v>0.180695752728324</v>
      </c>
    </row>
    <row r="40" spans="2:27" ht="15.75" customHeight="1">
      <c r="B40" s="135" t="s">
        <v>43</v>
      </c>
      <c r="C40" s="135"/>
      <c r="D40" s="135"/>
      <c r="E40" s="135"/>
      <c r="F40" s="135"/>
      <c r="G40" s="135"/>
      <c r="H40" s="135"/>
      <c r="I40" s="135"/>
      <c r="J40" s="135"/>
      <c r="K40" s="51" t="s">
        <v>25</v>
      </c>
      <c r="L40" s="63">
        <f t="shared" si="13"/>
        <v>1.995</v>
      </c>
      <c r="N40" s="51" t="s">
        <v>156</v>
      </c>
      <c r="O40" s="63">
        <f t="shared" si="14"/>
        <v>13.991999999999999</v>
      </c>
      <c r="Q40" s="51" t="s">
        <v>187</v>
      </c>
      <c r="R40" s="63">
        <f t="shared" si="15"/>
        <v>3</v>
      </c>
      <c r="T40" s="51" t="s">
        <v>37</v>
      </c>
      <c r="U40" s="63">
        <f t="shared" si="16"/>
        <v>2.013</v>
      </c>
      <c r="W40" s="51" t="s">
        <v>189</v>
      </c>
      <c r="X40" s="63">
        <f t="shared" si="17"/>
        <v>11</v>
      </c>
      <c r="Z40" s="64">
        <f t="shared" si="6"/>
        <v>32</v>
      </c>
      <c r="AA40" s="65">
        <f t="shared" si="18"/>
        <v>0.3854585752487412</v>
      </c>
    </row>
    <row r="41" spans="2:27" ht="15.75" customHeight="1">
      <c r="B41" s="135" t="s">
        <v>44</v>
      </c>
      <c r="C41" s="135"/>
      <c r="D41" s="135"/>
      <c r="E41" s="135"/>
      <c r="F41" s="135"/>
      <c r="G41" s="135"/>
      <c r="H41" s="135"/>
      <c r="I41" s="135"/>
      <c r="J41" s="135"/>
      <c r="K41" s="51" t="s">
        <v>16</v>
      </c>
      <c r="L41" s="63">
        <f t="shared" si="13"/>
        <v>1.0050000000000001</v>
      </c>
      <c r="N41" s="51" t="s">
        <v>126</v>
      </c>
      <c r="O41" s="63">
        <f t="shared" si="14"/>
        <v>6.9959999999999996</v>
      </c>
      <c r="Q41" s="51" t="s">
        <v>175</v>
      </c>
      <c r="R41" s="63">
        <f t="shared" si="15"/>
        <v>1</v>
      </c>
      <c r="T41" s="51" t="s">
        <v>22</v>
      </c>
      <c r="U41" s="63">
        <f t="shared" si="16"/>
        <v>5.016</v>
      </c>
      <c r="W41" s="51" t="s">
        <v>177</v>
      </c>
      <c r="X41" s="63">
        <f t="shared" si="17"/>
        <v>1</v>
      </c>
      <c r="Z41" s="64">
        <f t="shared" si="6"/>
        <v>15.017</v>
      </c>
      <c r="AA41" s="65">
        <f t="shared" si="18"/>
        <v>0.18088848201594834</v>
      </c>
    </row>
    <row r="42" spans="2:27" ht="15.75" customHeight="1">
      <c r="B42" s="135" t="s">
        <v>45</v>
      </c>
      <c r="C42" s="135"/>
      <c r="D42" s="135"/>
      <c r="E42" s="135"/>
      <c r="F42" s="135"/>
      <c r="G42" s="135"/>
      <c r="H42" s="135"/>
      <c r="I42" s="135"/>
      <c r="J42" s="135"/>
      <c r="K42" s="51" t="s">
        <v>14</v>
      </c>
      <c r="L42" s="63">
        <f t="shared" si="13"/>
        <v>0</v>
      </c>
      <c r="N42" s="51" t="s">
        <v>37</v>
      </c>
      <c r="O42" s="63">
        <f t="shared" si="14"/>
        <v>2.013</v>
      </c>
      <c r="Q42" s="51" t="s">
        <v>14</v>
      </c>
      <c r="R42" s="63">
        <f t="shared" si="15"/>
        <v>0</v>
      </c>
      <c r="T42" s="51" t="s">
        <v>26</v>
      </c>
      <c r="U42" s="63">
        <f t="shared" si="16"/>
        <v>3.993</v>
      </c>
      <c r="W42" s="51" t="s">
        <v>14</v>
      </c>
      <c r="X42" s="63">
        <f t="shared" si="17"/>
        <v>0</v>
      </c>
      <c r="Z42" s="64">
        <f t="shared" si="6"/>
        <v>6.006</v>
      </c>
      <c r="AA42" s="65">
        <f t="shared" si="18"/>
        <v>0.07234575634199812</v>
      </c>
    </row>
    <row r="43" spans="2:27" ht="15.75" customHeight="1">
      <c r="B43" s="135" t="s">
        <v>46</v>
      </c>
      <c r="C43" s="135"/>
      <c r="D43" s="135"/>
      <c r="E43" s="135"/>
      <c r="F43" s="135"/>
      <c r="G43" s="135"/>
      <c r="H43" s="135"/>
      <c r="I43" s="135"/>
      <c r="J43" s="135"/>
      <c r="K43" s="51" t="s">
        <v>25</v>
      </c>
      <c r="L43" s="63">
        <f t="shared" si="13"/>
        <v>1.995</v>
      </c>
      <c r="N43" s="51" t="s">
        <v>37</v>
      </c>
      <c r="O43" s="63">
        <f t="shared" si="14"/>
        <v>2.013</v>
      </c>
      <c r="Q43" s="51" t="s">
        <v>188</v>
      </c>
      <c r="R43" s="63">
        <f t="shared" si="15"/>
        <v>2</v>
      </c>
      <c r="T43" s="51" t="s">
        <v>158</v>
      </c>
      <c r="U43" s="63">
        <f t="shared" si="16"/>
        <v>7.986</v>
      </c>
      <c r="W43" s="51" t="s">
        <v>177</v>
      </c>
      <c r="X43" s="63">
        <f t="shared" si="17"/>
        <v>1</v>
      </c>
      <c r="Z43" s="64">
        <f t="shared" si="6"/>
        <v>14.994</v>
      </c>
      <c r="AA43" s="65">
        <f t="shared" si="18"/>
        <v>0.1806114336649883</v>
      </c>
    </row>
    <row r="44" spans="2:27" ht="15.75" customHeight="1">
      <c r="B44" s="135" t="s">
        <v>47</v>
      </c>
      <c r="C44" s="135"/>
      <c r="D44" s="135"/>
      <c r="E44" s="135"/>
      <c r="F44" s="135"/>
      <c r="G44" s="135"/>
      <c r="H44" s="135"/>
      <c r="I44" s="135"/>
      <c r="J44" s="135"/>
      <c r="K44" s="51" t="s">
        <v>14</v>
      </c>
      <c r="L44" s="63">
        <f t="shared" si="13"/>
        <v>0</v>
      </c>
      <c r="N44" s="51" t="s">
        <v>14</v>
      </c>
      <c r="O44" s="63">
        <f t="shared" si="14"/>
        <v>0</v>
      </c>
      <c r="Q44" s="51" t="s">
        <v>14</v>
      </c>
      <c r="R44" s="63">
        <f t="shared" si="15"/>
        <v>0</v>
      </c>
      <c r="T44" s="51" t="s">
        <v>14</v>
      </c>
      <c r="U44" s="63">
        <f t="shared" si="16"/>
        <v>0</v>
      </c>
      <c r="W44" s="51" t="s">
        <v>14</v>
      </c>
      <c r="X44" s="63">
        <f t="shared" si="17"/>
        <v>0</v>
      </c>
      <c r="Z44" s="64">
        <f t="shared" si="6"/>
        <v>0</v>
      </c>
      <c r="AA44" s="65">
        <f t="shared" si="18"/>
        <v>0</v>
      </c>
    </row>
    <row r="45" spans="2:26" ht="13.5" customHeight="1">
      <c r="B45" s="136"/>
      <c r="C45" s="136"/>
      <c r="D45" s="136"/>
      <c r="E45" s="136"/>
      <c r="F45" s="136"/>
      <c r="G45" s="136"/>
      <c r="H45" s="136"/>
      <c r="I45" s="136"/>
      <c r="J45" s="136"/>
      <c r="L45" s="63"/>
      <c r="O45" s="63"/>
      <c r="R45" s="63"/>
      <c r="T45" s="68"/>
      <c r="U45" s="63"/>
      <c r="W45" s="68"/>
      <c r="X45" s="63"/>
      <c r="Z45" s="64"/>
    </row>
    <row r="46" spans="2:26" ht="15.75" customHeight="1">
      <c r="B46" s="137" t="s">
        <v>48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Z46" s="64"/>
    </row>
    <row r="47" spans="2:27" ht="15.7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Z47" s="61">
        <f>SUM(Z48:Z52)</f>
        <v>74</v>
      </c>
      <c r="AA47" s="62">
        <f>SUM(AA48:AA52)</f>
        <v>1.0000000000000002</v>
      </c>
    </row>
    <row r="48" spans="2:27" ht="15.75" customHeight="1">
      <c r="B48" s="135" t="s">
        <v>33</v>
      </c>
      <c r="C48" s="138"/>
      <c r="D48" s="138"/>
      <c r="E48" s="138"/>
      <c r="F48" s="138"/>
      <c r="G48" s="138"/>
      <c r="H48" s="138"/>
      <c r="I48" s="138"/>
      <c r="J48" s="138"/>
      <c r="K48" s="51" t="s">
        <v>185</v>
      </c>
      <c r="L48" s="63">
        <f>K48*L$4</f>
        <v>4.005</v>
      </c>
      <c r="N48" s="51" t="s">
        <v>157</v>
      </c>
      <c r="O48" s="63">
        <f>N48*O$4</f>
        <v>19.998</v>
      </c>
      <c r="R48" s="63">
        <f>Q48*R$4</f>
        <v>0</v>
      </c>
      <c r="T48" s="51" t="s">
        <v>191</v>
      </c>
      <c r="U48" s="63">
        <f>T48*U$4</f>
        <v>16.995</v>
      </c>
      <c r="W48" s="51" t="s">
        <v>178</v>
      </c>
      <c r="X48" s="63">
        <f>W48*X$4</f>
        <v>8</v>
      </c>
      <c r="Z48" s="64">
        <f t="shared" si="6"/>
        <v>48.998000000000005</v>
      </c>
      <c r="AA48" s="65">
        <f>Z48/Z$47</f>
        <v>0.6621351351351352</v>
      </c>
    </row>
    <row r="49" spans="2:27" ht="15.75" customHeight="1">
      <c r="B49" s="135" t="s">
        <v>35</v>
      </c>
      <c r="C49" s="135"/>
      <c r="D49" s="135"/>
      <c r="E49" s="135"/>
      <c r="F49" s="135"/>
      <c r="G49" s="135"/>
      <c r="H49" s="135"/>
      <c r="I49" s="135"/>
      <c r="J49" s="135"/>
      <c r="K49" s="51" t="s">
        <v>16</v>
      </c>
      <c r="L49" s="63">
        <f>K49*L$4</f>
        <v>1.0050000000000001</v>
      </c>
      <c r="N49" s="51" t="s">
        <v>34</v>
      </c>
      <c r="O49" s="63">
        <f>N49*O$4</f>
        <v>3.003</v>
      </c>
      <c r="R49" s="63">
        <f>Q49*R$4</f>
        <v>0</v>
      </c>
      <c r="T49" s="51" t="s">
        <v>26</v>
      </c>
      <c r="U49" s="63">
        <f>T49*U$4</f>
        <v>3.993</v>
      </c>
      <c r="W49" s="51" t="s">
        <v>192</v>
      </c>
      <c r="X49" s="63">
        <f>W49*X$4</f>
        <v>3</v>
      </c>
      <c r="Z49" s="64">
        <f t="shared" si="6"/>
        <v>11.001</v>
      </c>
      <c r="AA49" s="65">
        <f>Z49/Z$47</f>
        <v>0.14866216216216216</v>
      </c>
    </row>
    <row r="50" spans="2:27" ht="15.75" customHeight="1">
      <c r="B50" s="135" t="s">
        <v>36</v>
      </c>
      <c r="C50" s="135"/>
      <c r="D50" s="135"/>
      <c r="E50" s="135"/>
      <c r="F50" s="135"/>
      <c r="G50" s="135"/>
      <c r="H50" s="135"/>
      <c r="I50" s="135"/>
      <c r="J50" s="135"/>
      <c r="K50" s="51" t="s">
        <v>16</v>
      </c>
      <c r="L50" s="63">
        <f>K50*L$4</f>
        <v>1.0050000000000001</v>
      </c>
      <c r="N50" s="51" t="s">
        <v>26</v>
      </c>
      <c r="O50" s="63">
        <f>N50*O$4</f>
        <v>3.993</v>
      </c>
      <c r="R50" s="63">
        <f>Q50*R$4</f>
        <v>0</v>
      </c>
      <c r="T50" s="51" t="s">
        <v>37</v>
      </c>
      <c r="U50" s="63">
        <f>T50*U$4</f>
        <v>2.013</v>
      </c>
      <c r="W50" s="51" t="s">
        <v>192</v>
      </c>
      <c r="X50" s="63">
        <f>W50*X$4</f>
        <v>3</v>
      </c>
      <c r="Z50" s="64">
        <f t="shared" si="6"/>
        <v>10.011</v>
      </c>
      <c r="AA50" s="65">
        <f>Z50/Z$47</f>
        <v>0.13528378378378378</v>
      </c>
    </row>
    <row r="51" spans="2:27" ht="15.75" customHeight="1">
      <c r="B51" s="135" t="s">
        <v>38</v>
      </c>
      <c r="C51" s="135"/>
      <c r="D51" s="135"/>
      <c r="E51" s="135"/>
      <c r="F51" s="135"/>
      <c r="G51" s="135"/>
      <c r="H51" s="135"/>
      <c r="I51" s="135"/>
      <c r="J51" s="135"/>
      <c r="K51" s="51" t="s">
        <v>14</v>
      </c>
      <c r="L51" s="63">
        <f>K51*L$4</f>
        <v>0</v>
      </c>
      <c r="N51" s="51" t="s">
        <v>14</v>
      </c>
      <c r="O51" s="63">
        <f>N51*O$4</f>
        <v>0</v>
      </c>
      <c r="R51" s="63">
        <f>Q51*R$4</f>
        <v>0</v>
      </c>
      <c r="T51" s="51" t="s">
        <v>18</v>
      </c>
      <c r="U51" s="63">
        <f>T51*U$4</f>
        <v>0.99</v>
      </c>
      <c r="W51" s="51" t="s">
        <v>190</v>
      </c>
      <c r="X51" s="63">
        <f>W51*X$4</f>
        <v>2</v>
      </c>
      <c r="Z51" s="64">
        <f t="shared" si="6"/>
        <v>2.99</v>
      </c>
      <c r="AA51" s="65">
        <f>Z51/Z$47</f>
        <v>0.04040540540540541</v>
      </c>
    </row>
    <row r="52" spans="2:27" ht="15.75" customHeight="1">
      <c r="B52" s="135" t="s">
        <v>39</v>
      </c>
      <c r="C52" s="135"/>
      <c r="D52" s="135"/>
      <c r="E52" s="135"/>
      <c r="F52" s="135"/>
      <c r="G52" s="135"/>
      <c r="H52" s="135"/>
      <c r="I52" s="135"/>
      <c r="J52" s="135"/>
      <c r="K52" s="51" t="s">
        <v>14</v>
      </c>
      <c r="L52" s="63">
        <f>K52*L$4</f>
        <v>0</v>
      </c>
      <c r="N52" s="51" t="s">
        <v>14</v>
      </c>
      <c r="O52" s="63">
        <f>N52*O$4</f>
        <v>0</v>
      </c>
      <c r="R52" s="63">
        <f>Q52*R$4</f>
        <v>0</v>
      </c>
      <c r="T52" s="51" t="s">
        <v>14</v>
      </c>
      <c r="U52" s="63">
        <f>T52*U$4</f>
        <v>0</v>
      </c>
      <c r="W52" s="51" t="s">
        <v>177</v>
      </c>
      <c r="X52" s="63">
        <f>W52*X$4</f>
        <v>1</v>
      </c>
      <c r="Z52" s="64">
        <f t="shared" si="6"/>
        <v>1</v>
      </c>
      <c r="AA52" s="65">
        <f>Z52/Z$47</f>
        <v>0.013513513513513514</v>
      </c>
    </row>
    <row r="53" spans="2:26" ht="13.5" customHeight="1">
      <c r="B53" s="135"/>
      <c r="C53" s="135"/>
      <c r="D53" s="135"/>
      <c r="E53" s="135"/>
      <c r="F53" s="135"/>
      <c r="G53" s="135"/>
      <c r="H53" s="135"/>
      <c r="I53" s="135"/>
      <c r="J53" s="135"/>
      <c r="L53" s="63"/>
      <c r="O53" s="63"/>
      <c r="R53" s="63"/>
      <c r="T53" s="51"/>
      <c r="U53" s="63"/>
      <c r="W53" s="51"/>
      <c r="X53" s="63"/>
      <c r="Z53" s="64"/>
    </row>
    <row r="54" spans="2:26" ht="15.75" customHeight="1">
      <c r="B54" s="137" t="s">
        <v>49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Z54" s="64"/>
    </row>
    <row r="55" spans="2:27" ht="15.75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Z55" s="61">
        <f>SUM(Z56:Z60)</f>
        <v>83.018</v>
      </c>
      <c r="AA55" s="62">
        <f>SUM(AA56:AA60)</f>
        <v>1</v>
      </c>
    </row>
    <row r="56" spans="2:27" ht="15.75" customHeight="1">
      <c r="B56" s="135" t="s">
        <v>33</v>
      </c>
      <c r="C56" s="138"/>
      <c r="D56" s="138"/>
      <c r="E56" s="138"/>
      <c r="F56" s="138"/>
      <c r="G56" s="138"/>
      <c r="H56" s="138"/>
      <c r="I56" s="138"/>
      <c r="J56" s="138"/>
      <c r="K56" s="51" t="s">
        <v>185</v>
      </c>
      <c r="L56" s="63">
        <f>K56*L$4</f>
        <v>4.005</v>
      </c>
      <c r="N56" s="51" t="s">
        <v>193</v>
      </c>
      <c r="O56" s="63">
        <f>N56*O$4</f>
        <v>23.000999999999998</v>
      </c>
      <c r="Q56" s="51" t="s">
        <v>175</v>
      </c>
      <c r="R56" s="63">
        <f>Q56*R$4</f>
        <v>1</v>
      </c>
      <c r="T56" s="51" t="s">
        <v>194</v>
      </c>
      <c r="U56" s="63">
        <f>T56*U$4</f>
        <v>19.008</v>
      </c>
      <c r="W56" s="51" t="s">
        <v>186</v>
      </c>
      <c r="X56" s="63">
        <f>W56*X$4</f>
        <v>16</v>
      </c>
      <c r="Z56" s="64">
        <f t="shared" si="6"/>
        <v>63.013999999999996</v>
      </c>
      <c r="AA56" s="65">
        <f>Z56/Z$55</f>
        <v>0.7590402081476306</v>
      </c>
    </row>
    <row r="57" spans="2:27" ht="15.75" customHeight="1">
      <c r="B57" s="135" t="s">
        <v>35</v>
      </c>
      <c r="C57" s="135"/>
      <c r="D57" s="135"/>
      <c r="E57" s="135"/>
      <c r="F57" s="135"/>
      <c r="G57" s="135"/>
      <c r="H57" s="135"/>
      <c r="I57" s="135"/>
      <c r="J57" s="135"/>
      <c r="K57" s="51" t="s">
        <v>25</v>
      </c>
      <c r="L57" s="63">
        <f>K57*L$4</f>
        <v>1.995</v>
      </c>
      <c r="N57" s="51" t="s">
        <v>34</v>
      </c>
      <c r="O57" s="63">
        <f>N57*O$4</f>
        <v>3.003</v>
      </c>
      <c r="Q57" s="51" t="s">
        <v>187</v>
      </c>
      <c r="R57" s="63">
        <f>Q57*R$4</f>
        <v>3</v>
      </c>
      <c r="T57" s="51" t="s">
        <v>34</v>
      </c>
      <c r="U57" s="63">
        <f>T57*U$4</f>
        <v>3.003</v>
      </c>
      <c r="W57" s="51" t="s">
        <v>14</v>
      </c>
      <c r="X57" s="63">
        <f>W57*X$4</f>
        <v>0</v>
      </c>
      <c r="Z57" s="64">
        <f t="shared" si="6"/>
        <v>11.001000000000001</v>
      </c>
      <c r="AA57" s="65">
        <f>Z57/Z$55</f>
        <v>0.13251343082223133</v>
      </c>
    </row>
    <row r="58" spans="2:27" ht="15.75" customHeight="1">
      <c r="B58" s="135" t="s">
        <v>36</v>
      </c>
      <c r="C58" s="135"/>
      <c r="D58" s="135"/>
      <c r="E58" s="135"/>
      <c r="F58" s="135"/>
      <c r="G58" s="135"/>
      <c r="H58" s="135"/>
      <c r="I58" s="135"/>
      <c r="J58" s="135"/>
      <c r="K58" s="51" t="s">
        <v>14</v>
      </c>
      <c r="L58" s="63">
        <f>K58*L$4</f>
        <v>0</v>
      </c>
      <c r="N58" s="51" t="s">
        <v>37</v>
      </c>
      <c r="O58" s="63">
        <f>N58*O$4</f>
        <v>2.013</v>
      </c>
      <c r="Q58" s="51" t="s">
        <v>175</v>
      </c>
      <c r="R58" s="63">
        <f>Q58*R$4</f>
        <v>1</v>
      </c>
      <c r="T58" s="51" t="s">
        <v>18</v>
      </c>
      <c r="U58" s="63">
        <f>T58*U$4</f>
        <v>0.99</v>
      </c>
      <c r="W58" s="51" t="s">
        <v>14</v>
      </c>
      <c r="X58" s="63">
        <f>W58*X$4</f>
        <v>0</v>
      </c>
      <c r="Z58" s="64">
        <f t="shared" si="6"/>
        <v>4.003</v>
      </c>
      <c r="AA58" s="65">
        <f>Z58/Z$55</f>
        <v>0.04821845864752222</v>
      </c>
    </row>
    <row r="59" spans="2:27" ht="15.75" customHeight="1">
      <c r="B59" s="135" t="s">
        <v>38</v>
      </c>
      <c r="C59" s="135"/>
      <c r="D59" s="135"/>
      <c r="E59" s="135"/>
      <c r="F59" s="135"/>
      <c r="G59" s="135"/>
      <c r="H59" s="135"/>
      <c r="I59" s="135"/>
      <c r="J59" s="135"/>
      <c r="K59" s="51" t="s">
        <v>14</v>
      </c>
      <c r="L59" s="63">
        <f>K59*L$4</f>
        <v>0</v>
      </c>
      <c r="N59" s="51" t="s">
        <v>14</v>
      </c>
      <c r="O59" s="63">
        <f>N59*O$4</f>
        <v>0</v>
      </c>
      <c r="Q59" s="51" t="s">
        <v>175</v>
      </c>
      <c r="R59" s="63">
        <f>Q59*R$4</f>
        <v>1</v>
      </c>
      <c r="T59" s="51" t="s">
        <v>14</v>
      </c>
      <c r="U59" s="63">
        <f>T59*U$4</f>
        <v>0</v>
      </c>
      <c r="W59" s="51" t="s">
        <v>177</v>
      </c>
      <c r="X59" s="63">
        <f>W59*X$4</f>
        <v>1</v>
      </c>
      <c r="Z59" s="64">
        <f t="shared" si="6"/>
        <v>2</v>
      </c>
      <c r="AA59" s="65">
        <f>Z59/Z$55</f>
        <v>0.024091160953046326</v>
      </c>
    </row>
    <row r="60" spans="2:27" ht="15.75" customHeight="1"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51" t="s">
        <v>14</v>
      </c>
      <c r="L60" s="63">
        <f>K60*L$4</f>
        <v>0</v>
      </c>
      <c r="N60" s="51" t="s">
        <v>14</v>
      </c>
      <c r="O60" s="63">
        <f>N60*O$4</f>
        <v>0</v>
      </c>
      <c r="Q60" s="51" t="s">
        <v>187</v>
      </c>
      <c r="R60" s="63">
        <f>Q60*R$4</f>
        <v>3</v>
      </c>
      <c r="T60" s="51" t="s">
        <v>14</v>
      </c>
      <c r="U60" s="63">
        <f>T60*U$4</f>
        <v>0</v>
      </c>
      <c r="W60" s="51" t="s">
        <v>14</v>
      </c>
      <c r="X60" s="63">
        <f>W60*X$4</f>
        <v>0</v>
      </c>
      <c r="Z60" s="64">
        <f t="shared" si="6"/>
        <v>3</v>
      </c>
      <c r="AA60" s="65">
        <f>Z60/Z$55</f>
        <v>0.03613674142956949</v>
      </c>
    </row>
    <row r="61" spans="2:26" ht="13.5" customHeight="1">
      <c r="B61" s="135"/>
      <c r="C61" s="135"/>
      <c r="D61" s="135"/>
      <c r="E61" s="135"/>
      <c r="F61" s="135"/>
      <c r="G61" s="135"/>
      <c r="H61" s="135"/>
      <c r="I61" s="135"/>
      <c r="J61" s="135"/>
      <c r="L61" s="63"/>
      <c r="O61" s="63"/>
      <c r="R61" s="63"/>
      <c r="T61" s="51"/>
      <c r="U61" s="63"/>
      <c r="W61" s="51"/>
      <c r="X61" s="63"/>
      <c r="Z61" s="64"/>
    </row>
    <row r="62" spans="2:27" s="60" customFormat="1" ht="18" customHeight="1">
      <c r="B62" s="137" t="s">
        <v>51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Z62" s="61">
        <f>SUM(Z63:Z66)</f>
        <v>83.056</v>
      </c>
      <c r="AA62" s="62">
        <f>SUM(AA63:AA66)</f>
        <v>1</v>
      </c>
    </row>
    <row r="63" spans="2:27" ht="15.75" customHeight="1">
      <c r="B63" s="135" t="s">
        <v>52</v>
      </c>
      <c r="C63" s="138"/>
      <c r="D63" s="138"/>
      <c r="E63" s="138"/>
      <c r="F63" s="138"/>
      <c r="G63" s="138"/>
      <c r="H63" s="138"/>
      <c r="I63" s="138"/>
      <c r="J63" s="138"/>
      <c r="K63" s="51" t="s">
        <v>16</v>
      </c>
      <c r="L63" s="63">
        <f>K63*L$4</f>
        <v>1.0050000000000001</v>
      </c>
      <c r="N63" s="51" t="s">
        <v>160</v>
      </c>
      <c r="O63" s="63">
        <f>N63*O$4</f>
        <v>16.005</v>
      </c>
      <c r="Q63" s="67" t="s">
        <v>14</v>
      </c>
      <c r="R63" s="63">
        <f>Q63*R$4</f>
        <v>0</v>
      </c>
      <c r="T63" s="51" t="s">
        <v>161</v>
      </c>
      <c r="U63" s="63">
        <f>T63*U$4</f>
        <v>12.012</v>
      </c>
      <c r="W63" s="51" t="s">
        <v>50</v>
      </c>
      <c r="X63" s="63">
        <f>W63*X$4</f>
        <v>4</v>
      </c>
      <c r="Z63" s="64">
        <f t="shared" si="6"/>
        <v>33.022</v>
      </c>
      <c r="AA63" s="65">
        <f>Z63/Z$62</f>
        <v>0.39758717010209976</v>
      </c>
    </row>
    <row r="64" spans="2:27" ht="15.75" customHeight="1">
      <c r="B64" s="135" t="s">
        <v>53</v>
      </c>
      <c r="C64" s="135"/>
      <c r="D64" s="135"/>
      <c r="E64" s="135"/>
      <c r="F64" s="135"/>
      <c r="G64" s="135"/>
      <c r="H64" s="135"/>
      <c r="I64" s="135"/>
      <c r="J64" s="135"/>
      <c r="K64" s="51" t="s">
        <v>14</v>
      </c>
      <c r="L64" s="63">
        <f>K64*L$4</f>
        <v>0</v>
      </c>
      <c r="N64" s="51" t="s">
        <v>14</v>
      </c>
      <c r="O64" s="63">
        <f>N64*O$4</f>
        <v>0</v>
      </c>
      <c r="Q64" s="67" t="s">
        <v>14</v>
      </c>
      <c r="R64" s="63">
        <f>Q64*R$4</f>
        <v>0</v>
      </c>
      <c r="T64" s="51" t="s">
        <v>14</v>
      </c>
      <c r="U64" s="63">
        <f>T64*U$4</f>
        <v>0</v>
      </c>
      <c r="W64" s="51" t="s">
        <v>14</v>
      </c>
      <c r="X64" s="63">
        <f>W64*X$4</f>
        <v>0</v>
      </c>
      <c r="Z64" s="64">
        <f t="shared" si="6"/>
        <v>0</v>
      </c>
      <c r="AA64" s="65">
        <f>Z64/Z$62</f>
        <v>0</v>
      </c>
    </row>
    <row r="65" spans="2:27" ht="15.75" customHeight="1">
      <c r="B65" s="135" t="s">
        <v>54</v>
      </c>
      <c r="C65" s="135"/>
      <c r="D65" s="135"/>
      <c r="E65" s="135"/>
      <c r="F65" s="135"/>
      <c r="G65" s="135"/>
      <c r="H65" s="135"/>
      <c r="I65" s="135"/>
      <c r="J65" s="135"/>
      <c r="K65" s="51" t="s">
        <v>16</v>
      </c>
      <c r="L65" s="63">
        <f>K65*L$4</f>
        <v>1.0050000000000001</v>
      </c>
      <c r="N65" s="51" t="s">
        <v>22</v>
      </c>
      <c r="O65" s="63">
        <f>N65*O$4</f>
        <v>5.016</v>
      </c>
      <c r="Q65" s="51" t="s">
        <v>188</v>
      </c>
      <c r="R65" s="63">
        <f>Q65*R$4</f>
        <v>2</v>
      </c>
      <c r="T65" s="51" t="s">
        <v>102</v>
      </c>
      <c r="U65" s="63">
        <f>T65*U$4</f>
        <v>6.006</v>
      </c>
      <c r="W65" s="51" t="s">
        <v>180</v>
      </c>
      <c r="X65" s="63">
        <f>W65*X$4</f>
        <v>6</v>
      </c>
      <c r="Z65" s="64">
        <f t="shared" si="6"/>
        <v>20.027</v>
      </c>
      <c r="AA65" s="65">
        <f>Z65/Z$62</f>
        <v>0.24112646888846082</v>
      </c>
    </row>
    <row r="66" spans="2:27" ht="15.75" customHeight="1">
      <c r="B66" s="135" t="s">
        <v>55</v>
      </c>
      <c r="C66" s="135"/>
      <c r="D66" s="135"/>
      <c r="E66" s="135"/>
      <c r="F66" s="135"/>
      <c r="G66" s="135"/>
      <c r="H66" s="135"/>
      <c r="I66" s="135"/>
      <c r="J66" s="135"/>
      <c r="K66" s="51" t="s">
        <v>185</v>
      </c>
      <c r="L66" s="63">
        <f>K66*L$4</f>
        <v>4.005</v>
      </c>
      <c r="N66" s="51" t="s">
        <v>126</v>
      </c>
      <c r="O66" s="63">
        <f>N66*O$4</f>
        <v>6.9959999999999996</v>
      </c>
      <c r="Q66" s="51" t="s">
        <v>195</v>
      </c>
      <c r="R66" s="63">
        <f>Q66*R$4</f>
        <v>6</v>
      </c>
      <c r="T66" s="51" t="s">
        <v>102</v>
      </c>
      <c r="U66" s="63">
        <f>T66*U$4</f>
        <v>6.006</v>
      </c>
      <c r="W66" s="51" t="s">
        <v>196</v>
      </c>
      <c r="X66" s="63">
        <f>W66*X$4</f>
        <v>7</v>
      </c>
      <c r="Z66" s="64">
        <f t="shared" si="6"/>
        <v>30.006999999999998</v>
      </c>
      <c r="AA66" s="65">
        <f>Z66/Z$62</f>
        <v>0.3612863610094394</v>
      </c>
    </row>
    <row r="67" spans="2:26" ht="13.5" customHeight="1">
      <c r="B67" s="135"/>
      <c r="C67" s="135"/>
      <c r="D67" s="135"/>
      <c r="E67" s="135"/>
      <c r="F67" s="135"/>
      <c r="G67" s="135"/>
      <c r="H67" s="135"/>
      <c r="I67" s="135"/>
      <c r="J67" s="135"/>
      <c r="L67" s="63"/>
      <c r="O67" s="63"/>
      <c r="Q67" s="51"/>
      <c r="R67" s="63"/>
      <c r="T67" s="68"/>
      <c r="U67" s="63"/>
      <c r="W67" s="68"/>
      <c r="X67" s="63"/>
      <c r="Z67" s="64"/>
    </row>
    <row r="68" spans="2:27" s="60" customFormat="1" ht="18" customHeight="1">
      <c r="B68" s="137" t="s">
        <v>56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Z68" s="61">
        <f>SUM(Z69:Z74)</f>
        <v>75.98700000000001</v>
      </c>
      <c r="AA68" s="62">
        <f>SUM(AA69:AA74)</f>
        <v>1</v>
      </c>
    </row>
    <row r="69" spans="2:27" ht="15.75" customHeight="1">
      <c r="B69" s="135" t="s">
        <v>57</v>
      </c>
      <c r="C69" s="138"/>
      <c r="D69" s="138"/>
      <c r="E69" s="138"/>
      <c r="F69" s="138"/>
      <c r="G69" s="138"/>
      <c r="H69" s="138"/>
      <c r="I69" s="138"/>
      <c r="J69" s="138"/>
      <c r="K69" s="51" t="s">
        <v>14</v>
      </c>
      <c r="L69" s="63">
        <f aca="true" t="shared" si="19" ref="L69:L74">K69*L$4</f>
        <v>0</v>
      </c>
      <c r="N69" s="51" t="s">
        <v>18</v>
      </c>
      <c r="O69" s="63">
        <f aca="true" t="shared" si="20" ref="O69:O74">N69*O$4</f>
        <v>0.99</v>
      </c>
      <c r="Q69" s="51" t="s">
        <v>14</v>
      </c>
      <c r="R69" s="63">
        <f aca="true" t="shared" si="21" ref="R69:R74">Q69*R$4</f>
        <v>0</v>
      </c>
      <c r="T69" s="51" t="s">
        <v>14</v>
      </c>
      <c r="U69" s="63">
        <f aca="true" t="shared" si="22" ref="U69:U74">T69*U$4</f>
        <v>0</v>
      </c>
      <c r="W69" s="51" t="s">
        <v>192</v>
      </c>
      <c r="X69" s="63">
        <f aca="true" t="shared" si="23" ref="X69:X74">W69*X$4</f>
        <v>3</v>
      </c>
      <c r="Z69" s="64">
        <f aca="true" t="shared" si="24" ref="Z69:Z126">L69+O69+R69+U69+X69</f>
        <v>3.99</v>
      </c>
      <c r="AA69" s="65">
        <f aca="true" t="shared" si="25" ref="AA69:AA74">Z69/Z$68</f>
        <v>0.05250898179951834</v>
      </c>
    </row>
    <row r="70" spans="2:27" ht="15.75" customHeight="1">
      <c r="B70" s="135" t="s">
        <v>58</v>
      </c>
      <c r="C70" s="135"/>
      <c r="D70" s="135"/>
      <c r="E70" s="135"/>
      <c r="F70" s="135"/>
      <c r="G70" s="135"/>
      <c r="H70" s="135"/>
      <c r="I70" s="135"/>
      <c r="J70" s="135"/>
      <c r="K70" s="51" t="s">
        <v>14</v>
      </c>
      <c r="L70" s="63">
        <f t="shared" si="19"/>
        <v>0</v>
      </c>
      <c r="N70" s="51" t="s">
        <v>14</v>
      </c>
      <c r="O70" s="63">
        <f t="shared" si="20"/>
        <v>0</v>
      </c>
      <c r="Q70" s="67" t="s">
        <v>14</v>
      </c>
      <c r="R70" s="63">
        <f t="shared" si="21"/>
        <v>0</v>
      </c>
      <c r="T70" s="51" t="s">
        <v>14</v>
      </c>
      <c r="U70" s="63">
        <f t="shared" si="22"/>
        <v>0</v>
      </c>
      <c r="W70" s="51" t="s">
        <v>14</v>
      </c>
      <c r="X70" s="63">
        <f t="shared" si="23"/>
        <v>0</v>
      </c>
      <c r="Z70" s="64">
        <f t="shared" si="24"/>
        <v>0</v>
      </c>
      <c r="AA70" s="65">
        <f t="shared" si="25"/>
        <v>0</v>
      </c>
    </row>
    <row r="71" spans="2:27" ht="30" customHeight="1">
      <c r="B71" s="135" t="s">
        <v>59</v>
      </c>
      <c r="C71" s="135"/>
      <c r="D71" s="135"/>
      <c r="E71" s="135"/>
      <c r="F71" s="135"/>
      <c r="G71" s="135"/>
      <c r="H71" s="135"/>
      <c r="I71" s="135"/>
      <c r="J71" s="135"/>
      <c r="K71" s="51" t="s">
        <v>50</v>
      </c>
      <c r="L71" s="63">
        <f t="shared" si="19"/>
        <v>3</v>
      </c>
      <c r="N71" s="51" t="s">
        <v>191</v>
      </c>
      <c r="O71" s="63">
        <f t="shared" si="20"/>
        <v>16.995</v>
      </c>
      <c r="Q71" s="67" t="s">
        <v>14</v>
      </c>
      <c r="R71" s="63">
        <f t="shared" si="21"/>
        <v>0</v>
      </c>
      <c r="T71" s="51" t="s">
        <v>161</v>
      </c>
      <c r="U71" s="63">
        <f t="shared" si="22"/>
        <v>12.012</v>
      </c>
      <c r="W71" s="51" t="s">
        <v>197</v>
      </c>
      <c r="X71" s="63">
        <f t="shared" si="23"/>
        <v>9</v>
      </c>
      <c r="Z71" s="64">
        <f t="shared" si="24"/>
        <v>41.007000000000005</v>
      </c>
      <c r="AA71" s="65">
        <f t="shared" si="25"/>
        <v>0.5396580994117415</v>
      </c>
    </row>
    <row r="72" spans="2:27" ht="15.75" customHeight="1">
      <c r="B72" s="135" t="s">
        <v>60</v>
      </c>
      <c r="C72" s="135"/>
      <c r="D72" s="135"/>
      <c r="E72" s="135"/>
      <c r="F72" s="135"/>
      <c r="G72" s="135"/>
      <c r="H72" s="135"/>
      <c r="I72" s="135"/>
      <c r="J72" s="135"/>
      <c r="K72" s="51" t="s">
        <v>14</v>
      </c>
      <c r="L72" s="63">
        <f t="shared" si="19"/>
        <v>0</v>
      </c>
      <c r="N72" s="51" t="s">
        <v>26</v>
      </c>
      <c r="O72" s="63">
        <f t="shared" si="20"/>
        <v>3.993</v>
      </c>
      <c r="Q72" s="51" t="s">
        <v>50</v>
      </c>
      <c r="R72" s="63">
        <f t="shared" si="21"/>
        <v>5</v>
      </c>
      <c r="T72" s="51" t="s">
        <v>22</v>
      </c>
      <c r="U72" s="63">
        <f t="shared" si="22"/>
        <v>5.016</v>
      </c>
      <c r="W72" s="51" t="s">
        <v>192</v>
      </c>
      <c r="X72" s="63">
        <f t="shared" si="23"/>
        <v>3</v>
      </c>
      <c r="Z72" s="64">
        <f t="shared" si="24"/>
        <v>17.009</v>
      </c>
      <c r="AA72" s="65">
        <f t="shared" si="25"/>
        <v>0.22384092015739532</v>
      </c>
    </row>
    <row r="73" spans="2:27" ht="15.75" customHeight="1">
      <c r="B73" s="135" t="s">
        <v>61</v>
      </c>
      <c r="C73" s="135"/>
      <c r="D73" s="135"/>
      <c r="E73" s="135"/>
      <c r="F73" s="135"/>
      <c r="G73" s="135"/>
      <c r="H73" s="135"/>
      <c r="I73" s="135"/>
      <c r="J73" s="135"/>
      <c r="K73" s="51" t="s">
        <v>14</v>
      </c>
      <c r="L73" s="63">
        <f t="shared" si="19"/>
        <v>0</v>
      </c>
      <c r="N73" s="51" t="s">
        <v>18</v>
      </c>
      <c r="O73" s="63">
        <f t="shared" si="20"/>
        <v>0.99</v>
      </c>
      <c r="Q73" s="51" t="s">
        <v>14</v>
      </c>
      <c r="R73" s="63">
        <f t="shared" si="21"/>
        <v>0</v>
      </c>
      <c r="T73" s="51" t="s">
        <v>14</v>
      </c>
      <c r="U73" s="63">
        <f t="shared" si="22"/>
        <v>0</v>
      </c>
      <c r="W73" s="51" t="s">
        <v>14</v>
      </c>
      <c r="X73" s="63">
        <f t="shared" si="23"/>
        <v>0</v>
      </c>
      <c r="Z73" s="64">
        <f t="shared" si="24"/>
        <v>0.99</v>
      </c>
      <c r="AA73" s="65">
        <f t="shared" si="25"/>
        <v>0.013028544356271465</v>
      </c>
    </row>
    <row r="74" spans="2:27" ht="15.75" customHeight="1">
      <c r="B74" s="135" t="s">
        <v>62</v>
      </c>
      <c r="C74" s="135"/>
      <c r="D74" s="135"/>
      <c r="E74" s="135"/>
      <c r="F74" s="135"/>
      <c r="G74" s="135"/>
      <c r="H74" s="135"/>
      <c r="I74" s="135"/>
      <c r="J74" s="135"/>
      <c r="K74" s="51" t="s">
        <v>25</v>
      </c>
      <c r="L74" s="63">
        <f t="shared" si="19"/>
        <v>1.995</v>
      </c>
      <c r="N74" s="51" t="s">
        <v>34</v>
      </c>
      <c r="O74" s="63">
        <f t="shared" si="20"/>
        <v>3.003</v>
      </c>
      <c r="Q74" s="51" t="s">
        <v>198</v>
      </c>
      <c r="R74" s="63">
        <f t="shared" si="21"/>
        <v>4</v>
      </c>
      <c r="T74" s="51" t="s">
        <v>26</v>
      </c>
      <c r="U74" s="63">
        <f t="shared" si="22"/>
        <v>3.993</v>
      </c>
      <c r="W74" s="51" t="s">
        <v>14</v>
      </c>
      <c r="X74" s="63">
        <f t="shared" si="23"/>
        <v>0</v>
      </c>
      <c r="Z74" s="64">
        <f t="shared" si="24"/>
        <v>12.991000000000001</v>
      </c>
      <c r="AA74" s="65">
        <f t="shared" si="25"/>
        <v>0.17096345427507337</v>
      </c>
    </row>
    <row r="75" spans="2:26" ht="13.5" customHeight="1">
      <c r="B75" s="136"/>
      <c r="C75" s="136"/>
      <c r="D75" s="136"/>
      <c r="E75" s="136"/>
      <c r="F75" s="136"/>
      <c r="G75" s="136"/>
      <c r="H75" s="136"/>
      <c r="I75" s="136"/>
      <c r="J75" s="136"/>
      <c r="L75" s="63"/>
      <c r="O75" s="63"/>
      <c r="Q75" s="51"/>
      <c r="R75" s="63"/>
      <c r="T75" s="68"/>
      <c r="U75" s="63"/>
      <c r="W75" s="68"/>
      <c r="X75" s="63"/>
      <c r="Z75" s="64"/>
    </row>
    <row r="76" spans="2:27" s="60" customFormat="1" ht="18" customHeight="1">
      <c r="B76" s="137" t="s">
        <v>63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Z76" s="61">
        <f>SUM(Z77:Z80)</f>
        <v>78.058</v>
      </c>
      <c r="AA76" s="62">
        <f>SUM(AA77:AA80)</f>
        <v>1</v>
      </c>
    </row>
    <row r="77" spans="2:27" ht="15.75" customHeight="1">
      <c r="B77" s="135" t="s">
        <v>64</v>
      </c>
      <c r="C77" s="138"/>
      <c r="D77" s="138"/>
      <c r="E77" s="138"/>
      <c r="F77" s="138"/>
      <c r="G77" s="138"/>
      <c r="H77" s="138"/>
      <c r="I77" s="138"/>
      <c r="J77" s="138"/>
      <c r="K77" s="51" t="s">
        <v>14</v>
      </c>
      <c r="L77" s="63">
        <f>K77*L$4</f>
        <v>0</v>
      </c>
      <c r="N77" s="51" t="s">
        <v>14</v>
      </c>
      <c r="O77" s="63">
        <f>N77*O$4</f>
        <v>0</v>
      </c>
      <c r="Q77" s="67" t="s">
        <v>175</v>
      </c>
      <c r="R77" s="63">
        <f>Q77*R$4</f>
        <v>1</v>
      </c>
      <c r="T77" s="51" t="s">
        <v>14</v>
      </c>
      <c r="U77" s="63">
        <f>T77*U$4</f>
        <v>0</v>
      </c>
      <c r="V77" s="51"/>
      <c r="W77" s="51" t="s">
        <v>14</v>
      </c>
      <c r="X77" s="63">
        <f>W77*X$4</f>
        <v>0</v>
      </c>
      <c r="Z77" s="64">
        <f t="shared" si="24"/>
        <v>1</v>
      </c>
      <c r="AA77" s="65">
        <f>Z77/Z$76</f>
        <v>0.012810986702195801</v>
      </c>
    </row>
    <row r="78" spans="2:27" ht="15.75" customHeight="1">
      <c r="B78" s="135" t="s">
        <v>65</v>
      </c>
      <c r="C78" s="135"/>
      <c r="D78" s="135"/>
      <c r="E78" s="135"/>
      <c r="F78" s="135"/>
      <c r="G78" s="135"/>
      <c r="H78" s="135"/>
      <c r="I78" s="135"/>
      <c r="J78" s="135"/>
      <c r="K78" s="51" t="s">
        <v>165</v>
      </c>
      <c r="L78" s="63">
        <f>K78*L$4</f>
        <v>4.995</v>
      </c>
      <c r="N78" s="51" t="s">
        <v>161</v>
      </c>
      <c r="O78" s="63">
        <f>N78*O$4</f>
        <v>12.012</v>
      </c>
      <c r="Q78" s="51" t="s">
        <v>198</v>
      </c>
      <c r="R78" s="63">
        <f>Q78*R$4</f>
        <v>4</v>
      </c>
      <c r="T78" s="51" t="s">
        <v>161</v>
      </c>
      <c r="U78" s="63">
        <f>T78*U$4</f>
        <v>12.012</v>
      </c>
      <c r="V78" s="51"/>
      <c r="W78" s="51" t="s">
        <v>197</v>
      </c>
      <c r="X78" s="63">
        <f>W78*X$4</f>
        <v>9</v>
      </c>
      <c r="Z78" s="64">
        <f t="shared" si="24"/>
        <v>42.019000000000005</v>
      </c>
      <c r="AA78" s="65">
        <f>Z78/Z$76</f>
        <v>0.5383048502395654</v>
      </c>
    </row>
    <row r="79" spans="2:27" ht="15.75" customHeight="1">
      <c r="B79" s="135" t="s">
        <v>66</v>
      </c>
      <c r="C79" s="135"/>
      <c r="D79" s="135"/>
      <c r="E79" s="135"/>
      <c r="F79" s="135"/>
      <c r="G79" s="135"/>
      <c r="H79" s="135"/>
      <c r="I79" s="135"/>
      <c r="J79" s="135"/>
      <c r="K79" s="51" t="s">
        <v>16</v>
      </c>
      <c r="L79" s="63">
        <f>K79*L$4</f>
        <v>1.0050000000000001</v>
      </c>
      <c r="N79" s="51" t="s">
        <v>102</v>
      </c>
      <c r="O79" s="63">
        <f>N79*O$4</f>
        <v>6.006</v>
      </c>
      <c r="Q79" s="51" t="s">
        <v>175</v>
      </c>
      <c r="R79" s="63">
        <f>Q79*R$4</f>
        <v>1</v>
      </c>
      <c r="T79" s="51" t="s">
        <v>37</v>
      </c>
      <c r="U79" s="63">
        <f>T79*U$4</f>
        <v>2.013</v>
      </c>
      <c r="V79" s="51"/>
      <c r="W79" s="51" t="s">
        <v>180</v>
      </c>
      <c r="X79" s="63">
        <f>W79*X$4</f>
        <v>6</v>
      </c>
      <c r="Z79" s="64">
        <f t="shared" si="24"/>
        <v>16.024</v>
      </c>
      <c r="AA79" s="65">
        <f>Z79/Z$76</f>
        <v>0.20528325091598554</v>
      </c>
    </row>
    <row r="80" spans="2:27" ht="15.75" customHeight="1">
      <c r="B80" s="135" t="s">
        <v>67</v>
      </c>
      <c r="C80" s="135"/>
      <c r="D80" s="135"/>
      <c r="E80" s="135"/>
      <c r="F80" s="135"/>
      <c r="G80" s="135"/>
      <c r="H80" s="135"/>
      <c r="I80" s="135"/>
      <c r="J80" s="135"/>
      <c r="K80" s="51" t="s">
        <v>14</v>
      </c>
      <c r="L80" s="63">
        <f>K80*L$4</f>
        <v>0</v>
      </c>
      <c r="N80" s="51" t="s">
        <v>164</v>
      </c>
      <c r="O80" s="63">
        <f>N80*O$4</f>
        <v>9.009</v>
      </c>
      <c r="Q80" s="51" t="s">
        <v>187</v>
      </c>
      <c r="R80" s="63">
        <f>Q80*R$4</f>
        <v>3</v>
      </c>
      <c r="T80" s="51" t="s">
        <v>102</v>
      </c>
      <c r="U80" s="63">
        <f>T80*U$4</f>
        <v>6.006</v>
      </c>
      <c r="V80" s="51"/>
      <c r="W80" s="51" t="s">
        <v>177</v>
      </c>
      <c r="X80" s="63">
        <f>W80*X$4</f>
        <v>1</v>
      </c>
      <c r="Z80" s="64">
        <f t="shared" si="24"/>
        <v>19.015</v>
      </c>
      <c r="AA80" s="65">
        <f>Z80/Z$76</f>
        <v>0.24360091214225318</v>
      </c>
    </row>
    <row r="81" spans="2:26" ht="13.5" customHeight="1">
      <c r="B81" s="135"/>
      <c r="C81" s="135"/>
      <c r="D81" s="135"/>
      <c r="E81" s="135"/>
      <c r="F81" s="135"/>
      <c r="G81" s="135"/>
      <c r="H81" s="135"/>
      <c r="I81" s="135"/>
      <c r="J81" s="135"/>
      <c r="L81" s="63"/>
      <c r="O81" s="63"/>
      <c r="Q81" s="51"/>
      <c r="R81" s="63"/>
      <c r="T81" s="68"/>
      <c r="U81" s="63"/>
      <c r="W81" s="68"/>
      <c r="X81" s="63"/>
      <c r="Z81" s="64"/>
    </row>
    <row r="82" spans="2:27" s="60" customFormat="1" ht="18" customHeight="1">
      <c r="B82" s="137" t="s">
        <v>68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Z82" s="61">
        <f>SUM(Z83:Z87)</f>
        <v>76.96700000000001</v>
      </c>
      <c r="AA82" s="62">
        <f>SUM(AA83:AA87)</f>
        <v>1</v>
      </c>
    </row>
    <row r="83" spans="2:27" ht="15.75" customHeight="1">
      <c r="B83" s="135" t="s">
        <v>69</v>
      </c>
      <c r="C83" s="138"/>
      <c r="D83" s="138"/>
      <c r="E83" s="138"/>
      <c r="F83" s="138"/>
      <c r="G83" s="138"/>
      <c r="H83" s="138"/>
      <c r="I83" s="138"/>
      <c r="J83" s="138"/>
      <c r="K83" s="51" t="s">
        <v>14</v>
      </c>
      <c r="L83" s="63">
        <f>K83*L$4</f>
        <v>0</v>
      </c>
      <c r="N83" s="51" t="s">
        <v>102</v>
      </c>
      <c r="O83" s="63">
        <f>N83*O$4</f>
        <v>6.006</v>
      </c>
      <c r="Q83" s="67" t="s">
        <v>175</v>
      </c>
      <c r="R83" s="63">
        <f>Q83*R$4</f>
        <v>1</v>
      </c>
      <c r="T83" s="51" t="s">
        <v>18</v>
      </c>
      <c r="U83" s="63">
        <f>T83*U$4</f>
        <v>0.99</v>
      </c>
      <c r="W83" s="51" t="s">
        <v>199</v>
      </c>
      <c r="X83" s="63">
        <f>W83*X$4</f>
        <v>5</v>
      </c>
      <c r="Z83" s="64">
        <f t="shared" si="24"/>
        <v>12.996</v>
      </c>
      <c r="AA83" s="65">
        <f>Z83/Z$82</f>
        <v>0.16885158574453984</v>
      </c>
    </row>
    <row r="84" spans="2:27" ht="15.75" customHeight="1">
      <c r="B84" s="135" t="s">
        <v>70</v>
      </c>
      <c r="C84" s="135"/>
      <c r="D84" s="135"/>
      <c r="E84" s="135"/>
      <c r="F84" s="135"/>
      <c r="G84" s="135"/>
      <c r="H84" s="135"/>
      <c r="I84" s="135"/>
      <c r="J84" s="135"/>
      <c r="K84" s="51" t="s">
        <v>14</v>
      </c>
      <c r="L84" s="63">
        <f>K84*L$4</f>
        <v>0</v>
      </c>
      <c r="N84" s="51" t="s">
        <v>26</v>
      </c>
      <c r="O84" s="63">
        <f>N84*O$4</f>
        <v>3.993</v>
      </c>
      <c r="Q84" s="67" t="s">
        <v>14</v>
      </c>
      <c r="R84" s="63">
        <f>Q84*R$4</f>
        <v>0</v>
      </c>
      <c r="T84" s="51" t="s">
        <v>37</v>
      </c>
      <c r="U84" s="63">
        <f>T84*U$4</f>
        <v>2.013</v>
      </c>
      <c r="W84" s="51" t="s">
        <v>14</v>
      </c>
      <c r="X84" s="63">
        <f>W84*X$4</f>
        <v>0</v>
      </c>
      <c r="Z84" s="64">
        <f t="shared" si="24"/>
        <v>6.006</v>
      </c>
      <c r="AA84" s="65">
        <f>Z84/Z$82</f>
        <v>0.07803344290410175</v>
      </c>
    </row>
    <row r="85" spans="2:27" ht="15.75" customHeight="1">
      <c r="B85" s="135" t="s">
        <v>71</v>
      </c>
      <c r="C85" s="135"/>
      <c r="D85" s="135"/>
      <c r="E85" s="135"/>
      <c r="F85" s="135"/>
      <c r="G85" s="135"/>
      <c r="H85" s="135"/>
      <c r="I85" s="135"/>
      <c r="J85" s="135"/>
      <c r="K85" s="51" t="s">
        <v>14</v>
      </c>
      <c r="L85" s="63">
        <f>K85*L$4</f>
        <v>0</v>
      </c>
      <c r="N85" s="51" t="s">
        <v>14</v>
      </c>
      <c r="O85" s="63">
        <f>N85*O$4</f>
        <v>0</v>
      </c>
      <c r="Q85" s="51" t="s">
        <v>188</v>
      </c>
      <c r="R85" s="63">
        <f>Q85*R$4</f>
        <v>2</v>
      </c>
      <c r="T85" s="51" t="s">
        <v>18</v>
      </c>
      <c r="U85" s="63">
        <f>T85*U$4</f>
        <v>0.99</v>
      </c>
      <c r="W85" s="51" t="s">
        <v>14</v>
      </c>
      <c r="X85" s="63">
        <f>W85*X$4</f>
        <v>0</v>
      </c>
      <c r="Z85" s="64">
        <f t="shared" si="24"/>
        <v>2.99</v>
      </c>
      <c r="AA85" s="65">
        <f>Z85/Z$82</f>
        <v>0.03884781789598139</v>
      </c>
    </row>
    <row r="86" spans="2:27" ht="15.75" customHeight="1">
      <c r="B86" s="135" t="s">
        <v>72</v>
      </c>
      <c r="C86" s="135"/>
      <c r="D86" s="135"/>
      <c r="E86" s="135"/>
      <c r="F86" s="135"/>
      <c r="G86" s="135"/>
      <c r="H86" s="135"/>
      <c r="I86" s="135"/>
      <c r="J86" s="135"/>
      <c r="K86" s="51" t="s">
        <v>50</v>
      </c>
      <c r="L86" s="63">
        <f>K86*L$4</f>
        <v>3</v>
      </c>
      <c r="N86" s="51" t="s">
        <v>191</v>
      </c>
      <c r="O86" s="63">
        <f>N86*O$4</f>
        <v>16.995</v>
      </c>
      <c r="Q86" s="51" t="s">
        <v>188</v>
      </c>
      <c r="R86" s="63">
        <f>Q86*R$4</f>
        <v>2</v>
      </c>
      <c r="T86" s="51" t="s">
        <v>156</v>
      </c>
      <c r="U86" s="63">
        <f>T86*U$4</f>
        <v>13.991999999999999</v>
      </c>
      <c r="W86" s="51" t="s">
        <v>176</v>
      </c>
      <c r="X86" s="63">
        <f>W86*X$4</f>
        <v>10</v>
      </c>
      <c r="Z86" s="64">
        <f t="shared" si="24"/>
        <v>45.987</v>
      </c>
      <c r="AA86" s="65">
        <f>Z86/Z$82</f>
        <v>0.5974898333051827</v>
      </c>
    </row>
    <row r="87" spans="2:27" ht="15.75" customHeight="1">
      <c r="B87" s="135" t="s">
        <v>73</v>
      </c>
      <c r="C87" s="135"/>
      <c r="D87" s="135"/>
      <c r="E87" s="135"/>
      <c r="F87" s="135"/>
      <c r="G87" s="135"/>
      <c r="H87" s="135"/>
      <c r="I87" s="135"/>
      <c r="J87" s="135"/>
      <c r="K87" s="51" t="s">
        <v>25</v>
      </c>
      <c r="L87" s="63">
        <f>K87*L$4</f>
        <v>1.995</v>
      </c>
      <c r="N87" s="51" t="s">
        <v>14</v>
      </c>
      <c r="O87" s="63">
        <f>N87*O$4</f>
        <v>0</v>
      </c>
      <c r="Q87" s="51" t="s">
        <v>187</v>
      </c>
      <c r="R87" s="63">
        <f>Q87*R$4</f>
        <v>3</v>
      </c>
      <c r="T87" s="51" t="s">
        <v>26</v>
      </c>
      <c r="U87" s="63">
        <f>T87*U$4</f>
        <v>3.993</v>
      </c>
      <c r="W87" s="51" t="s">
        <v>14</v>
      </c>
      <c r="X87" s="63">
        <f>W87*X$4</f>
        <v>0</v>
      </c>
      <c r="Z87" s="64">
        <f t="shared" si="24"/>
        <v>8.988</v>
      </c>
      <c r="AA87" s="65">
        <f>Z87/Z$82</f>
        <v>0.11677732015019421</v>
      </c>
    </row>
    <row r="88" spans="2:26" ht="13.5" customHeight="1">
      <c r="B88" s="135"/>
      <c r="C88" s="135"/>
      <c r="D88" s="135"/>
      <c r="E88" s="135"/>
      <c r="F88" s="135"/>
      <c r="G88" s="135"/>
      <c r="H88" s="135"/>
      <c r="I88" s="135"/>
      <c r="J88" s="135"/>
      <c r="L88" s="63"/>
      <c r="O88" s="63"/>
      <c r="Q88" s="51"/>
      <c r="R88" s="63"/>
      <c r="T88" s="51"/>
      <c r="U88" s="63"/>
      <c r="W88" s="51"/>
      <c r="X88" s="63"/>
      <c r="Z88" s="64"/>
    </row>
    <row r="89" spans="2:27" s="60" customFormat="1" ht="18" customHeight="1">
      <c r="B89" s="137" t="s">
        <v>74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Z89" s="61">
        <f>SUM(Z90:Z95)</f>
        <v>74.007</v>
      </c>
      <c r="AA89" s="62">
        <f>SUM(AA90:AA95)</f>
        <v>1</v>
      </c>
    </row>
    <row r="90" spans="2:27" ht="15.75" customHeight="1">
      <c r="B90" s="135" t="s">
        <v>57</v>
      </c>
      <c r="C90" s="138"/>
      <c r="D90" s="138"/>
      <c r="E90" s="138"/>
      <c r="F90" s="138"/>
      <c r="G90" s="138"/>
      <c r="H90" s="138"/>
      <c r="I90" s="138"/>
      <c r="J90" s="138"/>
      <c r="K90" s="51" t="s">
        <v>14</v>
      </c>
      <c r="L90" s="63">
        <f aca="true" t="shared" si="26" ref="L90:L95">K90*L$4</f>
        <v>0</v>
      </c>
      <c r="N90" s="51" t="s">
        <v>14</v>
      </c>
      <c r="O90" s="63">
        <f aca="true" t="shared" si="27" ref="O90:O95">N90*O$4</f>
        <v>0</v>
      </c>
      <c r="Q90" s="67" t="s">
        <v>14</v>
      </c>
      <c r="R90" s="63">
        <f aca="true" t="shared" si="28" ref="R90:R95">Q90*R$4</f>
        <v>0</v>
      </c>
      <c r="T90" s="51" t="s">
        <v>14</v>
      </c>
      <c r="U90" s="63">
        <f aca="true" t="shared" si="29" ref="U90:U95">T90*U$4</f>
        <v>0</v>
      </c>
      <c r="W90" s="51" t="s">
        <v>14</v>
      </c>
      <c r="X90" s="63">
        <f aca="true" t="shared" si="30" ref="X90:X95">W90*X$4</f>
        <v>0</v>
      </c>
      <c r="Z90" s="64">
        <f t="shared" si="24"/>
        <v>0</v>
      </c>
      <c r="AA90" s="65">
        <f aca="true" t="shared" si="31" ref="AA90:AA95">Z90/Z$89</f>
        <v>0</v>
      </c>
    </row>
    <row r="91" spans="2:27" ht="15.75" customHeight="1">
      <c r="B91" s="135" t="s">
        <v>58</v>
      </c>
      <c r="C91" s="135"/>
      <c r="D91" s="135"/>
      <c r="E91" s="135"/>
      <c r="F91" s="135"/>
      <c r="G91" s="135"/>
      <c r="H91" s="135"/>
      <c r="I91" s="135"/>
      <c r="J91" s="135"/>
      <c r="K91" s="51" t="s">
        <v>14</v>
      </c>
      <c r="L91" s="63">
        <f t="shared" si="26"/>
        <v>0</v>
      </c>
      <c r="N91" s="51" t="s">
        <v>14</v>
      </c>
      <c r="O91" s="63">
        <f t="shared" si="27"/>
        <v>0</v>
      </c>
      <c r="Q91" s="67" t="s">
        <v>14</v>
      </c>
      <c r="R91" s="63">
        <f t="shared" si="28"/>
        <v>0</v>
      </c>
      <c r="T91" s="51" t="s">
        <v>14</v>
      </c>
      <c r="U91" s="63">
        <f t="shared" si="29"/>
        <v>0</v>
      </c>
      <c r="W91" s="51" t="s">
        <v>14</v>
      </c>
      <c r="X91" s="63">
        <f t="shared" si="30"/>
        <v>0</v>
      </c>
      <c r="Z91" s="64">
        <f t="shared" si="24"/>
        <v>0</v>
      </c>
      <c r="AA91" s="65">
        <f t="shared" si="31"/>
        <v>0</v>
      </c>
    </row>
    <row r="92" spans="2:27" ht="33" customHeight="1">
      <c r="B92" s="135" t="s">
        <v>75</v>
      </c>
      <c r="C92" s="135"/>
      <c r="D92" s="135"/>
      <c r="E92" s="135"/>
      <c r="F92" s="135"/>
      <c r="G92" s="135"/>
      <c r="H92" s="135"/>
      <c r="I92" s="135"/>
      <c r="J92" s="135"/>
      <c r="K92" s="51" t="s">
        <v>14</v>
      </c>
      <c r="L92" s="63">
        <f t="shared" si="26"/>
        <v>0</v>
      </c>
      <c r="N92" s="51" t="s">
        <v>34</v>
      </c>
      <c r="O92" s="63">
        <f t="shared" si="27"/>
        <v>3.003</v>
      </c>
      <c r="Q92" s="51" t="s">
        <v>14</v>
      </c>
      <c r="R92" s="63">
        <f t="shared" si="28"/>
        <v>0</v>
      </c>
      <c r="T92" s="51" t="s">
        <v>14</v>
      </c>
      <c r="U92" s="63">
        <f t="shared" si="29"/>
        <v>0</v>
      </c>
      <c r="W92" s="51" t="s">
        <v>14</v>
      </c>
      <c r="X92" s="63">
        <f t="shared" si="30"/>
        <v>0</v>
      </c>
      <c r="Z92" s="64">
        <f t="shared" si="24"/>
        <v>3.003</v>
      </c>
      <c r="AA92" s="65">
        <f t="shared" si="31"/>
        <v>0.04057724269325874</v>
      </c>
    </row>
    <row r="93" spans="2:27" ht="15.75" customHeight="1">
      <c r="B93" s="135" t="s">
        <v>60</v>
      </c>
      <c r="C93" s="135"/>
      <c r="D93" s="135"/>
      <c r="E93" s="135"/>
      <c r="F93" s="135"/>
      <c r="G93" s="135"/>
      <c r="H93" s="135"/>
      <c r="I93" s="135"/>
      <c r="J93" s="135"/>
      <c r="K93" s="51" t="s">
        <v>14</v>
      </c>
      <c r="L93" s="63">
        <f t="shared" si="26"/>
        <v>0</v>
      </c>
      <c r="N93" s="51" t="s">
        <v>14</v>
      </c>
      <c r="O93" s="63">
        <f t="shared" si="27"/>
        <v>0</v>
      </c>
      <c r="Q93" s="51" t="s">
        <v>14</v>
      </c>
      <c r="R93" s="63">
        <f t="shared" si="28"/>
        <v>0</v>
      </c>
      <c r="T93" s="51" t="s">
        <v>14</v>
      </c>
      <c r="U93" s="63">
        <f t="shared" si="29"/>
        <v>0</v>
      </c>
      <c r="W93" s="51" t="s">
        <v>14</v>
      </c>
      <c r="X93" s="63">
        <f t="shared" si="30"/>
        <v>0</v>
      </c>
      <c r="Z93" s="64">
        <f t="shared" si="24"/>
        <v>0</v>
      </c>
      <c r="AA93" s="65">
        <f t="shared" si="31"/>
        <v>0</v>
      </c>
    </row>
    <row r="94" spans="2:27" ht="15.75" customHeight="1">
      <c r="B94" s="135" t="s">
        <v>76</v>
      </c>
      <c r="C94" s="135"/>
      <c r="D94" s="135"/>
      <c r="E94" s="135"/>
      <c r="F94" s="135"/>
      <c r="G94" s="135"/>
      <c r="H94" s="135"/>
      <c r="I94" s="135"/>
      <c r="J94" s="135"/>
      <c r="K94" s="51" t="s">
        <v>14</v>
      </c>
      <c r="L94" s="63">
        <f t="shared" si="26"/>
        <v>0</v>
      </c>
      <c r="N94" s="51" t="s">
        <v>14</v>
      </c>
      <c r="O94" s="63">
        <f t="shared" si="27"/>
        <v>0</v>
      </c>
      <c r="Q94" s="51" t="s">
        <v>14</v>
      </c>
      <c r="R94" s="63">
        <f t="shared" si="28"/>
        <v>0</v>
      </c>
      <c r="T94" s="51" t="s">
        <v>14</v>
      </c>
      <c r="U94" s="63">
        <f t="shared" si="29"/>
        <v>0</v>
      </c>
      <c r="W94" s="51" t="s">
        <v>177</v>
      </c>
      <c r="X94" s="63">
        <f t="shared" si="30"/>
        <v>1</v>
      </c>
      <c r="Z94" s="64">
        <f t="shared" si="24"/>
        <v>1</v>
      </c>
      <c r="AA94" s="65">
        <f t="shared" si="31"/>
        <v>0.01351223532909049</v>
      </c>
    </row>
    <row r="95" spans="2:27" ht="15.75" customHeight="1">
      <c r="B95" s="135" t="s">
        <v>77</v>
      </c>
      <c r="C95" s="135"/>
      <c r="D95" s="135"/>
      <c r="E95" s="135"/>
      <c r="F95" s="135"/>
      <c r="G95" s="135"/>
      <c r="H95" s="135"/>
      <c r="I95" s="135"/>
      <c r="J95" s="135"/>
      <c r="K95" s="51" t="s">
        <v>165</v>
      </c>
      <c r="L95" s="63">
        <f t="shared" si="26"/>
        <v>4.995</v>
      </c>
      <c r="N95" s="51" t="s">
        <v>200</v>
      </c>
      <c r="O95" s="63">
        <f t="shared" si="27"/>
        <v>22.011000000000003</v>
      </c>
      <c r="Q95" s="51" t="s">
        <v>201</v>
      </c>
      <c r="R95" s="63">
        <f t="shared" si="28"/>
        <v>8</v>
      </c>
      <c r="T95" s="51" t="s">
        <v>157</v>
      </c>
      <c r="U95" s="63">
        <f t="shared" si="29"/>
        <v>19.998</v>
      </c>
      <c r="W95" s="51" t="s">
        <v>202</v>
      </c>
      <c r="X95" s="63">
        <f t="shared" si="30"/>
        <v>15</v>
      </c>
      <c r="Z95" s="64">
        <f t="shared" si="24"/>
        <v>70.004</v>
      </c>
      <c r="AA95" s="65">
        <f t="shared" si="31"/>
        <v>0.9459105219776508</v>
      </c>
    </row>
    <row r="96" spans="2:26" ht="13.5" customHeight="1">
      <c r="B96" s="136"/>
      <c r="C96" s="136"/>
      <c r="D96" s="136"/>
      <c r="E96" s="136"/>
      <c r="F96" s="136"/>
      <c r="G96" s="136"/>
      <c r="H96" s="136"/>
      <c r="I96" s="136"/>
      <c r="J96" s="136"/>
      <c r="L96" s="63"/>
      <c r="O96" s="63"/>
      <c r="Q96" s="51"/>
      <c r="R96" s="63"/>
      <c r="T96" s="68"/>
      <c r="U96" s="63"/>
      <c r="W96" s="68"/>
      <c r="X96" s="63"/>
      <c r="Z96" s="64"/>
    </row>
    <row r="97" spans="2:27" s="60" customFormat="1" ht="18" customHeight="1">
      <c r="B97" s="137" t="s">
        <v>78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Z97" s="61">
        <f>SUM(Z98:Z103)</f>
        <v>74.95599999999999</v>
      </c>
      <c r="AA97" s="62">
        <f>SUM(AA98:AA103)</f>
        <v>1</v>
      </c>
    </row>
    <row r="98" spans="2:27" ht="15.75" customHeight="1">
      <c r="B98" s="135" t="s">
        <v>79</v>
      </c>
      <c r="C98" s="138"/>
      <c r="D98" s="138"/>
      <c r="E98" s="138"/>
      <c r="F98" s="138"/>
      <c r="G98" s="138"/>
      <c r="H98" s="138"/>
      <c r="I98" s="138"/>
      <c r="J98" s="138"/>
      <c r="K98" s="51" t="s">
        <v>14</v>
      </c>
      <c r="L98" s="63">
        <f aca="true" t="shared" si="32" ref="L98:L103">K98*L$4</f>
        <v>0</v>
      </c>
      <c r="N98" s="51" t="s">
        <v>18</v>
      </c>
      <c r="O98" s="63">
        <f aca="true" t="shared" si="33" ref="O98:O103">N98*O$4</f>
        <v>0.99</v>
      </c>
      <c r="Q98" s="51" t="s">
        <v>14</v>
      </c>
      <c r="R98" s="63">
        <f aca="true" t="shared" si="34" ref="R98:R103">Q98*R$4</f>
        <v>0</v>
      </c>
      <c r="T98" s="51" t="s">
        <v>14</v>
      </c>
      <c r="U98" s="63">
        <f aca="true" t="shared" si="35" ref="U98:U103">T98*U$4</f>
        <v>0</v>
      </c>
      <c r="W98" s="51" t="s">
        <v>177</v>
      </c>
      <c r="X98" s="63">
        <f aca="true" t="shared" si="36" ref="X98:X103">W98*X$4</f>
        <v>1</v>
      </c>
      <c r="Z98" s="64">
        <f t="shared" si="24"/>
        <v>1.99</v>
      </c>
      <c r="AA98" s="65">
        <f aca="true" t="shared" si="37" ref="AA98:AA103">Z98/Z$97</f>
        <v>0.026548908693099955</v>
      </c>
    </row>
    <row r="99" spans="2:27" ht="15.75" customHeight="1">
      <c r="B99" s="135" t="s">
        <v>70</v>
      </c>
      <c r="C99" s="135"/>
      <c r="D99" s="135"/>
      <c r="E99" s="135"/>
      <c r="F99" s="135"/>
      <c r="G99" s="135"/>
      <c r="H99" s="135"/>
      <c r="I99" s="135"/>
      <c r="J99" s="135"/>
      <c r="K99" s="51" t="s">
        <v>14</v>
      </c>
      <c r="L99" s="63">
        <f t="shared" si="32"/>
        <v>0</v>
      </c>
      <c r="N99" s="51" t="s">
        <v>14</v>
      </c>
      <c r="O99" s="63">
        <f t="shared" si="33"/>
        <v>0</v>
      </c>
      <c r="Q99" s="51" t="s">
        <v>14</v>
      </c>
      <c r="R99" s="63">
        <f t="shared" si="34"/>
        <v>0</v>
      </c>
      <c r="T99" s="51" t="s">
        <v>14</v>
      </c>
      <c r="U99" s="63">
        <f t="shared" si="35"/>
        <v>0</v>
      </c>
      <c r="W99" s="51" t="s">
        <v>14</v>
      </c>
      <c r="X99" s="63">
        <f t="shared" si="36"/>
        <v>0</v>
      </c>
      <c r="Z99" s="64">
        <f t="shared" si="24"/>
        <v>0</v>
      </c>
      <c r="AA99" s="65">
        <f t="shared" si="37"/>
        <v>0</v>
      </c>
    </row>
    <row r="100" spans="2:27" ht="15.75" customHeight="1">
      <c r="B100" s="135" t="s">
        <v>71</v>
      </c>
      <c r="C100" s="135"/>
      <c r="D100" s="135"/>
      <c r="E100" s="135"/>
      <c r="F100" s="135"/>
      <c r="G100" s="135"/>
      <c r="H100" s="135"/>
      <c r="I100" s="135"/>
      <c r="J100" s="135"/>
      <c r="K100" s="51" t="s">
        <v>14</v>
      </c>
      <c r="L100" s="63">
        <f t="shared" si="32"/>
        <v>0</v>
      </c>
      <c r="N100" s="51" t="s">
        <v>14</v>
      </c>
      <c r="O100" s="63">
        <f t="shared" si="33"/>
        <v>0</v>
      </c>
      <c r="Q100" s="51" t="s">
        <v>14</v>
      </c>
      <c r="R100" s="63">
        <f t="shared" si="34"/>
        <v>0</v>
      </c>
      <c r="T100" s="51" t="s">
        <v>18</v>
      </c>
      <c r="U100" s="63">
        <f t="shared" si="35"/>
        <v>0.99</v>
      </c>
      <c r="W100" s="51" t="s">
        <v>14</v>
      </c>
      <c r="X100" s="63">
        <f t="shared" si="36"/>
        <v>0</v>
      </c>
      <c r="Z100" s="64">
        <f t="shared" si="24"/>
        <v>0.99</v>
      </c>
      <c r="AA100" s="65">
        <f t="shared" si="37"/>
        <v>0.013207748545813545</v>
      </c>
    </row>
    <row r="101" spans="2:27" ht="15.75" customHeight="1">
      <c r="B101" s="135" t="s">
        <v>80</v>
      </c>
      <c r="C101" s="135"/>
      <c r="D101" s="135"/>
      <c r="E101" s="135"/>
      <c r="F101" s="135"/>
      <c r="G101" s="135"/>
      <c r="H101" s="135"/>
      <c r="I101" s="135"/>
      <c r="J101" s="135"/>
      <c r="K101" s="51" t="s">
        <v>14</v>
      </c>
      <c r="L101" s="63">
        <f t="shared" si="32"/>
        <v>0</v>
      </c>
      <c r="N101" s="51" t="s">
        <v>26</v>
      </c>
      <c r="O101" s="63">
        <f t="shared" si="33"/>
        <v>3.993</v>
      </c>
      <c r="Q101" s="51" t="s">
        <v>14</v>
      </c>
      <c r="R101" s="63">
        <f t="shared" si="34"/>
        <v>0</v>
      </c>
      <c r="T101" s="51" t="s">
        <v>14</v>
      </c>
      <c r="U101" s="63">
        <f t="shared" si="35"/>
        <v>0</v>
      </c>
      <c r="W101" s="51" t="s">
        <v>14</v>
      </c>
      <c r="X101" s="63">
        <f t="shared" si="36"/>
        <v>0</v>
      </c>
      <c r="Z101" s="64">
        <f t="shared" si="24"/>
        <v>3.993</v>
      </c>
      <c r="AA101" s="65">
        <f t="shared" si="37"/>
        <v>0.053271252468114635</v>
      </c>
    </row>
    <row r="102" spans="2:27" ht="15.75" customHeight="1">
      <c r="B102" s="135" t="s">
        <v>81</v>
      </c>
      <c r="C102" s="135"/>
      <c r="D102" s="135"/>
      <c r="E102" s="135"/>
      <c r="F102" s="135"/>
      <c r="G102" s="135"/>
      <c r="H102" s="135"/>
      <c r="I102" s="135"/>
      <c r="J102" s="135"/>
      <c r="K102" s="51" t="s">
        <v>14</v>
      </c>
      <c r="L102" s="63">
        <f t="shared" si="32"/>
        <v>0</v>
      </c>
      <c r="N102" s="51" t="s">
        <v>18</v>
      </c>
      <c r="O102" s="63">
        <f t="shared" si="33"/>
        <v>0.99</v>
      </c>
      <c r="Q102" s="51" t="s">
        <v>14</v>
      </c>
      <c r="R102" s="63">
        <f t="shared" si="34"/>
        <v>0</v>
      </c>
      <c r="T102" s="51" t="s">
        <v>14</v>
      </c>
      <c r="U102" s="63">
        <f t="shared" si="35"/>
        <v>0</v>
      </c>
      <c r="W102" s="51" t="s">
        <v>14</v>
      </c>
      <c r="X102" s="63">
        <f t="shared" si="36"/>
        <v>0</v>
      </c>
      <c r="Z102" s="64">
        <f t="shared" si="24"/>
        <v>0.99</v>
      </c>
      <c r="AA102" s="65">
        <f t="shared" si="37"/>
        <v>0.013207748545813545</v>
      </c>
    </row>
    <row r="103" spans="2:27" ht="15.75" customHeight="1">
      <c r="B103" s="135" t="s">
        <v>31</v>
      </c>
      <c r="C103" s="135"/>
      <c r="D103" s="135"/>
      <c r="E103" s="135"/>
      <c r="F103" s="135"/>
      <c r="G103" s="135"/>
      <c r="H103" s="135"/>
      <c r="I103" s="135"/>
      <c r="J103" s="135"/>
      <c r="K103" s="51" t="s">
        <v>178</v>
      </c>
      <c r="L103" s="63">
        <f t="shared" si="32"/>
        <v>6</v>
      </c>
      <c r="N103" s="51" t="s">
        <v>191</v>
      </c>
      <c r="O103" s="63">
        <f t="shared" si="33"/>
        <v>16.995</v>
      </c>
      <c r="Q103" s="51" t="s">
        <v>182</v>
      </c>
      <c r="R103" s="63">
        <f t="shared" si="34"/>
        <v>9</v>
      </c>
      <c r="T103" s="51" t="s">
        <v>157</v>
      </c>
      <c r="U103" s="63">
        <f t="shared" si="35"/>
        <v>19.998</v>
      </c>
      <c r="W103" s="51" t="s">
        <v>202</v>
      </c>
      <c r="X103" s="63">
        <f t="shared" si="36"/>
        <v>15</v>
      </c>
      <c r="Z103" s="64">
        <f t="shared" si="24"/>
        <v>66.993</v>
      </c>
      <c r="AA103" s="65">
        <f t="shared" si="37"/>
        <v>0.8937643417471584</v>
      </c>
    </row>
    <row r="104" spans="2:26" ht="13.5" customHeight="1">
      <c r="B104" s="136"/>
      <c r="C104" s="136"/>
      <c r="D104" s="136"/>
      <c r="E104" s="136"/>
      <c r="F104" s="136"/>
      <c r="G104" s="136"/>
      <c r="H104" s="136"/>
      <c r="I104" s="136"/>
      <c r="J104" s="136"/>
      <c r="L104" s="63"/>
      <c r="O104" s="63"/>
      <c r="R104" s="63"/>
      <c r="T104" s="68"/>
      <c r="U104" s="63"/>
      <c r="W104" s="68"/>
      <c r="X104" s="63"/>
      <c r="Z104" s="64"/>
    </row>
    <row r="105" spans="2:26" ht="15.75" customHeight="1">
      <c r="B105" s="137" t="s">
        <v>82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Z105" s="64"/>
    </row>
    <row r="106" spans="2:27" ht="18" customHeight="1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Z106" s="61">
        <f>SUM(Z107:Z112)</f>
        <v>76.068</v>
      </c>
      <c r="AA106" s="62">
        <f>SUM(AA107:AA112)</f>
        <v>1</v>
      </c>
    </row>
    <row r="107" spans="2:27" ht="15.75" customHeight="1">
      <c r="B107" s="135" t="s">
        <v>83</v>
      </c>
      <c r="C107" s="138"/>
      <c r="D107" s="138"/>
      <c r="E107" s="138"/>
      <c r="F107" s="138"/>
      <c r="G107" s="138"/>
      <c r="H107" s="138"/>
      <c r="I107" s="138"/>
      <c r="J107" s="138"/>
      <c r="K107" s="51" t="s">
        <v>14</v>
      </c>
      <c r="L107" s="63">
        <f aca="true" t="shared" si="38" ref="L107:L112">K107*L$4</f>
        <v>0</v>
      </c>
      <c r="N107" s="51" t="s">
        <v>37</v>
      </c>
      <c r="O107" s="63">
        <f aca="true" t="shared" si="39" ref="O107:O112">N107*O$4</f>
        <v>2.013</v>
      </c>
      <c r="Q107" s="51" t="s">
        <v>187</v>
      </c>
      <c r="R107" s="63">
        <f aca="true" t="shared" si="40" ref="R107:R112">Q107*R$4</f>
        <v>3</v>
      </c>
      <c r="T107" s="51" t="s">
        <v>37</v>
      </c>
      <c r="U107" s="63">
        <f aca="true" t="shared" si="41" ref="U107:U112">T107*U$4</f>
        <v>2.013</v>
      </c>
      <c r="W107" s="51" t="s">
        <v>177</v>
      </c>
      <c r="X107" s="63">
        <f aca="true" t="shared" si="42" ref="X107:X112">W107*X$4</f>
        <v>1</v>
      </c>
      <c r="Z107" s="64">
        <f t="shared" si="24"/>
        <v>8.026</v>
      </c>
      <c r="AA107" s="65">
        <f aca="true" t="shared" si="43" ref="AA107:AA112">Z107/Z$106</f>
        <v>0.10551085870536889</v>
      </c>
    </row>
    <row r="108" spans="2:27" ht="15.75" customHeight="1">
      <c r="B108" s="135" t="s">
        <v>84</v>
      </c>
      <c r="C108" s="135"/>
      <c r="D108" s="135"/>
      <c r="E108" s="135"/>
      <c r="F108" s="135"/>
      <c r="G108" s="135"/>
      <c r="H108" s="135"/>
      <c r="I108" s="135"/>
      <c r="J108" s="135"/>
      <c r="K108" s="51" t="s">
        <v>16</v>
      </c>
      <c r="L108" s="63">
        <f t="shared" si="38"/>
        <v>1.0050000000000001</v>
      </c>
      <c r="N108" s="51" t="s">
        <v>37</v>
      </c>
      <c r="O108" s="63">
        <f t="shared" si="39"/>
        <v>2.013</v>
      </c>
      <c r="Q108" s="51" t="s">
        <v>175</v>
      </c>
      <c r="R108" s="63">
        <f t="shared" si="40"/>
        <v>1</v>
      </c>
      <c r="T108" s="51" t="s">
        <v>18</v>
      </c>
      <c r="U108" s="63">
        <f t="shared" si="41"/>
        <v>0.99</v>
      </c>
      <c r="W108" s="51" t="s">
        <v>14</v>
      </c>
      <c r="X108" s="63">
        <f t="shared" si="42"/>
        <v>0</v>
      </c>
      <c r="Z108" s="64">
        <f t="shared" si="24"/>
        <v>5.008</v>
      </c>
      <c r="AA108" s="65">
        <f t="shared" si="43"/>
        <v>0.06583583109849082</v>
      </c>
    </row>
    <row r="109" spans="2:27" ht="15.75" customHeight="1">
      <c r="B109" s="135" t="s">
        <v>85</v>
      </c>
      <c r="C109" s="135"/>
      <c r="D109" s="135"/>
      <c r="E109" s="135"/>
      <c r="F109" s="135"/>
      <c r="G109" s="135"/>
      <c r="H109" s="135"/>
      <c r="I109" s="135"/>
      <c r="J109" s="135"/>
      <c r="K109" s="51" t="s">
        <v>14</v>
      </c>
      <c r="L109" s="63">
        <f t="shared" si="38"/>
        <v>0</v>
      </c>
      <c r="N109" s="51" t="s">
        <v>126</v>
      </c>
      <c r="O109" s="63">
        <f t="shared" si="39"/>
        <v>6.9959999999999996</v>
      </c>
      <c r="Q109" s="51" t="s">
        <v>175</v>
      </c>
      <c r="R109" s="63">
        <f t="shared" si="40"/>
        <v>1</v>
      </c>
      <c r="T109" s="51" t="s">
        <v>14</v>
      </c>
      <c r="U109" s="63">
        <f t="shared" si="41"/>
        <v>0</v>
      </c>
      <c r="W109" s="51" t="s">
        <v>180</v>
      </c>
      <c r="X109" s="63">
        <f t="shared" si="42"/>
        <v>6</v>
      </c>
      <c r="Z109" s="64">
        <f t="shared" si="24"/>
        <v>13.995999999999999</v>
      </c>
      <c r="AA109" s="65">
        <f t="shared" si="43"/>
        <v>0.18399326918020717</v>
      </c>
    </row>
    <row r="110" spans="2:27" ht="15.75" customHeight="1">
      <c r="B110" s="135" t="s">
        <v>86</v>
      </c>
      <c r="C110" s="135"/>
      <c r="D110" s="135"/>
      <c r="E110" s="135"/>
      <c r="F110" s="135"/>
      <c r="G110" s="135"/>
      <c r="H110" s="135"/>
      <c r="I110" s="135"/>
      <c r="J110" s="135"/>
      <c r="K110" s="51" t="s">
        <v>14</v>
      </c>
      <c r="L110" s="63">
        <f t="shared" si="38"/>
        <v>0</v>
      </c>
      <c r="N110" s="51" t="s">
        <v>158</v>
      </c>
      <c r="O110" s="63">
        <f t="shared" si="39"/>
        <v>7.986</v>
      </c>
      <c r="Q110" s="51" t="s">
        <v>14</v>
      </c>
      <c r="R110" s="63">
        <f t="shared" si="40"/>
        <v>0</v>
      </c>
      <c r="T110" s="51" t="s">
        <v>18</v>
      </c>
      <c r="U110" s="63">
        <f t="shared" si="41"/>
        <v>0.99</v>
      </c>
      <c r="W110" s="51" t="s">
        <v>199</v>
      </c>
      <c r="X110" s="63">
        <f t="shared" si="42"/>
        <v>5</v>
      </c>
      <c r="Z110" s="64">
        <f t="shared" si="24"/>
        <v>13.975999999999999</v>
      </c>
      <c r="AA110" s="65">
        <f t="shared" si="43"/>
        <v>0.18373034653205025</v>
      </c>
    </row>
    <row r="111" spans="2:27" ht="15.75" customHeight="1">
      <c r="B111" s="135" t="s">
        <v>73</v>
      </c>
      <c r="C111" s="135"/>
      <c r="D111" s="135"/>
      <c r="E111" s="135"/>
      <c r="F111" s="135"/>
      <c r="G111" s="135"/>
      <c r="H111" s="135"/>
      <c r="I111" s="135"/>
      <c r="J111" s="135"/>
      <c r="K111" s="51" t="s">
        <v>14</v>
      </c>
      <c r="L111" s="63">
        <f t="shared" si="38"/>
        <v>0</v>
      </c>
      <c r="N111" s="51" t="s">
        <v>37</v>
      </c>
      <c r="O111" s="63">
        <f t="shared" si="39"/>
        <v>2.013</v>
      </c>
      <c r="Q111" s="51" t="s">
        <v>175</v>
      </c>
      <c r="R111" s="63">
        <f t="shared" si="40"/>
        <v>1</v>
      </c>
      <c r="T111" s="51" t="s">
        <v>37</v>
      </c>
      <c r="U111" s="63">
        <f t="shared" si="41"/>
        <v>2.013</v>
      </c>
      <c r="W111" s="51" t="s">
        <v>177</v>
      </c>
      <c r="X111" s="63">
        <f t="shared" si="42"/>
        <v>1</v>
      </c>
      <c r="Z111" s="64">
        <f t="shared" si="24"/>
        <v>6.026</v>
      </c>
      <c r="AA111" s="65">
        <f t="shared" si="43"/>
        <v>0.07921859388967765</v>
      </c>
    </row>
    <row r="112" spans="2:27" ht="15.75" customHeight="1">
      <c r="B112" s="135" t="s">
        <v>87</v>
      </c>
      <c r="C112" s="135"/>
      <c r="D112" s="135"/>
      <c r="E112" s="135"/>
      <c r="F112" s="135"/>
      <c r="G112" s="135"/>
      <c r="H112" s="135"/>
      <c r="I112" s="135"/>
      <c r="J112" s="135"/>
      <c r="K112" s="51" t="s">
        <v>185</v>
      </c>
      <c r="L112" s="63">
        <f t="shared" si="38"/>
        <v>4.005</v>
      </c>
      <c r="N112" s="51" t="s">
        <v>22</v>
      </c>
      <c r="O112" s="63">
        <f t="shared" si="39"/>
        <v>5.016</v>
      </c>
      <c r="Q112" s="51" t="s">
        <v>188</v>
      </c>
      <c r="R112" s="63">
        <f t="shared" si="40"/>
        <v>2</v>
      </c>
      <c r="T112" s="51" t="s">
        <v>166</v>
      </c>
      <c r="U112" s="63">
        <f t="shared" si="41"/>
        <v>15.015</v>
      </c>
      <c r="W112" s="51" t="s">
        <v>192</v>
      </c>
      <c r="X112" s="63">
        <f t="shared" si="42"/>
        <v>3</v>
      </c>
      <c r="Z112" s="64">
        <f t="shared" si="24"/>
        <v>29.036</v>
      </c>
      <c r="AA112" s="65">
        <f t="shared" si="43"/>
        <v>0.3817111005942052</v>
      </c>
    </row>
    <row r="113" spans="2:26" ht="13.5" customHeight="1">
      <c r="B113" s="136"/>
      <c r="C113" s="136"/>
      <c r="D113" s="136"/>
      <c r="E113" s="136"/>
      <c r="F113" s="136"/>
      <c r="G113" s="136"/>
      <c r="H113" s="136"/>
      <c r="I113" s="136"/>
      <c r="J113" s="136"/>
      <c r="L113" s="63"/>
      <c r="O113" s="63"/>
      <c r="R113" s="63"/>
      <c r="T113" s="68"/>
      <c r="U113" s="63"/>
      <c r="W113" s="51"/>
      <c r="X113" s="63"/>
      <c r="Z113" s="64"/>
    </row>
    <row r="114" spans="2:26" ht="15.75" customHeight="1">
      <c r="B114" s="137" t="s">
        <v>88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Z114" s="64"/>
    </row>
    <row r="115" spans="2:27" ht="18" customHeight="1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Z115" s="61">
        <f>SUM(Z116:Z120)</f>
        <v>72.012</v>
      </c>
      <c r="AA115" s="62">
        <f>SUM(AA116:AA120)</f>
        <v>1</v>
      </c>
    </row>
    <row r="116" spans="2:27" ht="15.75" customHeight="1">
      <c r="B116" s="135" t="s">
        <v>89</v>
      </c>
      <c r="C116" s="138"/>
      <c r="D116" s="138"/>
      <c r="E116" s="138"/>
      <c r="F116" s="138"/>
      <c r="G116" s="138"/>
      <c r="H116" s="138"/>
      <c r="I116" s="138"/>
      <c r="J116" s="138"/>
      <c r="K116" s="51" t="s">
        <v>50</v>
      </c>
      <c r="L116" s="63">
        <f>K116*L$4</f>
        <v>3</v>
      </c>
      <c r="N116" s="51" t="s">
        <v>158</v>
      </c>
      <c r="O116" s="63">
        <f>N116*O$4</f>
        <v>7.986</v>
      </c>
      <c r="Q116" s="51" t="s">
        <v>187</v>
      </c>
      <c r="R116" s="63">
        <f>Q116*R$4</f>
        <v>3</v>
      </c>
      <c r="T116" s="51" t="s">
        <v>126</v>
      </c>
      <c r="U116" s="63">
        <f>T116*U$4</f>
        <v>6.9959999999999996</v>
      </c>
      <c r="W116" s="51" t="s">
        <v>199</v>
      </c>
      <c r="X116" s="63">
        <f>W116*X$4</f>
        <v>5</v>
      </c>
      <c r="Z116" s="64">
        <f t="shared" si="24"/>
        <v>25.982</v>
      </c>
      <c r="AA116" s="65">
        <f>Z116/Z$115</f>
        <v>0.360800977614842</v>
      </c>
    </row>
    <row r="117" spans="2:27" ht="15.75" customHeight="1">
      <c r="B117" s="135" t="s">
        <v>90</v>
      </c>
      <c r="C117" s="135"/>
      <c r="D117" s="135"/>
      <c r="E117" s="135"/>
      <c r="F117" s="135"/>
      <c r="G117" s="135"/>
      <c r="H117" s="135"/>
      <c r="I117" s="135"/>
      <c r="J117" s="135"/>
      <c r="K117" s="51" t="s">
        <v>14</v>
      </c>
      <c r="L117" s="63">
        <f>K117*L$4</f>
        <v>0</v>
      </c>
      <c r="N117" s="51" t="s">
        <v>159</v>
      </c>
      <c r="O117" s="63">
        <f>N117*O$4</f>
        <v>9.999</v>
      </c>
      <c r="Q117" s="51" t="s">
        <v>187</v>
      </c>
      <c r="R117" s="63">
        <f>Q117*R$4</f>
        <v>3</v>
      </c>
      <c r="T117" s="51" t="s">
        <v>164</v>
      </c>
      <c r="U117" s="63">
        <f>T117*U$4</f>
        <v>9.009</v>
      </c>
      <c r="W117" s="51" t="s">
        <v>176</v>
      </c>
      <c r="X117" s="63">
        <f>W117*X$4</f>
        <v>10</v>
      </c>
      <c r="Z117" s="64">
        <f t="shared" si="24"/>
        <v>32.008</v>
      </c>
      <c r="AA117" s="65">
        <f>Z117/Z$115</f>
        <v>0.44448147530967064</v>
      </c>
    </row>
    <row r="118" spans="2:27" ht="15.75" customHeight="1">
      <c r="B118" s="135" t="s">
        <v>91</v>
      </c>
      <c r="C118" s="135"/>
      <c r="D118" s="135"/>
      <c r="E118" s="135"/>
      <c r="F118" s="135"/>
      <c r="G118" s="135"/>
      <c r="H118" s="135"/>
      <c r="I118" s="135"/>
      <c r="J118" s="135"/>
      <c r="K118" s="51" t="s">
        <v>14</v>
      </c>
      <c r="L118" s="63">
        <f>K118*L$4</f>
        <v>0</v>
      </c>
      <c r="N118" s="51" t="s">
        <v>22</v>
      </c>
      <c r="O118" s="63">
        <f>N118*O$4</f>
        <v>5.016</v>
      </c>
      <c r="Q118" s="51" t="s">
        <v>175</v>
      </c>
      <c r="R118" s="63">
        <f>Q118*R$4</f>
        <v>1</v>
      </c>
      <c r="T118" s="51" t="s">
        <v>37</v>
      </c>
      <c r="U118" s="63">
        <f>T118*U$4</f>
        <v>2.013</v>
      </c>
      <c r="W118" s="51" t="s">
        <v>177</v>
      </c>
      <c r="X118" s="63">
        <f>W118*X$4</f>
        <v>1</v>
      </c>
      <c r="Z118" s="64">
        <f t="shared" si="24"/>
        <v>9.029</v>
      </c>
      <c r="AA118" s="65">
        <f>Z118/Z$115</f>
        <v>0.12538188079764484</v>
      </c>
    </row>
    <row r="119" spans="2:27" ht="15.75" customHeight="1">
      <c r="B119" s="135" t="s">
        <v>92</v>
      </c>
      <c r="C119" s="135"/>
      <c r="D119" s="135"/>
      <c r="E119" s="135"/>
      <c r="F119" s="135"/>
      <c r="G119" s="135"/>
      <c r="H119" s="135"/>
      <c r="I119" s="135"/>
      <c r="J119" s="135"/>
      <c r="K119" s="51" t="s">
        <v>14</v>
      </c>
      <c r="L119" s="63">
        <f>K119*L$4</f>
        <v>0</v>
      </c>
      <c r="N119" s="51" t="s">
        <v>37</v>
      </c>
      <c r="O119" s="63">
        <f>N119*O$4</f>
        <v>2.013</v>
      </c>
      <c r="Q119" s="51" t="s">
        <v>14</v>
      </c>
      <c r="R119" s="63">
        <f>Q119*R$4</f>
        <v>0</v>
      </c>
      <c r="T119" s="51" t="s">
        <v>18</v>
      </c>
      <c r="U119" s="63">
        <f>T119*U$4</f>
        <v>0.99</v>
      </c>
      <c r="W119" s="51" t="s">
        <v>14</v>
      </c>
      <c r="X119" s="63">
        <f>W119*X$4</f>
        <v>0</v>
      </c>
      <c r="Z119" s="64">
        <f t="shared" si="24"/>
        <v>3.003</v>
      </c>
      <c r="AA119" s="65">
        <f>Z119/Z$115</f>
        <v>0.0417013831028162</v>
      </c>
    </row>
    <row r="120" spans="2:27" ht="15.75" customHeight="1">
      <c r="B120" s="135" t="s">
        <v>93</v>
      </c>
      <c r="C120" s="135"/>
      <c r="D120" s="135"/>
      <c r="E120" s="135"/>
      <c r="F120" s="135"/>
      <c r="G120" s="135"/>
      <c r="H120" s="135"/>
      <c r="I120" s="135"/>
      <c r="J120" s="135"/>
      <c r="K120" s="51" t="s">
        <v>14</v>
      </c>
      <c r="L120" s="63">
        <f>K120*L$4</f>
        <v>0</v>
      </c>
      <c r="N120" s="51" t="s">
        <v>14</v>
      </c>
      <c r="O120" s="63">
        <f>N120*O$4</f>
        <v>0</v>
      </c>
      <c r="Q120" s="51" t="s">
        <v>175</v>
      </c>
      <c r="R120" s="63">
        <f>Q120*R$4</f>
        <v>1</v>
      </c>
      <c r="T120" s="51" t="s">
        <v>18</v>
      </c>
      <c r="U120" s="63">
        <f>T120*U$4</f>
        <v>0.99</v>
      </c>
      <c r="W120" s="51" t="s">
        <v>14</v>
      </c>
      <c r="X120" s="63">
        <f>W120*X$4</f>
        <v>0</v>
      </c>
      <c r="Z120" s="64">
        <f t="shared" si="24"/>
        <v>1.99</v>
      </c>
      <c r="AA120" s="65">
        <f>Z120/Z$115</f>
        <v>0.027634283175026385</v>
      </c>
    </row>
    <row r="121" spans="2:26" ht="13.5" customHeight="1">
      <c r="B121" s="135"/>
      <c r="C121" s="135"/>
      <c r="D121" s="135"/>
      <c r="E121" s="135"/>
      <c r="F121" s="135"/>
      <c r="G121" s="135"/>
      <c r="H121" s="135"/>
      <c r="I121" s="135"/>
      <c r="J121" s="135"/>
      <c r="L121" s="63"/>
      <c r="O121" s="63"/>
      <c r="Q121" s="51"/>
      <c r="R121" s="63"/>
      <c r="T121" s="51"/>
      <c r="U121" s="63"/>
      <c r="W121" s="51"/>
      <c r="X121" s="63"/>
      <c r="Z121" s="64"/>
    </row>
    <row r="122" spans="2:27" s="60" customFormat="1" ht="18" customHeight="1">
      <c r="B122" s="137" t="s">
        <v>94</v>
      </c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Z122" s="61">
        <f>SUM(Z123:Z126)</f>
        <v>71.045</v>
      </c>
      <c r="AA122" s="62">
        <f>SUM(AA123:AA126)</f>
        <v>1</v>
      </c>
    </row>
    <row r="123" spans="2:27" ht="15.75" customHeight="1">
      <c r="B123" s="135" t="s">
        <v>52</v>
      </c>
      <c r="C123" s="138"/>
      <c r="D123" s="138"/>
      <c r="E123" s="138"/>
      <c r="F123" s="138"/>
      <c r="G123" s="138"/>
      <c r="H123" s="138"/>
      <c r="I123" s="138"/>
      <c r="J123" s="138"/>
      <c r="K123" s="51" t="s">
        <v>16</v>
      </c>
      <c r="L123" s="63">
        <f>K123*L$4</f>
        <v>1.0050000000000001</v>
      </c>
      <c r="N123" s="51" t="s">
        <v>161</v>
      </c>
      <c r="O123" s="63">
        <f>N123*O$4</f>
        <v>12.012</v>
      </c>
      <c r="Q123" s="67" t="s">
        <v>14</v>
      </c>
      <c r="R123" s="63">
        <f>Q123*R$4</f>
        <v>0</v>
      </c>
      <c r="T123" s="51" t="s">
        <v>102</v>
      </c>
      <c r="U123" s="63">
        <f>T123*U$4</f>
        <v>6.006</v>
      </c>
      <c r="W123" s="51" t="s">
        <v>180</v>
      </c>
      <c r="X123" s="63">
        <f>W123*X$4</f>
        <v>6</v>
      </c>
      <c r="Z123" s="64">
        <f t="shared" si="24"/>
        <v>25.023000000000003</v>
      </c>
      <c r="AA123" s="65">
        <f>Z123/Z$122</f>
        <v>0.35221338588218737</v>
      </c>
    </row>
    <row r="124" spans="2:27" ht="15.75" customHeight="1">
      <c r="B124" s="135" t="s">
        <v>53</v>
      </c>
      <c r="C124" s="135"/>
      <c r="D124" s="135"/>
      <c r="E124" s="135"/>
      <c r="F124" s="135"/>
      <c r="G124" s="135"/>
      <c r="H124" s="135"/>
      <c r="I124" s="135"/>
      <c r="J124" s="135"/>
      <c r="K124" s="51" t="s">
        <v>14</v>
      </c>
      <c r="L124" s="63">
        <f>K124*L$4</f>
        <v>0</v>
      </c>
      <c r="N124" s="51" t="s">
        <v>14</v>
      </c>
      <c r="O124" s="63">
        <f>N124*O$4</f>
        <v>0</v>
      </c>
      <c r="Q124" s="51" t="s">
        <v>14</v>
      </c>
      <c r="R124" s="63">
        <f>Q124*R$4</f>
        <v>0</v>
      </c>
      <c r="T124" s="51" t="s">
        <v>14</v>
      </c>
      <c r="U124" s="63">
        <f>T124*U$4</f>
        <v>0</v>
      </c>
      <c r="W124" s="51" t="s">
        <v>14</v>
      </c>
      <c r="X124" s="63">
        <f>W124*X$4</f>
        <v>0</v>
      </c>
      <c r="Z124" s="64">
        <f t="shared" si="24"/>
        <v>0</v>
      </c>
      <c r="AA124" s="65">
        <f>Z124/Z$122</f>
        <v>0</v>
      </c>
    </row>
    <row r="125" spans="2:27" ht="15.75" customHeight="1">
      <c r="B125" s="135" t="s">
        <v>95</v>
      </c>
      <c r="C125" s="135"/>
      <c r="D125" s="135"/>
      <c r="E125" s="135"/>
      <c r="F125" s="135"/>
      <c r="G125" s="135"/>
      <c r="H125" s="135"/>
      <c r="I125" s="135"/>
      <c r="J125" s="135"/>
      <c r="K125" s="51" t="s">
        <v>16</v>
      </c>
      <c r="L125" s="63">
        <f>K125*L$4</f>
        <v>1.0050000000000001</v>
      </c>
      <c r="N125" s="51" t="s">
        <v>26</v>
      </c>
      <c r="O125" s="63">
        <f>N125*O$4</f>
        <v>3.993</v>
      </c>
      <c r="Q125" s="51" t="s">
        <v>188</v>
      </c>
      <c r="R125" s="63">
        <f>Q125*R$4</f>
        <v>2</v>
      </c>
      <c r="T125" s="51" t="s">
        <v>102</v>
      </c>
      <c r="U125" s="63">
        <f>T125*U$4</f>
        <v>6.006</v>
      </c>
      <c r="W125" s="51" t="s">
        <v>177</v>
      </c>
      <c r="X125" s="63">
        <f>W125*X$4</f>
        <v>1</v>
      </c>
      <c r="Z125" s="64">
        <f t="shared" si="24"/>
        <v>14.004000000000001</v>
      </c>
      <c r="AA125" s="65">
        <f>Z125/Z$122</f>
        <v>0.1971145048912661</v>
      </c>
    </row>
    <row r="126" spans="2:27" ht="15.75" customHeight="1">
      <c r="B126" s="135" t="s">
        <v>55</v>
      </c>
      <c r="C126" s="135"/>
      <c r="D126" s="135"/>
      <c r="E126" s="135"/>
      <c r="F126" s="135"/>
      <c r="G126" s="135"/>
      <c r="H126" s="135"/>
      <c r="I126" s="135"/>
      <c r="J126" s="135"/>
      <c r="K126" s="51" t="s">
        <v>14</v>
      </c>
      <c r="L126" s="63">
        <f>K126*L$4</f>
        <v>0</v>
      </c>
      <c r="N126" s="51" t="s">
        <v>164</v>
      </c>
      <c r="O126" s="63">
        <f>N126*O$4</f>
        <v>9.009</v>
      </c>
      <c r="Q126" s="51" t="s">
        <v>50</v>
      </c>
      <c r="R126" s="63">
        <f>Q126*R$4</f>
        <v>5</v>
      </c>
      <c r="T126" s="51" t="s">
        <v>164</v>
      </c>
      <c r="U126" s="63">
        <f>T126*U$4</f>
        <v>9.009</v>
      </c>
      <c r="W126" s="51" t="s">
        <v>197</v>
      </c>
      <c r="X126" s="63">
        <f>W126*X$4</f>
        <v>9</v>
      </c>
      <c r="Z126" s="64">
        <f t="shared" si="24"/>
        <v>32.018</v>
      </c>
      <c r="AA126" s="65">
        <f>Z126/Z$122</f>
        <v>0.45067210922654655</v>
      </c>
    </row>
    <row r="127" spans="2:26" ht="13.5" customHeight="1">
      <c r="B127" s="135"/>
      <c r="C127" s="135"/>
      <c r="D127" s="135"/>
      <c r="E127" s="135"/>
      <c r="F127" s="135"/>
      <c r="G127" s="135"/>
      <c r="H127" s="135"/>
      <c r="I127" s="135"/>
      <c r="J127" s="135"/>
      <c r="L127" s="63"/>
      <c r="O127" s="63"/>
      <c r="Q127" s="51"/>
      <c r="R127" s="63"/>
      <c r="T127" s="68"/>
      <c r="U127" s="63"/>
      <c r="W127" s="68"/>
      <c r="X127" s="63"/>
      <c r="Z127" s="64"/>
    </row>
    <row r="128" spans="2:27" s="60" customFormat="1" ht="18" customHeight="1">
      <c r="B128" s="137" t="s">
        <v>96</v>
      </c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Z128" s="61">
        <f>SUM(Z129:Z134)</f>
        <v>73.999</v>
      </c>
      <c r="AA128" s="62">
        <f>SUM(AA129:AA134)</f>
        <v>1</v>
      </c>
    </row>
    <row r="129" spans="2:27" ht="15.75" customHeight="1">
      <c r="B129" s="135" t="s">
        <v>97</v>
      </c>
      <c r="C129" s="138"/>
      <c r="D129" s="138"/>
      <c r="E129" s="138"/>
      <c r="F129" s="138"/>
      <c r="G129" s="138"/>
      <c r="H129" s="138"/>
      <c r="I129" s="138"/>
      <c r="J129" s="138"/>
      <c r="K129" s="51" t="s">
        <v>14</v>
      </c>
      <c r="L129" s="63">
        <f aca="true" t="shared" si="44" ref="L129:L134">K129*L$4</f>
        <v>0</v>
      </c>
      <c r="N129" s="51" t="s">
        <v>14</v>
      </c>
      <c r="O129" s="63">
        <f aca="true" t="shared" si="45" ref="O129:O134">N129*O$4</f>
        <v>0</v>
      </c>
      <c r="Q129" s="67" t="s">
        <v>175</v>
      </c>
      <c r="R129" s="63">
        <f aca="true" t="shared" si="46" ref="R129:R134">Q129*R$4</f>
        <v>1</v>
      </c>
      <c r="T129" s="51" t="s">
        <v>14</v>
      </c>
      <c r="U129" s="63">
        <f aca="true" t="shared" si="47" ref="U129:U134">T129*U$4</f>
        <v>0</v>
      </c>
      <c r="W129" s="51" t="s">
        <v>14</v>
      </c>
      <c r="X129" s="63">
        <f aca="true" t="shared" si="48" ref="X129:X134">W129*X$4</f>
        <v>0</v>
      </c>
      <c r="Z129" s="64">
        <f aca="true" t="shared" si="49" ref="Z129:Z190">L129+O129+R129+U129+X129</f>
        <v>1</v>
      </c>
      <c r="AA129" s="65">
        <f aca="true" t="shared" si="50" ref="AA129:AA134">Z129/Z$128</f>
        <v>0.0135136961310288</v>
      </c>
    </row>
    <row r="130" spans="2:27" ht="15.75" customHeight="1">
      <c r="B130" s="135" t="s">
        <v>98</v>
      </c>
      <c r="C130" s="135"/>
      <c r="D130" s="135"/>
      <c r="E130" s="135"/>
      <c r="F130" s="135"/>
      <c r="G130" s="135"/>
      <c r="H130" s="135"/>
      <c r="I130" s="135"/>
      <c r="J130" s="135"/>
      <c r="K130" s="51" t="s">
        <v>14</v>
      </c>
      <c r="L130" s="63">
        <f t="shared" si="44"/>
        <v>0</v>
      </c>
      <c r="N130" s="51" t="s">
        <v>37</v>
      </c>
      <c r="O130" s="63">
        <f t="shared" si="45"/>
        <v>2.013</v>
      </c>
      <c r="Q130" s="67" t="s">
        <v>14</v>
      </c>
      <c r="R130" s="63">
        <f t="shared" si="46"/>
        <v>0</v>
      </c>
      <c r="T130" s="51" t="s">
        <v>14</v>
      </c>
      <c r="U130" s="63">
        <f t="shared" si="47"/>
        <v>0</v>
      </c>
      <c r="W130" s="51" t="s">
        <v>192</v>
      </c>
      <c r="X130" s="63">
        <f t="shared" si="48"/>
        <v>3</v>
      </c>
      <c r="Z130" s="64">
        <f t="shared" si="49"/>
        <v>5.013</v>
      </c>
      <c r="AA130" s="65">
        <f t="shared" si="50"/>
        <v>0.06774415870484736</v>
      </c>
    </row>
    <row r="131" spans="2:27" ht="15.75" customHeight="1">
      <c r="B131" s="135" t="s">
        <v>99</v>
      </c>
      <c r="C131" s="135"/>
      <c r="D131" s="135"/>
      <c r="E131" s="135"/>
      <c r="F131" s="135"/>
      <c r="G131" s="135"/>
      <c r="H131" s="135"/>
      <c r="I131" s="135"/>
      <c r="J131" s="135"/>
      <c r="K131" s="51" t="s">
        <v>14</v>
      </c>
      <c r="L131" s="63">
        <f t="shared" si="44"/>
        <v>0</v>
      </c>
      <c r="N131" s="51" t="s">
        <v>18</v>
      </c>
      <c r="O131" s="63">
        <f t="shared" si="45"/>
        <v>0.99</v>
      </c>
      <c r="Q131" s="67" t="s">
        <v>188</v>
      </c>
      <c r="R131" s="63">
        <f t="shared" si="46"/>
        <v>2</v>
      </c>
      <c r="T131" s="51" t="s">
        <v>14</v>
      </c>
      <c r="U131" s="63">
        <f t="shared" si="47"/>
        <v>0</v>
      </c>
      <c r="W131" s="51" t="s">
        <v>50</v>
      </c>
      <c r="X131" s="63">
        <f t="shared" si="48"/>
        <v>4</v>
      </c>
      <c r="Z131" s="64">
        <f t="shared" si="49"/>
        <v>6.99</v>
      </c>
      <c r="AA131" s="65">
        <f t="shared" si="50"/>
        <v>0.0944607359558913</v>
      </c>
    </row>
    <row r="132" spans="2:27" ht="15.75" customHeight="1">
      <c r="B132" s="135" t="s">
        <v>100</v>
      </c>
      <c r="C132" s="135"/>
      <c r="D132" s="135"/>
      <c r="E132" s="135"/>
      <c r="F132" s="135"/>
      <c r="G132" s="135"/>
      <c r="H132" s="135"/>
      <c r="I132" s="135"/>
      <c r="J132" s="135"/>
      <c r="K132" s="51" t="s">
        <v>14</v>
      </c>
      <c r="L132" s="63">
        <f t="shared" si="44"/>
        <v>0</v>
      </c>
      <c r="N132" s="51" t="s">
        <v>14</v>
      </c>
      <c r="O132" s="63">
        <f t="shared" si="45"/>
        <v>0</v>
      </c>
      <c r="Q132" s="51" t="s">
        <v>175</v>
      </c>
      <c r="R132" s="63">
        <f t="shared" si="46"/>
        <v>1</v>
      </c>
      <c r="T132" s="51" t="s">
        <v>14</v>
      </c>
      <c r="U132" s="63">
        <f t="shared" si="47"/>
        <v>0</v>
      </c>
      <c r="W132" s="51" t="s">
        <v>177</v>
      </c>
      <c r="X132" s="63">
        <f t="shared" si="48"/>
        <v>1</v>
      </c>
      <c r="Z132" s="64">
        <f t="shared" si="49"/>
        <v>2</v>
      </c>
      <c r="AA132" s="65">
        <f t="shared" si="50"/>
        <v>0.0270273922620576</v>
      </c>
    </row>
    <row r="133" spans="2:27" ht="15.75" customHeight="1">
      <c r="B133" s="135" t="s">
        <v>73</v>
      </c>
      <c r="C133" s="135"/>
      <c r="D133" s="135"/>
      <c r="E133" s="135"/>
      <c r="F133" s="135"/>
      <c r="G133" s="135"/>
      <c r="H133" s="135"/>
      <c r="I133" s="135"/>
      <c r="J133" s="135"/>
      <c r="K133" s="51" t="s">
        <v>14</v>
      </c>
      <c r="L133" s="63">
        <f t="shared" si="44"/>
        <v>0</v>
      </c>
      <c r="N133" s="51" t="s">
        <v>18</v>
      </c>
      <c r="O133" s="63">
        <f t="shared" si="45"/>
        <v>0.99</v>
      </c>
      <c r="Q133" s="51" t="s">
        <v>14</v>
      </c>
      <c r="R133" s="63">
        <f t="shared" si="46"/>
        <v>0</v>
      </c>
      <c r="T133" s="51" t="s">
        <v>14</v>
      </c>
      <c r="U133" s="63">
        <f t="shared" si="47"/>
        <v>0</v>
      </c>
      <c r="W133" s="51" t="s">
        <v>14</v>
      </c>
      <c r="X133" s="63">
        <f t="shared" si="48"/>
        <v>0</v>
      </c>
      <c r="Z133" s="64">
        <f t="shared" si="49"/>
        <v>0.99</v>
      </c>
      <c r="AA133" s="65">
        <f t="shared" si="50"/>
        <v>0.01337855916971851</v>
      </c>
    </row>
    <row r="134" spans="2:27" ht="15.75" customHeight="1">
      <c r="B134" s="135" t="s">
        <v>101</v>
      </c>
      <c r="C134" s="135"/>
      <c r="D134" s="135"/>
      <c r="E134" s="135"/>
      <c r="F134" s="135"/>
      <c r="G134" s="135"/>
      <c r="H134" s="135"/>
      <c r="I134" s="135"/>
      <c r="J134" s="135"/>
      <c r="K134" s="51" t="s">
        <v>178</v>
      </c>
      <c r="L134" s="63">
        <f t="shared" si="44"/>
        <v>6</v>
      </c>
      <c r="N134" s="51" t="s">
        <v>194</v>
      </c>
      <c r="O134" s="63">
        <f t="shared" si="45"/>
        <v>19.008</v>
      </c>
      <c r="Q134" s="51" t="s">
        <v>50</v>
      </c>
      <c r="R134" s="63">
        <f t="shared" si="46"/>
        <v>5</v>
      </c>
      <c r="T134" s="51" t="s">
        <v>157</v>
      </c>
      <c r="U134" s="63">
        <f t="shared" si="47"/>
        <v>19.998</v>
      </c>
      <c r="W134" s="51" t="s">
        <v>178</v>
      </c>
      <c r="X134" s="63">
        <f t="shared" si="48"/>
        <v>8</v>
      </c>
      <c r="Z134" s="64">
        <f t="shared" si="49"/>
        <v>58.006</v>
      </c>
      <c r="AA134" s="65">
        <f t="shared" si="50"/>
        <v>0.7838754577764565</v>
      </c>
    </row>
    <row r="135" spans="2:26" ht="13.5" customHeight="1">
      <c r="B135" s="136"/>
      <c r="C135" s="136"/>
      <c r="D135" s="136"/>
      <c r="E135" s="136"/>
      <c r="F135" s="136"/>
      <c r="G135" s="136"/>
      <c r="H135" s="136"/>
      <c r="I135" s="136"/>
      <c r="J135" s="136"/>
      <c r="L135" s="63"/>
      <c r="O135" s="63"/>
      <c r="Q135" s="51"/>
      <c r="R135" s="63"/>
      <c r="T135" s="68"/>
      <c r="U135" s="63"/>
      <c r="W135" s="68"/>
      <c r="X135" s="63"/>
      <c r="Z135" s="64"/>
    </row>
    <row r="136" spans="2:27" s="60" customFormat="1" ht="18" customHeight="1">
      <c r="B136" s="137" t="s">
        <v>103</v>
      </c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Z136" s="61">
        <f>SUM(Z137:Z142)</f>
        <v>75.012</v>
      </c>
      <c r="AA136" s="62">
        <f>SUM(AA137:AA142)</f>
        <v>1</v>
      </c>
    </row>
    <row r="137" spans="2:27" ht="15.75" customHeight="1">
      <c r="B137" s="135" t="s">
        <v>104</v>
      </c>
      <c r="C137" s="138"/>
      <c r="D137" s="138"/>
      <c r="E137" s="138"/>
      <c r="F137" s="138"/>
      <c r="G137" s="138"/>
      <c r="H137" s="138"/>
      <c r="I137" s="138"/>
      <c r="J137" s="138"/>
      <c r="K137" s="51" t="s">
        <v>14</v>
      </c>
      <c r="L137" s="63">
        <f aca="true" t="shared" si="51" ref="L137:L142">K137*L$4</f>
        <v>0</v>
      </c>
      <c r="N137" s="51" t="s">
        <v>14</v>
      </c>
      <c r="O137" s="63">
        <f aca="true" t="shared" si="52" ref="O137:O142">N137*O$4</f>
        <v>0</v>
      </c>
      <c r="Q137" s="67" t="s">
        <v>14</v>
      </c>
      <c r="R137" s="63">
        <f aca="true" t="shared" si="53" ref="R137:R142">Q137*R$4</f>
        <v>0</v>
      </c>
      <c r="T137" s="51" t="s">
        <v>14</v>
      </c>
      <c r="U137" s="63">
        <f aca="true" t="shared" si="54" ref="U137:U142">T137*U$4</f>
        <v>0</v>
      </c>
      <c r="W137" s="51" t="s">
        <v>14</v>
      </c>
      <c r="X137" s="63">
        <f aca="true" t="shared" si="55" ref="X137:X142">W137*X$4</f>
        <v>0</v>
      </c>
      <c r="Z137" s="64">
        <f t="shared" si="49"/>
        <v>0</v>
      </c>
      <c r="AA137" s="65">
        <f aca="true" t="shared" si="56" ref="AA137:AA142">Z137/Z$136</f>
        <v>0</v>
      </c>
    </row>
    <row r="138" spans="2:27" ht="15.75" customHeight="1">
      <c r="B138" s="135" t="s">
        <v>105</v>
      </c>
      <c r="C138" s="135"/>
      <c r="D138" s="135"/>
      <c r="E138" s="135"/>
      <c r="F138" s="135"/>
      <c r="G138" s="135"/>
      <c r="H138" s="135"/>
      <c r="I138" s="135"/>
      <c r="J138" s="135"/>
      <c r="K138" s="51" t="s">
        <v>14</v>
      </c>
      <c r="L138" s="63">
        <f t="shared" si="51"/>
        <v>0</v>
      </c>
      <c r="N138" s="51" t="s">
        <v>14</v>
      </c>
      <c r="O138" s="63">
        <f t="shared" si="52"/>
        <v>0</v>
      </c>
      <c r="Q138" s="51" t="s">
        <v>14</v>
      </c>
      <c r="R138" s="63">
        <f t="shared" si="53"/>
        <v>0</v>
      </c>
      <c r="T138" s="51" t="s">
        <v>14</v>
      </c>
      <c r="U138" s="63">
        <f t="shared" si="54"/>
        <v>0</v>
      </c>
      <c r="W138" s="51" t="s">
        <v>14</v>
      </c>
      <c r="X138" s="63">
        <f t="shared" si="55"/>
        <v>0</v>
      </c>
      <c r="Z138" s="64">
        <f t="shared" si="49"/>
        <v>0</v>
      </c>
      <c r="AA138" s="65">
        <f t="shared" si="56"/>
        <v>0</v>
      </c>
    </row>
    <row r="139" spans="2:27" ht="15.75" customHeight="1">
      <c r="B139" s="135" t="s">
        <v>106</v>
      </c>
      <c r="C139" s="135"/>
      <c r="D139" s="135"/>
      <c r="E139" s="135"/>
      <c r="F139" s="135"/>
      <c r="G139" s="135"/>
      <c r="H139" s="135"/>
      <c r="I139" s="135"/>
      <c r="J139" s="135"/>
      <c r="K139" s="51" t="s">
        <v>14</v>
      </c>
      <c r="L139" s="63">
        <f t="shared" si="51"/>
        <v>0</v>
      </c>
      <c r="N139" s="51" t="s">
        <v>14</v>
      </c>
      <c r="O139" s="63">
        <f t="shared" si="52"/>
        <v>0</v>
      </c>
      <c r="Q139" s="51" t="s">
        <v>14</v>
      </c>
      <c r="R139" s="63">
        <f t="shared" si="53"/>
        <v>0</v>
      </c>
      <c r="T139" s="51" t="s">
        <v>14</v>
      </c>
      <c r="U139" s="63">
        <f t="shared" si="54"/>
        <v>0</v>
      </c>
      <c r="W139" s="51" t="s">
        <v>14</v>
      </c>
      <c r="X139" s="63">
        <f t="shared" si="55"/>
        <v>0</v>
      </c>
      <c r="Z139" s="64">
        <f t="shared" si="49"/>
        <v>0</v>
      </c>
      <c r="AA139" s="65">
        <f t="shared" si="56"/>
        <v>0</v>
      </c>
    </row>
    <row r="140" spans="2:27" ht="15.75" customHeight="1">
      <c r="B140" s="135" t="s">
        <v>107</v>
      </c>
      <c r="C140" s="135"/>
      <c r="D140" s="135"/>
      <c r="E140" s="135"/>
      <c r="F140" s="135"/>
      <c r="G140" s="135"/>
      <c r="H140" s="135"/>
      <c r="I140" s="135"/>
      <c r="J140" s="135"/>
      <c r="K140" s="51" t="s">
        <v>14</v>
      </c>
      <c r="L140" s="63">
        <f t="shared" si="51"/>
        <v>0</v>
      </c>
      <c r="N140" s="51" t="s">
        <v>102</v>
      </c>
      <c r="O140" s="63">
        <f t="shared" si="52"/>
        <v>6.006</v>
      </c>
      <c r="Q140" s="51" t="s">
        <v>14</v>
      </c>
      <c r="R140" s="63">
        <f t="shared" si="53"/>
        <v>0</v>
      </c>
      <c r="T140" s="51" t="s">
        <v>14</v>
      </c>
      <c r="U140" s="63">
        <f t="shared" si="54"/>
        <v>0</v>
      </c>
      <c r="W140" s="51" t="s">
        <v>190</v>
      </c>
      <c r="X140" s="63">
        <f t="shared" si="55"/>
        <v>2</v>
      </c>
      <c r="Z140" s="64">
        <f t="shared" si="49"/>
        <v>8.006</v>
      </c>
      <c r="AA140" s="65">
        <f t="shared" si="56"/>
        <v>0.1067295899322775</v>
      </c>
    </row>
    <row r="141" spans="2:27" ht="15.75" customHeight="1">
      <c r="B141" s="135" t="s">
        <v>108</v>
      </c>
      <c r="C141" s="135"/>
      <c r="D141" s="135"/>
      <c r="E141" s="135"/>
      <c r="F141" s="135"/>
      <c r="G141" s="135"/>
      <c r="H141" s="135"/>
      <c r="I141" s="135"/>
      <c r="J141" s="135"/>
      <c r="K141" s="51" t="s">
        <v>16</v>
      </c>
      <c r="L141" s="63">
        <f t="shared" si="51"/>
        <v>1.0050000000000001</v>
      </c>
      <c r="N141" s="51" t="s">
        <v>161</v>
      </c>
      <c r="O141" s="63">
        <f t="shared" si="52"/>
        <v>12.012</v>
      </c>
      <c r="Q141" s="51" t="s">
        <v>175</v>
      </c>
      <c r="R141" s="63">
        <f t="shared" si="53"/>
        <v>1</v>
      </c>
      <c r="T141" s="51" t="s">
        <v>158</v>
      </c>
      <c r="U141" s="63">
        <f t="shared" si="54"/>
        <v>7.986</v>
      </c>
      <c r="W141" s="51" t="s">
        <v>178</v>
      </c>
      <c r="X141" s="63">
        <f t="shared" si="55"/>
        <v>8</v>
      </c>
      <c r="Z141" s="64">
        <f t="shared" si="49"/>
        <v>30.003</v>
      </c>
      <c r="AA141" s="65">
        <f t="shared" si="56"/>
        <v>0.3999760038393857</v>
      </c>
    </row>
    <row r="142" spans="2:27" ht="15.75" customHeight="1">
      <c r="B142" s="135" t="s">
        <v>109</v>
      </c>
      <c r="C142" s="135"/>
      <c r="D142" s="135"/>
      <c r="E142" s="135"/>
      <c r="F142" s="135"/>
      <c r="G142" s="135"/>
      <c r="H142" s="135"/>
      <c r="I142" s="135"/>
      <c r="J142" s="135"/>
      <c r="K142" s="51" t="s">
        <v>165</v>
      </c>
      <c r="L142" s="63">
        <f t="shared" si="51"/>
        <v>4.995</v>
      </c>
      <c r="N142" s="51" t="s">
        <v>26</v>
      </c>
      <c r="O142" s="63">
        <f t="shared" si="52"/>
        <v>3.993</v>
      </c>
      <c r="Q142" s="51" t="s">
        <v>179</v>
      </c>
      <c r="R142" s="63">
        <f t="shared" si="53"/>
        <v>7.000000000000001</v>
      </c>
      <c r="T142" s="51" t="s">
        <v>166</v>
      </c>
      <c r="U142" s="63">
        <f t="shared" si="54"/>
        <v>15.015</v>
      </c>
      <c r="W142" s="51" t="s">
        <v>180</v>
      </c>
      <c r="X142" s="63">
        <f t="shared" si="55"/>
        <v>6</v>
      </c>
      <c r="Z142" s="64">
        <f t="shared" si="49"/>
        <v>37.003</v>
      </c>
      <c r="AA142" s="65">
        <f t="shared" si="56"/>
        <v>0.4932944062283368</v>
      </c>
    </row>
    <row r="143" spans="2:26" ht="13.5" customHeight="1">
      <c r="B143" s="136"/>
      <c r="C143" s="136"/>
      <c r="D143" s="136"/>
      <c r="E143" s="136"/>
      <c r="F143" s="136"/>
      <c r="G143" s="136"/>
      <c r="H143" s="136"/>
      <c r="I143" s="136"/>
      <c r="J143" s="136"/>
      <c r="L143" s="63"/>
      <c r="O143" s="63"/>
      <c r="Q143" s="51"/>
      <c r="R143" s="63"/>
      <c r="T143" s="68"/>
      <c r="U143" s="63"/>
      <c r="W143" s="68"/>
      <c r="X143" s="63"/>
      <c r="Z143" s="64"/>
    </row>
    <row r="144" spans="2:27" s="60" customFormat="1" ht="18" customHeight="1">
      <c r="B144" s="137" t="s">
        <v>110</v>
      </c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Z144" s="61">
        <f>SUM(Z145:Z150)</f>
        <v>72.966</v>
      </c>
      <c r="AA144" s="62">
        <f>SUM(AA145:AA150)</f>
        <v>1</v>
      </c>
    </row>
    <row r="145" spans="2:27" ht="15.75" customHeight="1">
      <c r="B145" s="135" t="s">
        <v>111</v>
      </c>
      <c r="C145" s="138"/>
      <c r="D145" s="138"/>
      <c r="E145" s="138"/>
      <c r="F145" s="138"/>
      <c r="G145" s="138"/>
      <c r="H145" s="138"/>
      <c r="I145" s="138"/>
      <c r="J145" s="138"/>
      <c r="K145" s="51" t="s">
        <v>178</v>
      </c>
      <c r="L145" s="63">
        <f aca="true" t="shared" si="57" ref="L145:L150">K145*L$4</f>
        <v>6</v>
      </c>
      <c r="N145" s="51" t="s">
        <v>162</v>
      </c>
      <c r="O145" s="63">
        <f aca="true" t="shared" si="58" ref="O145:O150">N145*O$4</f>
        <v>17.985000000000003</v>
      </c>
      <c r="Q145" s="67" t="s">
        <v>201</v>
      </c>
      <c r="R145" s="63">
        <f aca="true" t="shared" si="59" ref="R145:R150">Q145*R$4</f>
        <v>8</v>
      </c>
      <c r="T145" s="51" t="s">
        <v>203</v>
      </c>
      <c r="U145" s="63">
        <f aca="true" t="shared" si="60" ref="U145:U150">T145*U$4</f>
        <v>20.988</v>
      </c>
      <c r="W145" s="51" t="s">
        <v>204</v>
      </c>
      <c r="X145" s="63">
        <f aca="true" t="shared" si="61" ref="X145:X150">W145*X$4</f>
        <v>13</v>
      </c>
      <c r="Z145" s="64">
        <f t="shared" si="49"/>
        <v>65.973</v>
      </c>
      <c r="AA145" s="65">
        <f aca="true" t="shared" si="62" ref="AA145:AA150">Z145/Z$144</f>
        <v>0.9041608420360169</v>
      </c>
    </row>
    <row r="146" spans="2:27" ht="15.75" customHeight="1">
      <c r="B146" s="135" t="s">
        <v>112</v>
      </c>
      <c r="C146" s="135"/>
      <c r="D146" s="135"/>
      <c r="E146" s="135"/>
      <c r="F146" s="135"/>
      <c r="G146" s="135"/>
      <c r="H146" s="135"/>
      <c r="I146" s="135"/>
      <c r="J146" s="135"/>
      <c r="K146" s="51" t="s">
        <v>14</v>
      </c>
      <c r="L146" s="63">
        <f t="shared" si="57"/>
        <v>0</v>
      </c>
      <c r="N146" s="51" t="s">
        <v>18</v>
      </c>
      <c r="O146" s="63">
        <f t="shared" si="58"/>
        <v>0.99</v>
      </c>
      <c r="Q146" s="51" t="s">
        <v>14</v>
      </c>
      <c r="R146" s="63">
        <f t="shared" si="59"/>
        <v>0</v>
      </c>
      <c r="T146" s="51" t="s">
        <v>14</v>
      </c>
      <c r="U146" s="63">
        <f t="shared" si="60"/>
        <v>0</v>
      </c>
      <c r="W146" s="51" t="s">
        <v>14</v>
      </c>
      <c r="X146" s="63">
        <f t="shared" si="61"/>
        <v>0</v>
      </c>
      <c r="Z146" s="64">
        <f t="shared" si="49"/>
        <v>0.99</v>
      </c>
      <c r="AA146" s="65">
        <f t="shared" si="62"/>
        <v>0.013567963160924268</v>
      </c>
    </row>
    <row r="147" spans="2:27" ht="15.75" customHeight="1">
      <c r="B147" s="135" t="s">
        <v>113</v>
      </c>
      <c r="C147" s="135"/>
      <c r="D147" s="135"/>
      <c r="E147" s="135"/>
      <c r="F147" s="135"/>
      <c r="G147" s="135"/>
      <c r="H147" s="135"/>
      <c r="I147" s="135"/>
      <c r="J147" s="135"/>
      <c r="K147" s="51" t="s">
        <v>14</v>
      </c>
      <c r="L147" s="63">
        <f t="shared" si="57"/>
        <v>0</v>
      </c>
      <c r="N147" s="51" t="s">
        <v>14</v>
      </c>
      <c r="O147" s="63">
        <f t="shared" si="58"/>
        <v>0</v>
      </c>
      <c r="Q147" s="51" t="s">
        <v>14</v>
      </c>
      <c r="R147" s="63">
        <f t="shared" si="59"/>
        <v>0</v>
      </c>
      <c r="T147" s="51" t="s">
        <v>14</v>
      </c>
      <c r="U147" s="63">
        <f t="shared" si="60"/>
        <v>0</v>
      </c>
      <c r="W147" s="51" t="s">
        <v>14</v>
      </c>
      <c r="X147" s="63">
        <f t="shared" si="61"/>
        <v>0</v>
      </c>
      <c r="Z147" s="64">
        <f t="shared" si="49"/>
        <v>0</v>
      </c>
      <c r="AA147" s="65">
        <f t="shared" si="62"/>
        <v>0</v>
      </c>
    </row>
    <row r="148" spans="2:27" ht="15.75" customHeight="1">
      <c r="B148" s="135" t="s">
        <v>114</v>
      </c>
      <c r="C148" s="135"/>
      <c r="D148" s="135"/>
      <c r="E148" s="135"/>
      <c r="F148" s="135"/>
      <c r="G148" s="135"/>
      <c r="H148" s="135"/>
      <c r="I148" s="135"/>
      <c r="J148" s="135"/>
      <c r="K148" s="51" t="s">
        <v>14</v>
      </c>
      <c r="L148" s="63">
        <f t="shared" si="57"/>
        <v>0</v>
      </c>
      <c r="N148" s="51" t="s">
        <v>37</v>
      </c>
      <c r="O148" s="63">
        <f t="shared" si="58"/>
        <v>2.013</v>
      </c>
      <c r="Q148" s="51" t="s">
        <v>14</v>
      </c>
      <c r="R148" s="63">
        <f t="shared" si="59"/>
        <v>0</v>
      </c>
      <c r="T148" s="51" t="s">
        <v>18</v>
      </c>
      <c r="U148" s="63">
        <f t="shared" si="60"/>
        <v>0.99</v>
      </c>
      <c r="W148" s="51" t="s">
        <v>177</v>
      </c>
      <c r="X148" s="63">
        <f t="shared" si="61"/>
        <v>1</v>
      </c>
      <c r="Z148" s="64">
        <f t="shared" si="49"/>
        <v>4.003</v>
      </c>
      <c r="AA148" s="65">
        <f t="shared" si="62"/>
        <v>0.05486116821533318</v>
      </c>
    </row>
    <row r="149" spans="2:27" ht="15.75" customHeight="1">
      <c r="B149" s="135" t="s">
        <v>115</v>
      </c>
      <c r="C149" s="135"/>
      <c r="D149" s="135"/>
      <c r="E149" s="135"/>
      <c r="F149" s="135"/>
      <c r="G149" s="135"/>
      <c r="H149" s="135"/>
      <c r="I149" s="135"/>
      <c r="J149" s="135"/>
      <c r="K149" s="51" t="s">
        <v>14</v>
      </c>
      <c r="L149" s="63">
        <f t="shared" si="57"/>
        <v>0</v>
      </c>
      <c r="N149" s="51" t="s">
        <v>14</v>
      </c>
      <c r="O149" s="63">
        <f t="shared" si="58"/>
        <v>0</v>
      </c>
      <c r="Q149" s="51" t="s">
        <v>14</v>
      </c>
      <c r="R149" s="63">
        <f t="shared" si="59"/>
        <v>0</v>
      </c>
      <c r="T149" s="51" t="s">
        <v>14</v>
      </c>
      <c r="U149" s="63">
        <f t="shared" si="60"/>
        <v>0</v>
      </c>
      <c r="W149" s="51" t="s">
        <v>14</v>
      </c>
      <c r="X149" s="63">
        <f t="shared" si="61"/>
        <v>0</v>
      </c>
      <c r="Z149" s="64">
        <f t="shared" si="49"/>
        <v>0</v>
      </c>
      <c r="AA149" s="65">
        <f t="shared" si="62"/>
        <v>0</v>
      </c>
    </row>
    <row r="150" spans="2:27" ht="15.75" customHeight="1">
      <c r="B150" s="135" t="s">
        <v>116</v>
      </c>
      <c r="C150" s="135"/>
      <c r="D150" s="135"/>
      <c r="E150" s="135"/>
      <c r="F150" s="135"/>
      <c r="G150" s="135"/>
      <c r="H150" s="135"/>
      <c r="I150" s="135"/>
      <c r="J150" s="135"/>
      <c r="K150" s="51" t="s">
        <v>14</v>
      </c>
      <c r="L150" s="63">
        <f t="shared" si="57"/>
        <v>0</v>
      </c>
      <c r="N150" s="51" t="s">
        <v>14</v>
      </c>
      <c r="O150" s="63">
        <f t="shared" si="58"/>
        <v>0</v>
      </c>
      <c r="Q150" s="51" t="s">
        <v>14</v>
      </c>
      <c r="R150" s="63">
        <f t="shared" si="59"/>
        <v>0</v>
      </c>
      <c r="T150" s="51" t="s">
        <v>14</v>
      </c>
      <c r="U150" s="63">
        <f t="shared" si="60"/>
        <v>0</v>
      </c>
      <c r="W150" s="51" t="s">
        <v>190</v>
      </c>
      <c r="X150" s="63">
        <f t="shared" si="61"/>
        <v>2</v>
      </c>
      <c r="Z150" s="64">
        <f t="shared" si="49"/>
        <v>2</v>
      </c>
      <c r="AA150" s="65">
        <f t="shared" si="62"/>
        <v>0.027410026587725792</v>
      </c>
    </row>
    <row r="151" spans="2:27" ht="13.5" customHeight="1">
      <c r="B151" s="136"/>
      <c r="C151" s="136"/>
      <c r="D151" s="136"/>
      <c r="E151" s="136"/>
      <c r="F151" s="136"/>
      <c r="G151" s="136"/>
      <c r="H151" s="136"/>
      <c r="I151" s="136"/>
      <c r="J151" s="136"/>
      <c r="L151" s="63"/>
      <c r="O151" s="63"/>
      <c r="Q151" s="51"/>
      <c r="R151" s="63"/>
      <c r="T151" s="68"/>
      <c r="U151" s="63"/>
      <c r="W151" s="68"/>
      <c r="X151" s="63"/>
      <c r="Z151" s="139"/>
      <c r="AA151" s="139"/>
    </row>
    <row r="152" spans="2:27" s="60" customFormat="1" ht="18" customHeight="1">
      <c r="B152" s="137" t="s">
        <v>117</v>
      </c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Z152" s="61">
        <f>SUM(Z153:Z158)</f>
        <v>64.953</v>
      </c>
      <c r="AA152" s="62">
        <f>SUM(AA153:AA158)</f>
        <v>1</v>
      </c>
    </row>
    <row r="153" spans="2:27" ht="15.75" customHeight="1">
      <c r="B153" s="135" t="s">
        <v>118</v>
      </c>
      <c r="C153" s="138"/>
      <c r="D153" s="138"/>
      <c r="E153" s="138"/>
      <c r="F153" s="138"/>
      <c r="G153" s="138"/>
      <c r="H153" s="138"/>
      <c r="I153" s="138"/>
      <c r="J153" s="138"/>
      <c r="L153" s="63"/>
      <c r="N153" s="51" t="s">
        <v>14</v>
      </c>
      <c r="O153" s="63">
        <f aca="true" t="shared" si="63" ref="O153:O158">N153*O$4</f>
        <v>0</v>
      </c>
      <c r="Q153" s="67" t="s">
        <v>14</v>
      </c>
      <c r="R153" s="63">
        <f aca="true" t="shared" si="64" ref="R153:R158">Q153*R$4</f>
        <v>0</v>
      </c>
      <c r="T153" s="51" t="s">
        <v>14</v>
      </c>
      <c r="U153" s="63">
        <f aca="true" t="shared" si="65" ref="U153:U158">T153*U$4</f>
        <v>0</v>
      </c>
      <c r="W153" s="51" t="s">
        <v>14</v>
      </c>
      <c r="X153" s="63">
        <f aca="true" t="shared" si="66" ref="X153:X158">W153*X$4</f>
        <v>0</v>
      </c>
      <c r="Z153" s="64">
        <f t="shared" si="49"/>
        <v>0</v>
      </c>
      <c r="AA153" s="65">
        <f aca="true" t="shared" si="67" ref="AA153:AA158">Z153/Z$152</f>
        <v>0</v>
      </c>
    </row>
    <row r="154" spans="2:27" ht="15.75" customHeight="1">
      <c r="B154" s="135" t="s">
        <v>119</v>
      </c>
      <c r="C154" s="135"/>
      <c r="D154" s="135"/>
      <c r="E154" s="135"/>
      <c r="F154" s="135"/>
      <c r="G154" s="135"/>
      <c r="H154" s="135"/>
      <c r="I154" s="135"/>
      <c r="J154" s="135"/>
      <c r="L154" s="63"/>
      <c r="N154" s="51" t="s">
        <v>14</v>
      </c>
      <c r="O154" s="63">
        <f t="shared" si="63"/>
        <v>0</v>
      </c>
      <c r="Q154" s="51" t="s">
        <v>175</v>
      </c>
      <c r="R154" s="63">
        <f t="shared" si="64"/>
        <v>1</v>
      </c>
      <c r="T154" s="51" t="s">
        <v>14</v>
      </c>
      <c r="U154" s="63">
        <f t="shared" si="65"/>
        <v>0</v>
      </c>
      <c r="W154" s="51" t="s">
        <v>177</v>
      </c>
      <c r="X154" s="63">
        <f t="shared" si="66"/>
        <v>1</v>
      </c>
      <c r="Z154" s="64">
        <f t="shared" si="49"/>
        <v>2</v>
      </c>
      <c r="AA154" s="65">
        <f t="shared" si="67"/>
        <v>0.030791495388973564</v>
      </c>
    </row>
    <row r="155" spans="2:27" ht="15.75" customHeight="1">
      <c r="B155" s="135" t="s">
        <v>120</v>
      </c>
      <c r="C155" s="135"/>
      <c r="D155" s="135"/>
      <c r="E155" s="135"/>
      <c r="F155" s="135"/>
      <c r="G155" s="135"/>
      <c r="H155" s="135"/>
      <c r="I155" s="135"/>
      <c r="J155" s="135"/>
      <c r="L155" s="63"/>
      <c r="N155" s="51" t="s">
        <v>18</v>
      </c>
      <c r="O155" s="63">
        <f t="shared" si="63"/>
        <v>0.99</v>
      </c>
      <c r="Q155" s="51" t="s">
        <v>14</v>
      </c>
      <c r="R155" s="63">
        <f t="shared" si="64"/>
        <v>0</v>
      </c>
      <c r="T155" s="51" t="s">
        <v>18</v>
      </c>
      <c r="U155" s="63">
        <f t="shared" si="65"/>
        <v>0.99</v>
      </c>
      <c r="W155" s="51" t="s">
        <v>177</v>
      </c>
      <c r="X155" s="63">
        <f t="shared" si="66"/>
        <v>1</v>
      </c>
      <c r="Z155" s="64">
        <f t="shared" si="49"/>
        <v>2.98</v>
      </c>
      <c r="AA155" s="65">
        <f t="shared" si="67"/>
        <v>0.04587932812957061</v>
      </c>
    </row>
    <row r="156" spans="2:27" ht="15.75" customHeight="1">
      <c r="B156" s="135" t="s">
        <v>121</v>
      </c>
      <c r="C156" s="135"/>
      <c r="D156" s="135"/>
      <c r="E156" s="135"/>
      <c r="F156" s="135"/>
      <c r="G156" s="135"/>
      <c r="H156" s="135"/>
      <c r="I156" s="135"/>
      <c r="J156" s="135"/>
      <c r="L156" s="63"/>
      <c r="N156" s="51" t="s">
        <v>14</v>
      </c>
      <c r="O156" s="63">
        <f t="shared" si="63"/>
        <v>0</v>
      </c>
      <c r="Q156" s="51" t="s">
        <v>14</v>
      </c>
      <c r="R156" s="63">
        <f t="shared" si="64"/>
        <v>0</v>
      </c>
      <c r="T156" s="51" t="s">
        <v>14</v>
      </c>
      <c r="U156" s="63">
        <f t="shared" si="65"/>
        <v>0</v>
      </c>
      <c r="W156" s="51" t="s">
        <v>177</v>
      </c>
      <c r="X156" s="63">
        <f t="shared" si="66"/>
        <v>1</v>
      </c>
      <c r="Z156" s="64">
        <f t="shared" si="49"/>
        <v>1</v>
      </c>
      <c r="AA156" s="65">
        <f t="shared" si="67"/>
        <v>0.015395747694486782</v>
      </c>
    </row>
    <row r="157" spans="2:27" ht="15.75" customHeight="1">
      <c r="B157" s="135" t="s">
        <v>73</v>
      </c>
      <c r="C157" s="135"/>
      <c r="D157" s="135"/>
      <c r="E157" s="135"/>
      <c r="F157" s="135"/>
      <c r="G157" s="135"/>
      <c r="H157" s="135"/>
      <c r="I157" s="135"/>
      <c r="J157" s="135"/>
      <c r="L157" s="63"/>
      <c r="N157" s="51" t="s">
        <v>14</v>
      </c>
      <c r="O157" s="63">
        <f t="shared" si="63"/>
        <v>0</v>
      </c>
      <c r="Q157" s="51" t="s">
        <v>14</v>
      </c>
      <c r="R157" s="63">
        <f t="shared" si="64"/>
        <v>0</v>
      </c>
      <c r="T157" s="51" t="s">
        <v>14</v>
      </c>
      <c r="U157" s="63">
        <f t="shared" si="65"/>
        <v>0</v>
      </c>
      <c r="W157" s="51" t="s">
        <v>14</v>
      </c>
      <c r="X157" s="63">
        <f t="shared" si="66"/>
        <v>0</v>
      </c>
      <c r="Z157" s="64">
        <f t="shared" si="49"/>
        <v>0</v>
      </c>
      <c r="AA157" s="65">
        <f t="shared" si="67"/>
        <v>0</v>
      </c>
    </row>
    <row r="158" spans="2:27" ht="15.75" customHeight="1">
      <c r="B158" s="135" t="s">
        <v>122</v>
      </c>
      <c r="C158" s="135"/>
      <c r="D158" s="135"/>
      <c r="E158" s="135"/>
      <c r="F158" s="135"/>
      <c r="G158" s="135"/>
      <c r="H158" s="135"/>
      <c r="I158" s="135"/>
      <c r="J158" s="135"/>
      <c r="L158" s="63"/>
      <c r="N158" s="51" t="s">
        <v>162</v>
      </c>
      <c r="O158" s="63">
        <f t="shared" si="63"/>
        <v>17.985000000000003</v>
      </c>
      <c r="Q158" s="51" t="s">
        <v>195</v>
      </c>
      <c r="R158" s="63">
        <f t="shared" si="64"/>
        <v>6</v>
      </c>
      <c r="T158" s="51" t="s">
        <v>203</v>
      </c>
      <c r="U158" s="63">
        <f t="shared" si="65"/>
        <v>20.988</v>
      </c>
      <c r="W158" s="51" t="s">
        <v>205</v>
      </c>
      <c r="X158" s="63">
        <f t="shared" si="66"/>
        <v>14</v>
      </c>
      <c r="Z158" s="64">
        <f t="shared" si="49"/>
        <v>58.973</v>
      </c>
      <c r="AA158" s="65">
        <f t="shared" si="67"/>
        <v>0.907933428786969</v>
      </c>
    </row>
    <row r="159" spans="2:26" ht="13.5" customHeight="1">
      <c r="B159" s="136"/>
      <c r="C159" s="136"/>
      <c r="D159" s="136"/>
      <c r="E159" s="136"/>
      <c r="F159" s="136"/>
      <c r="G159" s="136"/>
      <c r="H159" s="136"/>
      <c r="I159" s="136"/>
      <c r="J159" s="136"/>
      <c r="L159" s="63"/>
      <c r="O159" s="63"/>
      <c r="Q159" s="51"/>
      <c r="R159" s="63"/>
      <c r="T159" s="68"/>
      <c r="U159" s="63"/>
      <c r="W159" s="68"/>
      <c r="X159" s="63"/>
      <c r="Z159" s="64"/>
    </row>
    <row r="160" spans="2:27" s="60" customFormat="1" ht="18" customHeight="1">
      <c r="B160" s="137" t="s">
        <v>123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Z160" s="61">
        <f>SUM(Z161:Z166)</f>
        <v>76.99199999999999</v>
      </c>
      <c r="AA160" s="62">
        <f>SUM(AA161:AA166)</f>
        <v>1</v>
      </c>
    </row>
    <row r="161" spans="2:27" ht="15.75" customHeight="1">
      <c r="B161" s="135" t="s">
        <v>124</v>
      </c>
      <c r="C161" s="138"/>
      <c r="D161" s="138"/>
      <c r="E161" s="138"/>
      <c r="F161" s="138"/>
      <c r="G161" s="138"/>
      <c r="H161" s="138"/>
      <c r="I161" s="138"/>
      <c r="J161" s="138"/>
      <c r="K161" s="51" t="s">
        <v>14</v>
      </c>
      <c r="L161" s="63">
        <f aca="true" t="shared" si="68" ref="L161:L166">K161*L$4</f>
        <v>0</v>
      </c>
      <c r="N161" s="51" t="s">
        <v>14</v>
      </c>
      <c r="O161" s="63">
        <f aca="true" t="shared" si="69" ref="O161:O166">N161*O$4</f>
        <v>0</v>
      </c>
      <c r="Q161" s="67" t="s">
        <v>14</v>
      </c>
      <c r="R161" s="63">
        <f aca="true" t="shared" si="70" ref="R161:R166">Q161*R$4</f>
        <v>0</v>
      </c>
      <c r="T161" s="51" t="s">
        <v>14</v>
      </c>
      <c r="U161" s="63">
        <f aca="true" t="shared" si="71" ref="U161:U166">T161*U$4</f>
        <v>0</v>
      </c>
      <c r="W161" s="51" t="s">
        <v>14</v>
      </c>
      <c r="X161" s="63">
        <f aca="true" t="shared" si="72" ref="X161:X166">W161*X$4</f>
        <v>0</v>
      </c>
      <c r="Z161" s="64">
        <f t="shared" si="49"/>
        <v>0</v>
      </c>
      <c r="AA161" s="65">
        <f aca="true" t="shared" si="73" ref="AA161:AA166">Z161/Z$160</f>
        <v>0</v>
      </c>
    </row>
    <row r="162" spans="2:27" ht="15.75" customHeight="1">
      <c r="B162" s="135" t="s">
        <v>125</v>
      </c>
      <c r="C162" s="135"/>
      <c r="D162" s="135"/>
      <c r="E162" s="135"/>
      <c r="F162" s="135"/>
      <c r="G162" s="135"/>
      <c r="H162" s="135"/>
      <c r="I162" s="135"/>
      <c r="J162" s="135"/>
      <c r="K162" s="51" t="s">
        <v>178</v>
      </c>
      <c r="L162" s="63">
        <f t="shared" si="68"/>
        <v>6</v>
      </c>
      <c r="N162" s="51" t="s">
        <v>183</v>
      </c>
      <c r="O162" s="63">
        <f t="shared" si="69"/>
        <v>23.991</v>
      </c>
      <c r="Q162" s="51" t="s">
        <v>201</v>
      </c>
      <c r="R162" s="63">
        <f t="shared" si="70"/>
        <v>8</v>
      </c>
      <c r="T162" s="51" t="s">
        <v>193</v>
      </c>
      <c r="U162" s="63">
        <f t="shared" si="71"/>
        <v>23.000999999999998</v>
      </c>
      <c r="W162" s="51" t="s">
        <v>202</v>
      </c>
      <c r="X162" s="63">
        <f t="shared" si="72"/>
        <v>15</v>
      </c>
      <c r="Z162" s="64">
        <f t="shared" si="49"/>
        <v>75.99199999999999</v>
      </c>
      <c r="AA162" s="65">
        <f t="shared" si="73"/>
        <v>0.9870116375727348</v>
      </c>
    </row>
    <row r="163" spans="2:27" ht="15.75" customHeight="1">
      <c r="B163" s="135" t="s">
        <v>127</v>
      </c>
      <c r="C163" s="135"/>
      <c r="D163" s="135"/>
      <c r="E163" s="135"/>
      <c r="F163" s="135"/>
      <c r="G163" s="135"/>
      <c r="H163" s="135"/>
      <c r="I163" s="135"/>
      <c r="J163" s="135"/>
      <c r="K163" s="51" t="s">
        <v>14</v>
      </c>
      <c r="L163" s="63">
        <f t="shared" si="68"/>
        <v>0</v>
      </c>
      <c r="N163" s="51" t="s">
        <v>14</v>
      </c>
      <c r="O163" s="63">
        <f t="shared" si="69"/>
        <v>0</v>
      </c>
      <c r="Q163" s="51" t="s">
        <v>14</v>
      </c>
      <c r="R163" s="63">
        <f t="shared" si="70"/>
        <v>0</v>
      </c>
      <c r="T163" s="51" t="s">
        <v>14</v>
      </c>
      <c r="U163" s="63">
        <f t="shared" si="71"/>
        <v>0</v>
      </c>
      <c r="W163" s="51" t="s">
        <v>14</v>
      </c>
      <c r="X163" s="63">
        <f t="shared" si="72"/>
        <v>0</v>
      </c>
      <c r="Z163" s="64">
        <f t="shared" si="49"/>
        <v>0</v>
      </c>
      <c r="AA163" s="65">
        <f t="shared" si="73"/>
        <v>0</v>
      </c>
    </row>
    <row r="164" spans="2:27" ht="15.75" customHeight="1">
      <c r="B164" s="135" t="s">
        <v>128</v>
      </c>
      <c r="C164" s="135"/>
      <c r="D164" s="135"/>
      <c r="E164" s="135"/>
      <c r="F164" s="135"/>
      <c r="G164" s="135"/>
      <c r="H164" s="135"/>
      <c r="I164" s="135"/>
      <c r="J164" s="135"/>
      <c r="K164" s="51" t="s">
        <v>14</v>
      </c>
      <c r="L164" s="63">
        <f t="shared" si="68"/>
        <v>0</v>
      </c>
      <c r="N164" s="51" t="s">
        <v>14</v>
      </c>
      <c r="O164" s="63">
        <f t="shared" si="69"/>
        <v>0</v>
      </c>
      <c r="Q164" s="51" t="s">
        <v>14</v>
      </c>
      <c r="R164" s="63">
        <f t="shared" si="70"/>
        <v>0</v>
      </c>
      <c r="T164" s="51" t="s">
        <v>14</v>
      </c>
      <c r="U164" s="63">
        <f t="shared" si="71"/>
        <v>0</v>
      </c>
      <c r="W164" s="51" t="s">
        <v>14</v>
      </c>
      <c r="X164" s="63">
        <f t="shared" si="72"/>
        <v>0</v>
      </c>
      <c r="Z164" s="64">
        <f t="shared" si="49"/>
        <v>0</v>
      </c>
      <c r="AA164" s="65">
        <f t="shared" si="73"/>
        <v>0</v>
      </c>
    </row>
    <row r="165" spans="2:27" ht="15.75" customHeight="1">
      <c r="B165" s="135" t="s">
        <v>129</v>
      </c>
      <c r="C165" s="135"/>
      <c r="D165" s="135"/>
      <c r="E165" s="135"/>
      <c r="F165" s="135"/>
      <c r="G165" s="135"/>
      <c r="H165" s="135"/>
      <c r="I165" s="135"/>
      <c r="J165" s="135"/>
      <c r="K165" s="51" t="s">
        <v>14</v>
      </c>
      <c r="L165" s="63">
        <f t="shared" si="68"/>
        <v>0</v>
      </c>
      <c r="N165" s="51" t="s">
        <v>14</v>
      </c>
      <c r="O165" s="63">
        <f t="shared" si="69"/>
        <v>0</v>
      </c>
      <c r="Q165" s="51" t="s">
        <v>14</v>
      </c>
      <c r="R165" s="63">
        <f t="shared" si="70"/>
        <v>0</v>
      </c>
      <c r="T165" s="51" t="s">
        <v>14</v>
      </c>
      <c r="U165" s="63">
        <f t="shared" si="71"/>
        <v>0</v>
      </c>
      <c r="W165" s="51" t="s">
        <v>14</v>
      </c>
      <c r="X165" s="63">
        <f t="shared" si="72"/>
        <v>0</v>
      </c>
      <c r="Z165" s="64">
        <f t="shared" si="49"/>
        <v>0</v>
      </c>
      <c r="AA165" s="65">
        <f t="shared" si="73"/>
        <v>0</v>
      </c>
    </row>
    <row r="166" spans="2:27" ht="15.75" customHeight="1">
      <c r="B166" s="135" t="s">
        <v>130</v>
      </c>
      <c r="C166" s="135"/>
      <c r="D166" s="135"/>
      <c r="E166" s="135"/>
      <c r="F166" s="135"/>
      <c r="G166" s="135"/>
      <c r="H166" s="135"/>
      <c r="I166" s="135"/>
      <c r="J166" s="135"/>
      <c r="K166" s="51" t="s">
        <v>14</v>
      </c>
      <c r="L166" s="63">
        <f t="shared" si="68"/>
        <v>0</v>
      </c>
      <c r="N166" s="51" t="s">
        <v>14</v>
      </c>
      <c r="O166" s="63">
        <f t="shared" si="69"/>
        <v>0</v>
      </c>
      <c r="Q166" s="51" t="s">
        <v>14</v>
      </c>
      <c r="R166" s="63">
        <f t="shared" si="70"/>
        <v>0</v>
      </c>
      <c r="T166" s="51" t="s">
        <v>14</v>
      </c>
      <c r="U166" s="63">
        <f t="shared" si="71"/>
        <v>0</v>
      </c>
      <c r="W166" s="51" t="s">
        <v>177</v>
      </c>
      <c r="X166" s="63">
        <f t="shared" si="72"/>
        <v>1</v>
      </c>
      <c r="Z166" s="64">
        <f t="shared" si="49"/>
        <v>1</v>
      </c>
      <c r="AA166" s="65">
        <f t="shared" si="73"/>
        <v>0.012988362427265173</v>
      </c>
    </row>
    <row r="167" spans="2:26" ht="13.5" customHeight="1">
      <c r="B167" s="136"/>
      <c r="C167" s="136"/>
      <c r="D167" s="136"/>
      <c r="E167" s="136"/>
      <c r="F167" s="136"/>
      <c r="G167" s="136"/>
      <c r="H167" s="136"/>
      <c r="I167" s="136"/>
      <c r="J167" s="136"/>
      <c r="L167" s="63"/>
      <c r="O167" s="63"/>
      <c r="Q167" s="51"/>
      <c r="R167" s="63"/>
      <c r="T167" s="68"/>
      <c r="U167" s="63"/>
      <c r="W167" s="68"/>
      <c r="X167" s="63"/>
      <c r="Z167" s="64"/>
    </row>
    <row r="168" spans="2:27" s="60" customFormat="1" ht="18" customHeight="1">
      <c r="B168" s="137" t="s">
        <v>131</v>
      </c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Z168" s="61">
        <f>SUM(Z169:Z174)</f>
        <v>66.96600000000001</v>
      </c>
      <c r="AA168" s="62">
        <f>SUM(AA169:AA174)</f>
        <v>0.9999999999999999</v>
      </c>
    </row>
    <row r="169" spans="2:27" ht="15.75" customHeight="1">
      <c r="B169" s="135" t="s">
        <v>132</v>
      </c>
      <c r="C169" s="138"/>
      <c r="D169" s="138"/>
      <c r="E169" s="138"/>
      <c r="F169" s="138"/>
      <c r="G169" s="138"/>
      <c r="H169" s="138"/>
      <c r="I169" s="138"/>
      <c r="J169" s="138"/>
      <c r="L169" s="63"/>
      <c r="N169" s="67" t="s">
        <v>18</v>
      </c>
      <c r="O169" s="63">
        <f aca="true" t="shared" si="74" ref="O169:O174">N169*O$4</f>
        <v>0.99</v>
      </c>
      <c r="Q169" s="67" t="s">
        <v>14</v>
      </c>
      <c r="R169" s="63">
        <f aca="true" t="shared" si="75" ref="R169:R174">Q169*R$4</f>
        <v>0</v>
      </c>
      <c r="T169" s="51" t="s">
        <v>14</v>
      </c>
      <c r="U169" s="63">
        <f aca="true" t="shared" si="76" ref="U169:U174">T169*U$4</f>
        <v>0</v>
      </c>
      <c r="W169" s="51" t="s">
        <v>177</v>
      </c>
      <c r="X169" s="63">
        <f aca="true" t="shared" si="77" ref="X169:X174">W169*X$4</f>
        <v>1</v>
      </c>
      <c r="Z169" s="64">
        <f t="shared" si="49"/>
        <v>1.99</v>
      </c>
      <c r="AA169" s="65">
        <f aca="true" t="shared" si="78" ref="AA169:AA174">Z169/Z$168</f>
        <v>0.02971657258907505</v>
      </c>
    </row>
    <row r="170" spans="2:27" ht="18" customHeight="1">
      <c r="B170" s="135" t="s">
        <v>133</v>
      </c>
      <c r="C170" s="135"/>
      <c r="D170" s="135"/>
      <c r="E170" s="135"/>
      <c r="F170" s="135"/>
      <c r="G170" s="135"/>
      <c r="H170" s="135"/>
      <c r="I170" s="135"/>
      <c r="J170" s="135"/>
      <c r="L170" s="63"/>
      <c r="N170" s="67" t="s">
        <v>14</v>
      </c>
      <c r="O170" s="63">
        <f t="shared" si="74"/>
        <v>0</v>
      </c>
      <c r="Q170" s="51" t="s">
        <v>14</v>
      </c>
      <c r="R170" s="63">
        <f t="shared" si="75"/>
        <v>0</v>
      </c>
      <c r="T170" s="51" t="s">
        <v>14</v>
      </c>
      <c r="U170" s="63">
        <f t="shared" si="76"/>
        <v>0</v>
      </c>
      <c r="W170" s="51" t="s">
        <v>14</v>
      </c>
      <c r="X170" s="63">
        <f t="shared" si="77"/>
        <v>0</v>
      </c>
      <c r="Z170" s="64">
        <f t="shared" si="49"/>
        <v>0</v>
      </c>
      <c r="AA170" s="65">
        <f t="shared" si="78"/>
        <v>0</v>
      </c>
    </row>
    <row r="171" spans="2:27" ht="12.75" customHeight="1">
      <c r="B171" s="135" t="s">
        <v>134</v>
      </c>
      <c r="C171" s="135"/>
      <c r="D171" s="135"/>
      <c r="E171" s="135"/>
      <c r="F171" s="135"/>
      <c r="G171" s="135"/>
      <c r="H171" s="135"/>
      <c r="I171" s="135"/>
      <c r="J171" s="135"/>
      <c r="L171" s="63"/>
      <c r="N171" s="67" t="s">
        <v>18</v>
      </c>
      <c r="O171" s="63">
        <f t="shared" si="74"/>
        <v>0.99</v>
      </c>
      <c r="Q171" s="51" t="s">
        <v>14</v>
      </c>
      <c r="R171" s="63">
        <f t="shared" si="75"/>
        <v>0</v>
      </c>
      <c r="T171" s="51" t="s">
        <v>14</v>
      </c>
      <c r="U171" s="63">
        <f t="shared" si="76"/>
        <v>0</v>
      </c>
      <c r="W171" s="51" t="s">
        <v>14</v>
      </c>
      <c r="X171" s="63">
        <f t="shared" si="77"/>
        <v>0</v>
      </c>
      <c r="Z171" s="64">
        <f t="shared" si="49"/>
        <v>0.99</v>
      </c>
      <c r="AA171" s="65">
        <f t="shared" si="78"/>
        <v>0.014783621539288591</v>
      </c>
    </row>
    <row r="172" spans="2:27" ht="12.75" customHeight="1">
      <c r="B172" s="135" t="s">
        <v>135</v>
      </c>
      <c r="C172" s="135"/>
      <c r="D172" s="135"/>
      <c r="E172" s="135"/>
      <c r="F172" s="135"/>
      <c r="G172" s="135"/>
      <c r="H172" s="135"/>
      <c r="I172" s="135"/>
      <c r="J172" s="135"/>
      <c r="L172" s="63"/>
      <c r="N172" s="67" t="s">
        <v>14</v>
      </c>
      <c r="O172" s="63">
        <f t="shared" si="74"/>
        <v>0</v>
      </c>
      <c r="Q172" s="51" t="s">
        <v>14</v>
      </c>
      <c r="R172" s="63">
        <f t="shared" si="75"/>
        <v>0</v>
      </c>
      <c r="T172" s="51" t="s">
        <v>14</v>
      </c>
      <c r="U172" s="63">
        <f t="shared" si="76"/>
        <v>0</v>
      </c>
      <c r="W172" s="51" t="s">
        <v>14</v>
      </c>
      <c r="X172" s="63">
        <f t="shared" si="77"/>
        <v>0</v>
      </c>
      <c r="Z172" s="64">
        <f t="shared" si="49"/>
        <v>0</v>
      </c>
      <c r="AA172" s="65">
        <f t="shared" si="78"/>
        <v>0</v>
      </c>
    </row>
    <row r="173" spans="2:27" ht="12.75" customHeight="1">
      <c r="B173" s="135" t="s">
        <v>136</v>
      </c>
      <c r="C173" s="135"/>
      <c r="D173" s="135"/>
      <c r="E173" s="135"/>
      <c r="F173" s="135"/>
      <c r="G173" s="135"/>
      <c r="H173" s="135"/>
      <c r="I173" s="135"/>
      <c r="J173" s="135"/>
      <c r="L173" s="63"/>
      <c r="N173" s="67" t="s">
        <v>14</v>
      </c>
      <c r="O173" s="63">
        <f t="shared" si="74"/>
        <v>0</v>
      </c>
      <c r="Q173" s="51" t="s">
        <v>14</v>
      </c>
      <c r="R173" s="63">
        <f t="shared" si="75"/>
        <v>0</v>
      </c>
      <c r="T173" s="51" t="s">
        <v>14</v>
      </c>
      <c r="U173" s="63">
        <f t="shared" si="76"/>
        <v>0</v>
      </c>
      <c r="W173" s="51" t="s">
        <v>14</v>
      </c>
      <c r="X173" s="63">
        <f t="shared" si="77"/>
        <v>0</v>
      </c>
      <c r="Z173" s="64">
        <f t="shared" si="49"/>
        <v>0</v>
      </c>
      <c r="AA173" s="65">
        <f t="shared" si="78"/>
        <v>0</v>
      </c>
    </row>
    <row r="174" spans="2:27" ht="12.75" customHeight="1">
      <c r="B174" s="135" t="s">
        <v>137</v>
      </c>
      <c r="C174" s="135"/>
      <c r="D174" s="135"/>
      <c r="E174" s="135"/>
      <c r="F174" s="135"/>
      <c r="G174" s="135"/>
      <c r="H174" s="135"/>
      <c r="I174" s="135"/>
      <c r="J174" s="135"/>
      <c r="L174" s="63"/>
      <c r="N174" s="67" t="s">
        <v>203</v>
      </c>
      <c r="O174" s="63">
        <f t="shared" si="74"/>
        <v>20.988</v>
      </c>
      <c r="Q174" s="51" t="s">
        <v>179</v>
      </c>
      <c r="R174" s="63">
        <f t="shared" si="75"/>
        <v>7.000000000000001</v>
      </c>
      <c r="T174" s="51" t="s">
        <v>157</v>
      </c>
      <c r="U174" s="63">
        <f t="shared" si="76"/>
        <v>19.998</v>
      </c>
      <c r="W174" s="51" t="s">
        <v>186</v>
      </c>
      <c r="X174" s="63">
        <f t="shared" si="77"/>
        <v>16</v>
      </c>
      <c r="Z174" s="64">
        <f t="shared" si="49"/>
        <v>63.986000000000004</v>
      </c>
      <c r="AA174" s="65">
        <f t="shared" si="78"/>
        <v>0.9554998058716363</v>
      </c>
    </row>
    <row r="175" spans="2:26" ht="12.75" customHeight="1">
      <c r="B175" s="136"/>
      <c r="C175" s="136"/>
      <c r="D175" s="136"/>
      <c r="E175" s="136"/>
      <c r="F175" s="136"/>
      <c r="G175" s="136"/>
      <c r="H175" s="136"/>
      <c r="I175" s="136"/>
      <c r="J175" s="136"/>
      <c r="L175" s="63"/>
      <c r="Q175" s="51"/>
      <c r="T175" s="68"/>
      <c r="U175" s="54"/>
      <c r="W175" s="68"/>
      <c r="X175" s="54"/>
      <c r="Z175" s="64"/>
    </row>
    <row r="176" spans="2:27" s="60" customFormat="1" ht="18" customHeight="1">
      <c r="B176" s="137" t="s">
        <v>138</v>
      </c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Z176" s="61">
        <f>SUM(Z177:Z182)</f>
        <v>1</v>
      </c>
      <c r="AA176" s="62">
        <f>SUM(AA177:AA182)</f>
        <v>1</v>
      </c>
    </row>
    <row r="177" spans="2:27" ht="12.75" customHeight="1">
      <c r="B177" s="135" t="s">
        <v>139</v>
      </c>
      <c r="C177" s="138"/>
      <c r="D177" s="138"/>
      <c r="E177" s="138"/>
      <c r="F177" s="138"/>
      <c r="G177" s="138"/>
      <c r="H177" s="138"/>
      <c r="I177" s="138"/>
      <c r="J177" s="138"/>
      <c r="L177" s="63"/>
      <c r="N177" s="67" t="s">
        <v>14</v>
      </c>
      <c r="O177" s="63">
        <f aca="true" t="shared" si="79" ref="O177:O182">N177*O$4</f>
        <v>0</v>
      </c>
      <c r="Q177" s="67" t="s">
        <v>14</v>
      </c>
      <c r="R177" s="63">
        <f aca="true" t="shared" si="80" ref="R177:R182">Q177*R$4</f>
        <v>0</v>
      </c>
      <c r="T177" s="51" t="s">
        <v>14</v>
      </c>
      <c r="U177" s="63">
        <f aca="true" t="shared" si="81" ref="U177:U182">T177*U$4</f>
        <v>0</v>
      </c>
      <c r="W177" s="51" t="s">
        <v>14</v>
      </c>
      <c r="X177" s="63">
        <f aca="true" t="shared" si="82" ref="X177:X182">W177*X$4</f>
        <v>0</v>
      </c>
      <c r="Z177" s="64">
        <f t="shared" si="49"/>
        <v>0</v>
      </c>
      <c r="AA177" s="65">
        <f aca="true" t="shared" si="83" ref="AA177:AA182">Z177/Z$176</f>
        <v>0</v>
      </c>
    </row>
    <row r="178" spans="2:27" ht="12.75" customHeight="1">
      <c r="B178" s="135" t="s">
        <v>140</v>
      </c>
      <c r="C178" s="135"/>
      <c r="D178" s="135"/>
      <c r="E178" s="135"/>
      <c r="F178" s="135"/>
      <c r="G178" s="135"/>
      <c r="H178" s="135"/>
      <c r="I178" s="135"/>
      <c r="J178" s="135"/>
      <c r="L178" s="63"/>
      <c r="N178" s="67" t="s">
        <v>14</v>
      </c>
      <c r="O178" s="63">
        <f t="shared" si="79"/>
        <v>0</v>
      </c>
      <c r="Q178" s="67" t="s">
        <v>14</v>
      </c>
      <c r="R178" s="63">
        <f t="shared" si="80"/>
        <v>0</v>
      </c>
      <c r="T178" s="51" t="s">
        <v>14</v>
      </c>
      <c r="U178" s="63">
        <f t="shared" si="81"/>
        <v>0</v>
      </c>
      <c r="W178" s="51" t="s">
        <v>14</v>
      </c>
      <c r="X178" s="63">
        <f t="shared" si="82"/>
        <v>0</v>
      </c>
      <c r="Z178" s="64">
        <f t="shared" si="49"/>
        <v>0</v>
      </c>
      <c r="AA178" s="65">
        <f t="shared" si="83"/>
        <v>0</v>
      </c>
    </row>
    <row r="179" spans="2:27" ht="12.75" customHeight="1">
      <c r="B179" s="135" t="s">
        <v>141</v>
      </c>
      <c r="C179" s="135"/>
      <c r="D179" s="135"/>
      <c r="E179" s="135"/>
      <c r="F179" s="135"/>
      <c r="G179" s="135"/>
      <c r="H179" s="135"/>
      <c r="I179" s="135"/>
      <c r="J179" s="135"/>
      <c r="L179" s="63"/>
      <c r="N179" s="67" t="s">
        <v>14</v>
      </c>
      <c r="O179" s="63">
        <f t="shared" si="79"/>
        <v>0</v>
      </c>
      <c r="Q179" s="67" t="s">
        <v>14</v>
      </c>
      <c r="R179" s="63">
        <f t="shared" si="80"/>
        <v>0</v>
      </c>
      <c r="T179" s="51" t="s">
        <v>14</v>
      </c>
      <c r="U179" s="63">
        <f t="shared" si="81"/>
        <v>0</v>
      </c>
      <c r="W179" s="51" t="s">
        <v>14</v>
      </c>
      <c r="X179" s="63">
        <f t="shared" si="82"/>
        <v>0</v>
      </c>
      <c r="Z179" s="64">
        <f t="shared" si="49"/>
        <v>0</v>
      </c>
      <c r="AA179" s="65">
        <f t="shared" si="83"/>
        <v>0</v>
      </c>
    </row>
    <row r="180" spans="2:27" ht="12.75" customHeight="1">
      <c r="B180" s="135" t="s">
        <v>142</v>
      </c>
      <c r="C180" s="135"/>
      <c r="D180" s="135"/>
      <c r="E180" s="135"/>
      <c r="F180" s="135"/>
      <c r="G180" s="135"/>
      <c r="H180" s="135"/>
      <c r="I180" s="135"/>
      <c r="J180" s="135"/>
      <c r="L180" s="63"/>
      <c r="N180" s="67" t="s">
        <v>14</v>
      </c>
      <c r="O180" s="63">
        <f t="shared" si="79"/>
        <v>0</v>
      </c>
      <c r="Q180" s="67" t="s">
        <v>14</v>
      </c>
      <c r="R180" s="63">
        <f t="shared" si="80"/>
        <v>0</v>
      </c>
      <c r="T180" s="51" t="s">
        <v>14</v>
      </c>
      <c r="U180" s="63">
        <f t="shared" si="81"/>
        <v>0</v>
      </c>
      <c r="W180" s="51" t="s">
        <v>14</v>
      </c>
      <c r="X180" s="63">
        <f t="shared" si="82"/>
        <v>0</v>
      </c>
      <c r="Z180" s="64">
        <f t="shared" si="49"/>
        <v>0</v>
      </c>
      <c r="AA180" s="65">
        <f t="shared" si="83"/>
        <v>0</v>
      </c>
    </row>
    <row r="181" spans="2:27" ht="12.75" customHeight="1">
      <c r="B181" s="135" t="s">
        <v>143</v>
      </c>
      <c r="C181" s="135"/>
      <c r="D181" s="135"/>
      <c r="E181" s="135"/>
      <c r="F181" s="135"/>
      <c r="G181" s="135"/>
      <c r="H181" s="135"/>
      <c r="I181" s="135"/>
      <c r="J181" s="135"/>
      <c r="L181" s="63"/>
      <c r="N181" s="67" t="s">
        <v>14</v>
      </c>
      <c r="O181" s="63">
        <f t="shared" si="79"/>
        <v>0</v>
      </c>
      <c r="Q181" s="67" t="s">
        <v>14</v>
      </c>
      <c r="R181" s="63">
        <f t="shared" si="80"/>
        <v>0</v>
      </c>
      <c r="T181" s="51" t="s">
        <v>14</v>
      </c>
      <c r="U181" s="63">
        <f t="shared" si="81"/>
        <v>0</v>
      </c>
      <c r="W181" s="51" t="s">
        <v>14</v>
      </c>
      <c r="X181" s="63">
        <f t="shared" si="82"/>
        <v>0</v>
      </c>
      <c r="Z181" s="64">
        <f t="shared" si="49"/>
        <v>0</v>
      </c>
      <c r="AA181" s="65">
        <f t="shared" si="83"/>
        <v>0</v>
      </c>
    </row>
    <row r="182" spans="2:27" ht="12.75" customHeight="1">
      <c r="B182" s="135" t="s">
        <v>144</v>
      </c>
      <c r="C182" s="135"/>
      <c r="D182" s="135"/>
      <c r="E182" s="135"/>
      <c r="F182" s="135"/>
      <c r="G182" s="135"/>
      <c r="H182" s="135"/>
      <c r="I182" s="135"/>
      <c r="J182" s="135"/>
      <c r="L182" s="63"/>
      <c r="N182" s="67" t="s">
        <v>14</v>
      </c>
      <c r="O182" s="63">
        <f t="shared" si="79"/>
        <v>0</v>
      </c>
      <c r="Q182" s="67" t="s">
        <v>14</v>
      </c>
      <c r="R182" s="63">
        <f t="shared" si="80"/>
        <v>0</v>
      </c>
      <c r="T182" s="51" t="s">
        <v>14</v>
      </c>
      <c r="U182" s="63">
        <f t="shared" si="81"/>
        <v>0</v>
      </c>
      <c r="W182" s="51" t="s">
        <v>177</v>
      </c>
      <c r="X182" s="63">
        <f t="shared" si="82"/>
        <v>1</v>
      </c>
      <c r="Z182" s="64">
        <f t="shared" si="49"/>
        <v>1</v>
      </c>
      <c r="AA182" s="65">
        <f t="shared" si="83"/>
        <v>1</v>
      </c>
    </row>
    <row r="183" spans="2:26" ht="12.75" customHeight="1">
      <c r="B183" s="136"/>
      <c r="C183" s="136"/>
      <c r="D183" s="136"/>
      <c r="E183" s="136"/>
      <c r="F183" s="136"/>
      <c r="G183" s="136"/>
      <c r="H183" s="136"/>
      <c r="I183" s="136"/>
      <c r="J183" s="136"/>
      <c r="L183" s="63"/>
      <c r="T183" s="68"/>
      <c r="U183" s="54"/>
      <c r="W183" s="68"/>
      <c r="X183" s="54"/>
      <c r="Z183" s="64"/>
    </row>
    <row r="184" spans="2:27" s="60" customFormat="1" ht="18" customHeight="1">
      <c r="B184" s="137" t="s">
        <v>145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Z184" s="61">
        <f>SUM(Z185:Z190)</f>
        <v>80.99499999999999</v>
      </c>
      <c r="AA184" s="62">
        <f>SUM(AA185:AA190)</f>
        <v>1.0000000000000002</v>
      </c>
    </row>
    <row r="185" spans="2:27" ht="12.75" customHeight="1">
      <c r="B185" s="135" t="s">
        <v>146</v>
      </c>
      <c r="C185" s="138"/>
      <c r="D185" s="138"/>
      <c r="E185" s="138"/>
      <c r="F185" s="138"/>
      <c r="G185" s="138"/>
      <c r="H185" s="138"/>
      <c r="I185" s="138"/>
      <c r="J185" s="138"/>
      <c r="K185" s="51" t="s">
        <v>16</v>
      </c>
      <c r="L185" s="63">
        <f aca="true" t="shared" si="84" ref="L185:L190">K185*L$4</f>
        <v>1.0050000000000001</v>
      </c>
      <c r="N185" s="67" t="s">
        <v>166</v>
      </c>
      <c r="O185" s="63">
        <f aca="true" t="shared" si="85" ref="O185:O190">N185*O$4</f>
        <v>15.015</v>
      </c>
      <c r="Q185" s="67" t="s">
        <v>187</v>
      </c>
      <c r="R185" s="63">
        <f aca="true" t="shared" si="86" ref="R185:R190">Q185*R$4</f>
        <v>3</v>
      </c>
      <c r="T185" s="51" t="s">
        <v>34</v>
      </c>
      <c r="U185" s="63">
        <f aca="true" t="shared" si="87" ref="U185:U190">T185*U$4</f>
        <v>3.003</v>
      </c>
      <c r="W185" s="51" t="s">
        <v>189</v>
      </c>
      <c r="X185" s="63">
        <f aca="true" t="shared" si="88" ref="X185:X190">W185*X$4</f>
        <v>11</v>
      </c>
      <c r="Z185" s="64">
        <f t="shared" si="49"/>
        <v>33.022999999999996</v>
      </c>
      <c r="AA185" s="65">
        <f aca="true" t="shared" si="89" ref="AA185:AA190">Z185/Z$184</f>
        <v>0.40771652571146366</v>
      </c>
    </row>
    <row r="186" spans="2:27" ht="12.75" customHeight="1">
      <c r="B186" s="135" t="s">
        <v>147</v>
      </c>
      <c r="C186" s="135"/>
      <c r="D186" s="135"/>
      <c r="E186" s="135"/>
      <c r="F186" s="135"/>
      <c r="G186" s="135"/>
      <c r="H186" s="135"/>
      <c r="I186" s="135"/>
      <c r="J186" s="135"/>
      <c r="K186" s="51" t="s">
        <v>25</v>
      </c>
      <c r="L186" s="63">
        <f t="shared" si="84"/>
        <v>1.995</v>
      </c>
      <c r="N186" s="67" t="s">
        <v>102</v>
      </c>
      <c r="O186" s="63">
        <f t="shared" si="85"/>
        <v>6.006</v>
      </c>
      <c r="Q186" s="67" t="s">
        <v>50</v>
      </c>
      <c r="R186" s="63">
        <f t="shared" si="86"/>
        <v>5</v>
      </c>
      <c r="T186" s="51" t="s">
        <v>158</v>
      </c>
      <c r="U186" s="63">
        <f t="shared" si="87"/>
        <v>7.986</v>
      </c>
      <c r="W186" s="51" t="s">
        <v>50</v>
      </c>
      <c r="X186" s="63">
        <f t="shared" si="88"/>
        <v>4</v>
      </c>
      <c r="Z186" s="64">
        <f t="shared" si="49"/>
        <v>24.987000000000002</v>
      </c>
      <c r="AA186" s="65">
        <f t="shared" si="89"/>
        <v>0.30850052472374845</v>
      </c>
    </row>
    <row r="187" spans="2:27" ht="12.75" customHeight="1">
      <c r="B187" s="135" t="s">
        <v>148</v>
      </c>
      <c r="C187" s="135"/>
      <c r="D187" s="135"/>
      <c r="E187" s="135"/>
      <c r="F187" s="135"/>
      <c r="G187" s="135"/>
      <c r="H187" s="135"/>
      <c r="I187" s="135"/>
      <c r="J187" s="135"/>
      <c r="K187" s="51" t="s">
        <v>14</v>
      </c>
      <c r="L187" s="63">
        <f t="shared" si="84"/>
        <v>0</v>
      </c>
      <c r="N187" s="67" t="s">
        <v>34</v>
      </c>
      <c r="O187" s="63">
        <f t="shared" si="85"/>
        <v>3.003</v>
      </c>
      <c r="Q187" s="67" t="s">
        <v>175</v>
      </c>
      <c r="R187" s="63">
        <f t="shared" si="86"/>
        <v>1</v>
      </c>
      <c r="T187" s="51" t="s">
        <v>26</v>
      </c>
      <c r="U187" s="63">
        <f t="shared" si="87"/>
        <v>3.993</v>
      </c>
      <c r="W187" s="51" t="s">
        <v>14</v>
      </c>
      <c r="X187" s="63">
        <f t="shared" si="88"/>
        <v>0</v>
      </c>
      <c r="Z187" s="64">
        <f t="shared" si="49"/>
        <v>7.996</v>
      </c>
      <c r="AA187" s="65">
        <f t="shared" si="89"/>
        <v>0.09872214334218163</v>
      </c>
    </row>
    <row r="188" spans="2:27" ht="12.75" customHeight="1">
      <c r="B188" s="135" t="s">
        <v>149</v>
      </c>
      <c r="C188" s="135"/>
      <c r="D188" s="135"/>
      <c r="E188" s="135"/>
      <c r="F188" s="135"/>
      <c r="G188" s="135"/>
      <c r="H188" s="135"/>
      <c r="I188" s="135"/>
      <c r="J188" s="135"/>
      <c r="K188" s="51" t="s">
        <v>50</v>
      </c>
      <c r="L188" s="63">
        <f t="shared" si="84"/>
        <v>3</v>
      </c>
      <c r="N188" s="67" t="s">
        <v>34</v>
      </c>
      <c r="O188" s="63">
        <f t="shared" si="85"/>
        <v>3.003</v>
      </c>
      <c r="Q188" s="67" t="s">
        <v>14</v>
      </c>
      <c r="R188" s="63">
        <f t="shared" si="86"/>
        <v>0</v>
      </c>
      <c r="T188" s="51" t="s">
        <v>102</v>
      </c>
      <c r="U188" s="63">
        <f t="shared" si="87"/>
        <v>6.006</v>
      </c>
      <c r="W188" s="51" t="s">
        <v>177</v>
      </c>
      <c r="X188" s="63">
        <f t="shared" si="88"/>
        <v>1</v>
      </c>
      <c r="Z188" s="64">
        <f t="shared" si="49"/>
        <v>13.009</v>
      </c>
      <c r="AA188" s="65">
        <f t="shared" si="89"/>
        <v>0.16061485276868945</v>
      </c>
    </row>
    <row r="189" spans="2:27" ht="12.75" customHeight="1">
      <c r="B189" s="135" t="s">
        <v>150</v>
      </c>
      <c r="C189" s="135"/>
      <c r="D189" s="135"/>
      <c r="E189" s="135"/>
      <c r="F189" s="135"/>
      <c r="G189" s="135"/>
      <c r="H189" s="135"/>
      <c r="I189" s="135"/>
      <c r="J189" s="135"/>
      <c r="K189" s="51" t="s">
        <v>14</v>
      </c>
      <c r="L189" s="63">
        <f t="shared" si="84"/>
        <v>0</v>
      </c>
      <c r="N189" s="67" t="s">
        <v>18</v>
      </c>
      <c r="O189" s="63">
        <f t="shared" si="85"/>
        <v>0.99</v>
      </c>
      <c r="Q189" s="67" t="s">
        <v>14</v>
      </c>
      <c r="R189" s="63">
        <f t="shared" si="86"/>
        <v>0</v>
      </c>
      <c r="T189" s="51" t="s">
        <v>14</v>
      </c>
      <c r="U189" s="63">
        <f t="shared" si="87"/>
        <v>0</v>
      </c>
      <c r="W189" s="51" t="s">
        <v>14</v>
      </c>
      <c r="X189" s="63">
        <f t="shared" si="88"/>
        <v>0</v>
      </c>
      <c r="Z189" s="64">
        <f t="shared" si="49"/>
        <v>0.99</v>
      </c>
      <c r="AA189" s="65">
        <f t="shared" si="89"/>
        <v>0.012222976726958455</v>
      </c>
    </row>
    <row r="190" spans="2:27" ht="12.75" customHeight="1">
      <c r="B190" s="135" t="s">
        <v>151</v>
      </c>
      <c r="C190" s="135"/>
      <c r="D190" s="135"/>
      <c r="E190" s="135"/>
      <c r="F190" s="135"/>
      <c r="G190" s="135"/>
      <c r="H190" s="135"/>
      <c r="I190" s="135"/>
      <c r="J190" s="135"/>
      <c r="K190" s="51" t="s">
        <v>14</v>
      </c>
      <c r="L190" s="63">
        <f t="shared" si="84"/>
        <v>0</v>
      </c>
      <c r="N190" s="67" t="s">
        <v>14</v>
      </c>
      <c r="O190" s="63">
        <f t="shared" si="85"/>
        <v>0</v>
      </c>
      <c r="Q190" s="67" t="s">
        <v>14</v>
      </c>
      <c r="R190" s="63">
        <f t="shared" si="86"/>
        <v>0</v>
      </c>
      <c r="T190" s="51" t="s">
        <v>18</v>
      </c>
      <c r="U190" s="63">
        <f t="shared" si="87"/>
        <v>0.99</v>
      </c>
      <c r="W190" s="51" t="s">
        <v>14</v>
      </c>
      <c r="X190" s="63">
        <f t="shared" si="88"/>
        <v>0</v>
      </c>
      <c r="Z190" s="64">
        <f t="shared" si="49"/>
        <v>0.99</v>
      </c>
      <c r="AA190" s="65">
        <f t="shared" si="89"/>
        <v>0.012222976726958455</v>
      </c>
    </row>
    <row r="191" spans="2:24" ht="12.75" customHeight="1">
      <c r="B191" s="136"/>
      <c r="C191" s="136"/>
      <c r="D191" s="136"/>
      <c r="E191" s="136"/>
      <c r="F191" s="136"/>
      <c r="G191" s="136"/>
      <c r="H191" s="136"/>
      <c r="I191" s="136"/>
      <c r="J191" s="136"/>
      <c r="L191" s="63"/>
      <c r="T191" s="53"/>
      <c r="U191" s="53"/>
      <c r="W191" s="53"/>
      <c r="X191" s="53"/>
    </row>
    <row r="192" ht="12.75" customHeight="1">
      <c r="L192" s="63"/>
    </row>
  </sheetData>
  <sheetProtection/>
  <mergeCells count="195">
    <mergeCell ref="Q1:R1"/>
    <mergeCell ref="T1:U1"/>
    <mergeCell ref="W1:X1"/>
    <mergeCell ref="Z1:AA1"/>
    <mergeCell ref="B2:J2"/>
    <mergeCell ref="K2:L2"/>
    <mergeCell ref="N2:O2"/>
    <mergeCell ref="Q2:R2"/>
    <mergeCell ref="T2:U2"/>
    <mergeCell ref="W2:X2"/>
    <mergeCell ref="B1:J1"/>
    <mergeCell ref="K1:L1"/>
    <mergeCell ref="N1:O1"/>
    <mergeCell ref="B5:X5"/>
    <mergeCell ref="B7:X7"/>
    <mergeCell ref="B8:J8"/>
    <mergeCell ref="B9:J9"/>
    <mergeCell ref="B10:J10"/>
    <mergeCell ref="B11:J11"/>
    <mergeCell ref="B12:J12"/>
    <mergeCell ref="B13:J13"/>
    <mergeCell ref="B14:J14"/>
    <mergeCell ref="B15:X15"/>
    <mergeCell ref="B16:J16"/>
    <mergeCell ref="B17:J17"/>
    <mergeCell ref="B18:J18"/>
    <mergeCell ref="B19:J19"/>
    <mergeCell ref="B20:J20"/>
    <mergeCell ref="B21:J21"/>
    <mergeCell ref="B22:J22"/>
    <mergeCell ref="B23:X23"/>
    <mergeCell ref="B24:J24"/>
    <mergeCell ref="B25:J25"/>
    <mergeCell ref="B26:J26"/>
    <mergeCell ref="B27:J27"/>
    <mergeCell ref="B28:J28"/>
    <mergeCell ref="B29:J29"/>
    <mergeCell ref="B30:X30"/>
    <mergeCell ref="B31:J31"/>
    <mergeCell ref="B32:J32"/>
    <mergeCell ref="B33:J33"/>
    <mergeCell ref="B34:J34"/>
    <mergeCell ref="B35:J35"/>
    <mergeCell ref="B36:J36"/>
    <mergeCell ref="B37:X38"/>
    <mergeCell ref="B39:J39"/>
    <mergeCell ref="B40:J40"/>
    <mergeCell ref="B41:J41"/>
    <mergeCell ref="B42:J42"/>
    <mergeCell ref="B43:J43"/>
    <mergeCell ref="B44:J44"/>
    <mergeCell ref="B45:J45"/>
    <mergeCell ref="B46:X47"/>
    <mergeCell ref="B48:J48"/>
    <mergeCell ref="B49:J49"/>
    <mergeCell ref="B50:J50"/>
    <mergeCell ref="B51:J51"/>
    <mergeCell ref="B52:J52"/>
    <mergeCell ref="B53:J53"/>
    <mergeCell ref="B54:X55"/>
    <mergeCell ref="B56:J56"/>
    <mergeCell ref="B57:J57"/>
    <mergeCell ref="B58:J58"/>
    <mergeCell ref="B59:J59"/>
    <mergeCell ref="B60:J60"/>
    <mergeCell ref="B61:J61"/>
    <mergeCell ref="B62:X62"/>
    <mergeCell ref="B63:J63"/>
    <mergeCell ref="B64:J64"/>
    <mergeCell ref="B65:J65"/>
    <mergeCell ref="B66:J66"/>
    <mergeCell ref="B67:J67"/>
    <mergeCell ref="B68:X68"/>
    <mergeCell ref="B69:J69"/>
    <mergeCell ref="B70:J70"/>
    <mergeCell ref="B71:J71"/>
    <mergeCell ref="B72:J72"/>
    <mergeCell ref="B73:J73"/>
    <mergeCell ref="B74:J74"/>
    <mergeCell ref="B75:J75"/>
    <mergeCell ref="B76:X76"/>
    <mergeCell ref="B77:J77"/>
    <mergeCell ref="B78:J78"/>
    <mergeCell ref="B79:J79"/>
    <mergeCell ref="B80:J80"/>
    <mergeCell ref="B81:J81"/>
    <mergeCell ref="B82:X82"/>
    <mergeCell ref="B83:J83"/>
    <mergeCell ref="B84:J84"/>
    <mergeCell ref="B85:J85"/>
    <mergeCell ref="B86:J86"/>
    <mergeCell ref="B87:J87"/>
    <mergeCell ref="B88:J88"/>
    <mergeCell ref="B89:X89"/>
    <mergeCell ref="B90:J90"/>
    <mergeCell ref="B91:J91"/>
    <mergeCell ref="B92:J92"/>
    <mergeCell ref="B93:J93"/>
    <mergeCell ref="B94:J94"/>
    <mergeCell ref="B95:J95"/>
    <mergeCell ref="B96:J96"/>
    <mergeCell ref="B97:X97"/>
    <mergeCell ref="B98:J98"/>
    <mergeCell ref="B99:J99"/>
    <mergeCell ref="B100:J100"/>
    <mergeCell ref="B101:J101"/>
    <mergeCell ref="B102:J102"/>
    <mergeCell ref="B103:J103"/>
    <mergeCell ref="B104:J104"/>
    <mergeCell ref="B105:X106"/>
    <mergeCell ref="B107:J107"/>
    <mergeCell ref="B108:J108"/>
    <mergeCell ref="B109:J109"/>
    <mergeCell ref="B110:J110"/>
    <mergeCell ref="B111:J111"/>
    <mergeCell ref="B112:J112"/>
    <mergeCell ref="B113:J113"/>
    <mergeCell ref="B114:X115"/>
    <mergeCell ref="B116:J116"/>
    <mergeCell ref="B117:J117"/>
    <mergeCell ref="B118:J118"/>
    <mergeCell ref="B119:J119"/>
    <mergeCell ref="B120:J120"/>
    <mergeCell ref="B121:J121"/>
    <mergeCell ref="B122:X122"/>
    <mergeCell ref="B123:J123"/>
    <mergeCell ref="B124:J124"/>
    <mergeCell ref="B125:J125"/>
    <mergeCell ref="B126:J126"/>
    <mergeCell ref="B127:J127"/>
    <mergeCell ref="B128:X128"/>
    <mergeCell ref="B129:J129"/>
    <mergeCell ref="B130:J130"/>
    <mergeCell ref="B131:J131"/>
    <mergeCell ref="B132:J132"/>
    <mergeCell ref="B133:J133"/>
    <mergeCell ref="B134:J134"/>
    <mergeCell ref="B135:J135"/>
    <mergeCell ref="B136:X136"/>
    <mergeCell ref="B137:J137"/>
    <mergeCell ref="B138:J138"/>
    <mergeCell ref="B139:J139"/>
    <mergeCell ref="B140:J140"/>
    <mergeCell ref="B141:J141"/>
    <mergeCell ref="B142:J142"/>
    <mergeCell ref="B143:J143"/>
    <mergeCell ref="B144:X144"/>
    <mergeCell ref="B145:J145"/>
    <mergeCell ref="B146:J146"/>
    <mergeCell ref="B147:J147"/>
    <mergeCell ref="B148:J148"/>
    <mergeCell ref="B149:J149"/>
    <mergeCell ref="B150:J150"/>
    <mergeCell ref="B151:J151"/>
    <mergeCell ref="Z151:AA151"/>
    <mergeCell ref="B152:X152"/>
    <mergeCell ref="B153:J153"/>
    <mergeCell ref="B154:J154"/>
    <mergeCell ref="B155:J155"/>
    <mergeCell ref="B156:J156"/>
    <mergeCell ref="B157:J157"/>
    <mergeCell ref="B158:J158"/>
    <mergeCell ref="B159:J159"/>
    <mergeCell ref="B160:X160"/>
    <mergeCell ref="B161:J161"/>
    <mergeCell ref="B162:J162"/>
    <mergeCell ref="B163:J163"/>
    <mergeCell ref="B164:J164"/>
    <mergeCell ref="B165:J165"/>
    <mergeCell ref="B166:J166"/>
    <mergeCell ref="B167:J167"/>
    <mergeCell ref="B168:X168"/>
    <mergeCell ref="B169:J169"/>
    <mergeCell ref="B170:J170"/>
    <mergeCell ref="B171:J171"/>
    <mergeCell ref="B172:J172"/>
    <mergeCell ref="B173:J173"/>
    <mergeCell ref="B174:J174"/>
    <mergeCell ref="B175:J175"/>
    <mergeCell ref="B176:X176"/>
    <mergeCell ref="B177:J177"/>
    <mergeCell ref="B178:J178"/>
    <mergeCell ref="B179:J179"/>
    <mergeCell ref="B180:J180"/>
    <mergeCell ref="B181:J181"/>
    <mergeCell ref="B182:J182"/>
    <mergeCell ref="B183:J183"/>
    <mergeCell ref="B190:J190"/>
    <mergeCell ref="B191:J191"/>
    <mergeCell ref="B184:X184"/>
    <mergeCell ref="B185:J185"/>
    <mergeCell ref="B186:J186"/>
    <mergeCell ref="B187:J187"/>
    <mergeCell ref="B188:J188"/>
    <mergeCell ref="B189:J189"/>
  </mergeCells>
  <printOptions/>
  <pageMargins left="0.157638888888889" right="0.0986111111111111" top="0.0986111111111111" bottom="0.0986111111111111" header="0" footer="0"/>
  <pageSetup fitToHeight="2" horizontalDpi="600" verticalDpi="600" orientation="portrait" paperSize="17" scale="77" r:id="rId1"/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02"/>
  <sheetViews>
    <sheetView zoomScale="70" zoomScaleNormal="70" zoomScalePageLayoutView="0" workbookViewId="0" topLeftCell="A163">
      <selection activeCell="T189" sqref="T189:U195"/>
    </sheetView>
  </sheetViews>
  <sheetFormatPr defaultColWidth="6.8515625" defaultRowHeight="12.75" customHeight="1"/>
  <cols>
    <col min="1" max="1" width="1.1484375" style="10" customWidth="1"/>
    <col min="2" max="2" width="3.421875" style="10" customWidth="1"/>
    <col min="3" max="3" width="9.140625" style="10" customWidth="1"/>
    <col min="4" max="4" width="0.9921875" style="10" customWidth="1"/>
    <col min="5" max="5" width="1.28515625" style="10" customWidth="1"/>
    <col min="6" max="6" width="2.28125" style="10" customWidth="1"/>
    <col min="7" max="7" width="11.7109375" style="10" customWidth="1"/>
    <col min="8" max="8" width="30.57421875" style="10" customWidth="1"/>
    <col min="9" max="9" width="12.57421875" style="10" customWidth="1"/>
    <col min="10" max="10" width="11.7109375" style="10" customWidth="1"/>
    <col min="11" max="11" width="8.7109375" style="11" customWidth="1"/>
    <col min="12" max="12" width="5.7109375" style="11" customWidth="1"/>
    <col min="13" max="13" width="2.7109375" style="10" customWidth="1"/>
    <col min="14" max="14" width="8.7109375" style="11" customWidth="1"/>
    <col min="15" max="15" width="5.7109375" style="11" customWidth="1"/>
    <col min="16" max="16" width="2.7109375" style="10" customWidth="1"/>
    <col min="17" max="17" width="11.421875" style="11" customWidth="1"/>
    <col min="18" max="19" width="2.7109375" style="10" customWidth="1"/>
    <col min="20" max="20" width="8.7109375" style="11" customWidth="1"/>
    <col min="21" max="21" width="7.140625" style="11" customWidth="1"/>
    <col min="22" max="16384" width="6.8515625" style="10" customWidth="1"/>
  </cols>
  <sheetData>
    <row r="1" spans="2:21" s="1" customFormat="1" ht="37.5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2" t="s">
        <v>1</v>
      </c>
      <c r="L1" s="132"/>
      <c r="M1" s="3"/>
      <c r="N1" s="132" t="s">
        <v>2</v>
      </c>
      <c r="O1" s="132"/>
      <c r="P1" s="3"/>
      <c r="Q1" s="132" t="s">
        <v>3</v>
      </c>
      <c r="R1" s="132"/>
      <c r="S1" s="4"/>
      <c r="T1" s="132" t="s">
        <v>4</v>
      </c>
      <c r="U1" s="132"/>
    </row>
    <row r="2" spans="2:22" s="5" customFormat="1" ht="28.5" customHeight="1">
      <c r="B2" s="133" t="s">
        <v>5</v>
      </c>
      <c r="C2" s="133"/>
      <c r="D2" s="133"/>
      <c r="E2" s="133"/>
      <c r="F2" s="133"/>
      <c r="G2" s="133"/>
      <c r="H2" s="133"/>
      <c r="I2" s="133"/>
      <c r="J2" s="133"/>
      <c r="K2" s="134"/>
      <c r="L2" s="134"/>
      <c r="N2" s="134"/>
      <c r="O2" s="134"/>
      <c r="Q2" s="134"/>
      <c r="R2" s="134"/>
      <c r="S2" s="7"/>
      <c r="U2" s="134"/>
      <c r="V2" s="134"/>
    </row>
    <row r="3" spans="11:21" s="1" customFormat="1" ht="68.25" customHeight="1">
      <c r="K3" s="8" t="s">
        <v>6</v>
      </c>
      <c r="L3" s="9" t="s">
        <v>7</v>
      </c>
      <c r="N3" s="8" t="s">
        <v>6</v>
      </c>
      <c r="O3" s="9" t="s">
        <v>7</v>
      </c>
      <c r="Q3" s="8" t="s">
        <v>6</v>
      </c>
      <c r="R3" s="9" t="s">
        <v>7</v>
      </c>
      <c r="T3" s="8"/>
      <c r="U3" s="9"/>
    </row>
    <row r="4" spans="11:20" ht="25.5" customHeight="1">
      <c r="K4" s="11">
        <v>3</v>
      </c>
      <c r="L4" s="11">
        <v>15</v>
      </c>
      <c r="N4" s="11">
        <v>8</v>
      </c>
      <c r="O4" s="11">
        <v>33</v>
      </c>
      <c r="Q4" s="11">
        <v>19</v>
      </c>
      <c r="T4" s="11">
        <f>K4+N4+Q4</f>
        <v>30</v>
      </c>
    </row>
    <row r="5" spans="1:21" s="12" customFormat="1" ht="22.5" customHeight="1">
      <c r="A5" s="10"/>
      <c r="B5" s="130" t="s">
        <v>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T5" s="13"/>
      <c r="U5" s="14"/>
    </row>
    <row r="6" spans="2:22" s="15" customFormat="1" ht="100.5" customHeight="1">
      <c r="B6" s="16"/>
      <c r="C6" s="16"/>
      <c r="D6" s="16"/>
      <c r="E6" s="16"/>
      <c r="F6" s="16"/>
      <c r="G6" s="16"/>
      <c r="H6" s="16"/>
      <c r="I6" s="16"/>
      <c r="J6" s="16"/>
      <c r="K6" s="17" t="s">
        <v>9</v>
      </c>
      <c r="L6" s="18" t="s">
        <v>10</v>
      </c>
      <c r="M6" s="16"/>
      <c r="N6" s="17" t="s">
        <v>9</v>
      </c>
      <c r="O6" s="18" t="s">
        <v>10</v>
      </c>
      <c r="P6" s="16"/>
      <c r="Q6" s="17" t="s">
        <v>9</v>
      </c>
      <c r="R6" s="18" t="s">
        <v>10</v>
      </c>
      <c r="S6" s="16"/>
      <c r="T6" s="18" t="s">
        <v>10</v>
      </c>
      <c r="U6" s="19" t="s">
        <v>11</v>
      </c>
      <c r="V6" s="16"/>
    </row>
    <row r="7" spans="2:18" ht="15.75" customHeight="1">
      <c r="B7" s="128" t="s">
        <v>12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2:21" ht="18" customHeight="1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T8" s="21">
        <f>SUM(T9:T14)</f>
        <v>24.006</v>
      </c>
      <c r="U8" s="22">
        <f>SUM(U9:U14)</f>
        <v>1</v>
      </c>
    </row>
    <row r="9" spans="2:21" ht="15.75" customHeight="1">
      <c r="B9" s="144" t="s">
        <v>13</v>
      </c>
      <c r="C9" s="144"/>
      <c r="D9" s="144"/>
      <c r="E9" s="144"/>
      <c r="F9" s="144"/>
      <c r="G9" s="144"/>
      <c r="H9" s="144"/>
      <c r="I9" s="144"/>
      <c r="J9" s="144"/>
      <c r="K9" s="23" t="s">
        <v>14</v>
      </c>
      <c r="L9" s="23">
        <f aca="true" t="shared" si="0" ref="L9:L14">K9*L$4</f>
        <v>0</v>
      </c>
      <c r="N9" s="23" t="s">
        <v>14</v>
      </c>
      <c r="O9" s="23">
        <f aca="true" t="shared" si="1" ref="O9:O14">N9*O$4</f>
        <v>0</v>
      </c>
      <c r="Q9" s="23">
        <v>3</v>
      </c>
      <c r="T9" s="24">
        <f aca="true" t="shared" si="2" ref="T9:T14">L9+O9+Q9</f>
        <v>3</v>
      </c>
      <c r="U9" s="25">
        <f aca="true" t="shared" si="3" ref="U9:U14">T9/T$8</f>
        <v>0.12496875781054737</v>
      </c>
    </row>
    <row r="10" spans="2:21" ht="15.75" customHeight="1">
      <c r="B10" s="144" t="s">
        <v>15</v>
      </c>
      <c r="C10" s="144"/>
      <c r="D10" s="144"/>
      <c r="E10" s="144"/>
      <c r="F10" s="144"/>
      <c r="G10" s="144"/>
      <c r="H10" s="144"/>
      <c r="I10" s="144"/>
      <c r="J10" s="144"/>
      <c r="K10" s="23" t="s">
        <v>16</v>
      </c>
      <c r="L10" s="23">
        <f t="shared" si="0"/>
        <v>1.0050000000000001</v>
      </c>
      <c r="N10" s="23" t="s">
        <v>14</v>
      </c>
      <c r="O10" s="23">
        <f t="shared" si="1"/>
        <v>0</v>
      </c>
      <c r="Q10" s="23">
        <v>1</v>
      </c>
      <c r="T10" s="24">
        <f t="shared" si="2"/>
        <v>2.005</v>
      </c>
      <c r="U10" s="25">
        <f t="shared" si="3"/>
        <v>0.08352078647004915</v>
      </c>
    </row>
    <row r="11" spans="2:21" ht="15.75" customHeight="1">
      <c r="B11" s="144" t="s">
        <v>17</v>
      </c>
      <c r="C11" s="144"/>
      <c r="D11" s="144"/>
      <c r="E11" s="144"/>
      <c r="F11" s="144"/>
      <c r="G11" s="144"/>
      <c r="H11" s="144"/>
      <c r="I11" s="144"/>
      <c r="J11" s="144"/>
      <c r="K11" s="23" t="s">
        <v>14</v>
      </c>
      <c r="L11" s="23">
        <f t="shared" si="0"/>
        <v>0</v>
      </c>
      <c r="N11" s="23" t="s">
        <v>18</v>
      </c>
      <c r="O11" s="23">
        <f t="shared" si="1"/>
        <v>0.99</v>
      </c>
      <c r="Q11" s="23">
        <v>2</v>
      </c>
      <c r="T11" s="24">
        <f t="shared" si="2"/>
        <v>2.99</v>
      </c>
      <c r="U11" s="25">
        <f t="shared" si="3"/>
        <v>0.12455219528451221</v>
      </c>
    </row>
    <row r="12" spans="2:21" ht="15.75" customHeight="1">
      <c r="B12" s="144" t="s">
        <v>19</v>
      </c>
      <c r="C12" s="144"/>
      <c r="D12" s="144"/>
      <c r="E12" s="144"/>
      <c r="F12" s="144"/>
      <c r="G12" s="144"/>
      <c r="H12" s="144"/>
      <c r="I12" s="144"/>
      <c r="J12" s="144"/>
      <c r="K12" s="23" t="s">
        <v>14</v>
      </c>
      <c r="L12" s="23">
        <f t="shared" si="0"/>
        <v>0</v>
      </c>
      <c r="N12" s="23" t="s">
        <v>14</v>
      </c>
      <c r="O12" s="23">
        <f t="shared" si="1"/>
        <v>0</v>
      </c>
      <c r="Q12" s="23">
        <v>0</v>
      </c>
      <c r="T12" s="24">
        <f t="shared" si="2"/>
        <v>0</v>
      </c>
      <c r="U12" s="25">
        <f t="shared" si="3"/>
        <v>0</v>
      </c>
    </row>
    <row r="13" spans="2:21" ht="15.75" customHeight="1">
      <c r="B13" s="144" t="s">
        <v>20</v>
      </c>
      <c r="C13" s="144"/>
      <c r="D13" s="144"/>
      <c r="E13" s="144"/>
      <c r="F13" s="144"/>
      <c r="G13" s="144"/>
      <c r="H13" s="144"/>
      <c r="I13" s="144"/>
      <c r="J13" s="144"/>
      <c r="K13" s="23" t="s">
        <v>14</v>
      </c>
      <c r="L13" s="23">
        <f t="shared" si="0"/>
        <v>0</v>
      </c>
      <c r="N13" s="23" t="s">
        <v>18</v>
      </c>
      <c r="O13" s="23">
        <f t="shared" si="1"/>
        <v>0.99</v>
      </c>
      <c r="Q13" s="23">
        <v>2</v>
      </c>
      <c r="T13" s="24">
        <f t="shared" si="2"/>
        <v>2.99</v>
      </c>
      <c r="U13" s="25">
        <f t="shared" si="3"/>
        <v>0.12455219528451221</v>
      </c>
    </row>
    <row r="14" spans="2:21" ht="15.75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23" t="s">
        <v>16</v>
      </c>
      <c r="L14" s="23">
        <f t="shared" si="0"/>
        <v>1.0050000000000001</v>
      </c>
      <c r="N14" s="23" t="s">
        <v>22</v>
      </c>
      <c r="O14" s="23">
        <f t="shared" si="1"/>
        <v>5.016</v>
      </c>
      <c r="Q14" s="23">
        <v>7</v>
      </c>
      <c r="T14" s="24">
        <f t="shared" si="2"/>
        <v>13.021</v>
      </c>
      <c r="U14" s="25">
        <f t="shared" si="3"/>
        <v>0.5424060651503791</v>
      </c>
    </row>
    <row r="15" spans="2:10" ht="13.5" customHeight="1">
      <c r="B15" s="143"/>
      <c r="C15" s="143"/>
      <c r="D15" s="143"/>
      <c r="E15" s="143"/>
      <c r="F15" s="143"/>
      <c r="G15" s="143"/>
      <c r="H15" s="143"/>
      <c r="I15" s="143"/>
      <c r="J15" s="143"/>
    </row>
    <row r="16" spans="2:21" ht="15.75" customHeight="1">
      <c r="B16" s="145" t="s">
        <v>23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T16" s="21">
        <f>SUM(T17:T22)</f>
        <v>26.957999999999995</v>
      </c>
      <c r="U16" s="22">
        <f>SUM(U17:U22)</f>
        <v>1.0000000000000002</v>
      </c>
    </row>
    <row r="17" spans="2:21" ht="15.75" customHeight="1">
      <c r="B17" s="144" t="s">
        <v>24</v>
      </c>
      <c r="C17" s="144"/>
      <c r="D17" s="144"/>
      <c r="E17" s="144"/>
      <c r="F17" s="144"/>
      <c r="G17" s="144"/>
      <c r="H17" s="144"/>
      <c r="I17" s="144"/>
      <c r="J17" s="144"/>
      <c r="K17" s="23" t="s">
        <v>25</v>
      </c>
      <c r="L17" s="23">
        <f aca="true" t="shared" si="4" ref="L17:L22">K17*L$4</f>
        <v>1.995</v>
      </c>
      <c r="N17" s="23" t="s">
        <v>26</v>
      </c>
      <c r="O17" s="23">
        <f aca="true" t="shared" si="5" ref="O17:O22">N17*O$4</f>
        <v>3.993</v>
      </c>
      <c r="Q17" s="23">
        <v>15</v>
      </c>
      <c r="T17" s="24">
        <f aca="true" t="shared" si="6" ref="T17:T22">L17+O17+Q17</f>
        <v>20.988</v>
      </c>
      <c r="U17" s="25">
        <f aca="true" t="shared" si="7" ref="U17:U22">T17/T$16</f>
        <v>0.7785444024037392</v>
      </c>
    </row>
    <row r="18" spans="2:21" ht="15.75" customHeight="1">
      <c r="B18" s="144" t="s">
        <v>27</v>
      </c>
      <c r="C18" s="144"/>
      <c r="D18" s="144"/>
      <c r="E18" s="144"/>
      <c r="F18" s="144"/>
      <c r="G18" s="144"/>
      <c r="H18" s="144"/>
      <c r="I18" s="144"/>
      <c r="J18" s="144"/>
      <c r="K18" s="23" t="s">
        <v>14</v>
      </c>
      <c r="L18" s="23">
        <f t="shared" si="4"/>
        <v>0</v>
      </c>
      <c r="N18" s="23" t="s">
        <v>18</v>
      </c>
      <c r="O18" s="23">
        <f t="shared" si="5"/>
        <v>0.99</v>
      </c>
      <c r="Q18" s="23">
        <v>1</v>
      </c>
      <c r="T18" s="24">
        <f t="shared" si="6"/>
        <v>1.99</v>
      </c>
      <c r="U18" s="25">
        <f t="shared" si="7"/>
        <v>0.07381853253208696</v>
      </c>
    </row>
    <row r="19" spans="2:21" ht="15.75" customHeight="1">
      <c r="B19" s="144" t="s">
        <v>28</v>
      </c>
      <c r="C19" s="144"/>
      <c r="D19" s="144"/>
      <c r="E19" s="144"/>
      <c r="F19" s="144"/>
      <c r="G19" s="144"/>
      <c r="H19" s="144"/>
      <c r="I19" s="144"/>
      <c r="J19" s="144"/>
      <c r="K19" s="23" t="s">
        <v>14</v>
      </c>
      <c r="L19" s="23">
        <f t="shared" si="4"/>
        <v>0</v>
      </c>
      <c r="N19" s="23" t="s">
        <v>14</v>
      </c>
      <c r="O19" s="23">
        <f t="shared" si="5"/>
        <v>0</v>
      </c>
      <c r="Q19" s="23">
        <v>0</v>
      </c>
      <c r="T19" s="24">
        <f t="shared" si="6"/>
        <v>0</v>
      </c>
      <c r="U19" s="25">
        <f t="shared" si="7"/>
        <v>0</v>
      </c>
    </row>
    <row r="20" spans="2:21" ht="15.75" customHeight="1">
      <c r="B20" s="144" t="s">
        <v>29</v>
      </c>
      <c r="C20" s="144"/>
      <c r="D20" s="144"/>
      <c r="E20" s="144"/>
      <c r="F20" s="144"/>
      <c r="G20" s="144"/>
      <c r="H20" s="144"/>
      <c r="I20" s="144"/>
      <c r="J20" s="144"/>
      <c r="K20" s="23" t="s">
        <v>14</v>
      </c>
      <c r="L20" s="23">
        <f t="shared" si="4"/>
        <v>0</v>
      </c>
      <c r="N20" s="23" t="s">
        <v>18</v>
      </c>
      <c r="O20" s="23">
        <f t="shared" si="5"/>
        <v>0.99</v>
      </c>
      <c r="Q20" s="23">
        <v>0</v>
      </c>
      <c r="T20" s="24">
        <f t="shared" si="6"/>
        <v>0.99</v>
      </c>
      <c r="U20" s="25">
        <f t="shared" si="7"/>
        <v>0.036723792566214115</v>
      </c>
    </row>
    <row r="21" spans="2:21" ht="15.75" customHeight="1">
      <c r="B21" s="144" t="s">
        <v>30</v>
      </c>
      <c r="C21" s="144"/>
      <c r="D21" s="144"/>
      <c r="E21" s="144"/>
      <c r="F21" s="144"/>
      <c r="G21" s="144"/>
      <c r="H21" s="144"/>
      <c r="I21" s="144"/>
      <c r="J21" s="144"/>
      <c r="K21" s="23" t="s">
        <v>14</v>
      </c>
      <c r="L21" s="23">
        <f t="shared" si="4"/>
        <v>0</v>
      </c>
      <c r="N21" s="23" t="s">
        <v>14</v>
      </c>
      <c r="O21" s="23">
        <f t="shared" si="5"/>
        <v>0</v>
      </c>
      <c r="Q21" s="23">
        <v>1</v>
      </c>
      <c r="T21" s="24">
        <f t="shared" si="6"/>
        <v>1</v>
      </c>
      <c r="U21" s="25">
        <f t="shared" si="7"/>
        <v>0.03709473996587285</v>
      </c>
    </row>
    <row r="22" spans="2:21" ht="15.75" customHeight="1">
      <c r="B22" s="144" t="s">
        <v>31</v>
      </c>
      <c r="C22" s="144"/>
      <c r="D22" s="144"/>
      <c r="E22" s="144"/>
      <c r="F22" s="144"/>
      <c r="G22" s="144"/>
      <c r="H22" s="144"/>
      <c r="I22" s="144"/>
      <c r="J22" s="144"/>
      <c r="K22" s="23" t="s">
        <v>14</v>
      </c>
      <c r="L22" s="23">
        <f t="shared" si="4"/>
        <v>0</v>
      </c>
      <c r="N22" s="23" t="s">
        <v>18</v>
      </c>
      <c r="O22" s="23">
        <f t="shared" si="5"/>
        <v>0.99</v>
      </c>
      <c r="Q22" s="23">
        <v>1</v>
      </c>
      <c r="T22" s="24">
        <f t="shared" si="6"/>
        <v>1.99</v>
      </c>
      <c r="U22" s="25">
        <f t="shared" si="7"/>
        <v>0.07381853253208696</v>
      </c>
    </row>
    <row r="23" spans="2:10" ht="13.5" customHeight="1">
      <c r="B23" s="143"/>
      <c r="C23" s="143"/>
      <c r="D23" s="143"/>
      <c r="E23" s="143"/>
      <c r="F23" s="143"/>
      <c r="G23" s="143"/>
      <c r="H23" s="143"/>
      <c r="I23" s="143"/>
      <c r="J23" s="143"/>
    </row>
    <row r="24" spans="2:18" ht="15.75" customHeight="1">
      <c r="B24" s="128" t="s">
        <v>32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2:21" ht="18" customHeight="1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T25" s="21">
        <f>SUM(T26:T30)</f>
        <v>23.990999999999996</v>
      </c>
      <c r="U25" s="22">
        <f>SUM(U26:U31)</f>
        <v>1</v>
      </c>
    </row>
    <row r="26" spans="2:21" ht="15.75" customHeight="1">
      <c r="B26" s="144" t="s">
        <v>33</v>
      </c>
      <c r="C26" s="144"/>
      <c r="D26" s="144"/>
      <c r="E26" s="144"/>
      <c r="F26" s="144"/>
      <c r="G26" s="144"/>
      <c r="H26" s="144"/>
      <c r="I26" s="144"/>
      <c r="J26" s="144"/>
      <c r="K26" s="23" t="s">
        <v>14</v>
      </c>
      <c r="L26" s="23">
        <f>K26*L$4</f>
        <v>0</v>
      </c>
      <c r="N26" s="23" t="s">
        <v>34</v>
      </c>
      <c r="O26" s="23">
        <f>N26*O$4</f>
        <v>3.003</v>
      </c>
      <c r="Q26" s="23">
        <v>7</v>
      </c>
      <c r="T26" s="24">
        <f>L26+O26+Q26</f>
        <v>10.003</v>
      </c>
      <c r="U26" s="25">
        <f>T26/T$25</f>
        <v>0.41694802217498234</v>
      </c>
    </row>
    <row r="27" spans="2:21" ht="15.75" customHeight="1">
      <c r="B27" s="144" t="s">
        <v>35</v>
      </c>
      <c r="C27" s="144"/>
      <c r="D27" s="144"/>
      <c r="E27" s="144"/>
      <c r="F27" s="144"/>
      <c r="G27" s="144"/>
      <c r="H27" s="144"/>
      <c r="I27" s="144"/>
      <c r="J27" s="144"/>
      <c r="K27" s="23" t="s">
        <v>14</v>
      </c>
      <c r="L27" s="23">
        <f>K27*L$4</f>
        <v>0</v>
      </c>
      <c r="N27" s="23" t="s">
        <v>14</v>
      </c>
      <c r="O27" s="23">
        <f>N27*O$4</f>
        <v>0</v>
      </c>
      <c r="Q27" s="23">
        <v>1</v>
      </c>
      <c r="T27" s="24">
        <f>L27+O27+Q27</f>
        <v>1</v>
      </c>
      <c r="U27" s="25">
        <f>T27/T$25</f>
        <v>0.041682297528239765</v>
      </c>
    </row>
    <row r="28" spans="2:21" ht="15.75" customHeight="1">
      <c r="B28" s="144" t="s">
        <v>36</v>
      </c>
      <c r="C28" s="144"/>
      <c r="D28" s="144"/>
      <c r="E28" s="144"/>
      <c r="F28" s="144"/>
      <c r="G28" s="144"/>
      <c r="H28" s="144"/>
      <c r="I28" s="144"/>
      <c r="J28" s="144"/>
      <c r="K28" s="23" t="s">
        <v>25</v>
      </c>
      <c r="L28" s="23">
        <f>K28*L$4</f>
        <v>1.995</v>
      </c>
      <c r="N28" s="23" t="s">
        <v>37</v>
      </c>
      <c r="O28" s="23">
        <f>N28*O$4</f>
        <v>2.013</v>
      </c>
      <c r="Q28" s="23">
        <v>5</v>
      </c>
      <c r="T28" s="24">
        <f>L28+O28+Q28</f>
        <v>9.008</v>
      </c>
      <c r="U28" s="25">
        <f>T28/T$25</f>
        <v>0.37547413613438374</v>
      </c>
    </row>
    <row r="29" spans="2:21" ht="15.75" customHeight="1">
      <c r="B29" s="144" t="s">
        <v>38</v>
      </c>
      <c r="C29" s="144"/>
      <c r="D29" s="144"/>
      <c r="E29" s="144"/>
      <c r="F29" s="144"/>
      <c r="G29" s="144"/>
      <c r="H29" s="144"/>
      <c r="I29" s="144"/>
      <c r="J29" s="144"/>
      <c r="K29" s="23" t="s">
        <v>14</v>
      </c>
      <c r="L29" s="23">
        <f>K29*L$4</f>
        <v>0</v>
      </c>
      <c r="N29" s="23" t="s">
        <v>18</v>
      </c>
      <c r="O29" s="23">
        <f>N29*O$4</f>
        <v>0.99</v>
      </c>
      <c r="Q29" s="23">
        <v>1</v>
      </c>
      <c r="T29" s="24">
        <f>L29+O29+Q29</f>
        <v>1.99</v>
      </c>
      <c r="U29" s="25">
        <f>T29/T$25</f>
        <v>0.08294777208119714</v>
      </c>
    </row>
    <row r="30" spans="2:21" ht="15.75" customHeight="1">
      <c r="B30" s="144" t="s">
        <v>39</v>
      </c>
      <c r="C30" s="144"/>
      <c r="D30" s="144"/>
      <c r="E30" s="144"/>
      <c r="F30" s="144"/>
      <c r="G30" s="144"/>
      <c r="H30" s="144"/>
      <c r="I30" s="144"/>
      <c r="J30" s="144"/>
      <c r="K30" s="23" t="s">
        <v>14</v>
      </c>
      <c r="L30" s="23">
        <f>K30*L$4</f>
        <v>0</v>
      </c>
      <c r="N30" s="23" t="s">
        <v>18</v>
      </c>
      <c r="O30" s="23">
        <f>N30*O$4</f>
        <v>0.99</v>
      </c>
      <c r="Q30" s="23">
        <v>1</v>
      </c>
      <c r="T30" s="24">
        <f>L30+O30+Q30</f>
        <v>1.99</v>
      </c>
      <c r="U30" s="25">
        <f>T30/T$25</f>
        <v>0.08294777208119714</v>
      </c>
    </row>
    <row r="31" spans="2:21" ht="13.5" customHeight="1">
      <c r="B31" s="143"/>
      <c r="C31" s="143"/>
      <c r="D31" s="143"/>
      <c r="E31" s="143"/>
      <c r="F31" s="143"/>
      <c r="G31" s="143"/>
      <c r="H31" s="143"/>
      <c r="I31" s="143"/>
      <c r="J31" s="143"/>
      <c r="L31" s="23"/>
      <c r="O31" s="23"/>
      <c r="Q31" s="23"/>
      <c r="T31" s="24"/>
      <c r="U31" s="23"/>
    </row>
    <row r="32" spans="2:18" ht="15.75" customHeight="1">
      <c r="B32" s="128" t="s">
        <v>40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2:21" ht="18" customHeight="1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T33" s="21">
        <f>SUM(T34:T38)</f>
        <v>25.016000000000002</v>
      </c>
      <c r="U33" s="22">
        <f>SUM(U34:U39)</f>
        <v>1</v>
      </c>
    </row>
    <row r="34" spans="2:21" ht="15.75" customHeight="1">
      <c r="B34" s="144" t="s">
        <v>33</v>
      </c>
      <c r="C34" s="144"/>
      <c r="D34" s="144"/>
      <c r="E34" s="144"/>
      <c r="F34" s="144"/>
      <c r="G34" s="144"/>
      <c r="H34" s="144"/>
      <c r="I34" s="144"/>
      <c r="J34" s="144"/>
      <c r="K34" s="23" t="s">
        <v>16</v>
      </c>
      <c r="L34" s="23">
        <f>K34*L$4</f>
        <v>1.0050000000000001</v>
      </c>
      <c r="N34" s="23" t="s">
        <v>37</v>
      </c>
      <c r="O34" s="23">
        <f>N34*O$4</f>
        <v>2.013</v>
      </c>
      <c r="Q34" s="23">
        <v>8</v>
      </c>
      <c r="T34" s="24">
        <f>L34+O34+Q34</f>
        <v>11.018</v>
      </c>
      <c r="U34" s="25">
        <f>T34/T$33</f>
        <v>0.4404381196034538</v>
      </c>
    </row>
    <row r="35" spans="2:21" ht="15.75" customHeight="1">
      <c r="B35" s="144" t="s">
        <v>35</v>
      </c>
      <c r="C35" s="144"/>
      <c r="D35" s="144"/>
      <c r="E35" s="144"/>
      <c r="F35" s="144"/>
      <c r="G35" s="144"/>
      <c r="H35" s="144"/>
      <c r="I35" s="144"/>
      <c r="J35" s="144"/>
      <c r="K35" s="23" t="s">
        <v>16</v>
      </c>
      <c r="L35" s="23">
        <f>K35*L$4</f>
        <v>1.0050000000000001</v>
      </c>
      <c r="N35" s="23" t="s">
        <v>18</v>
      </c>
      <c r="O35" s="23">
        <f>N35*O$4</f>
        <v>0.99</v>
      </c>
      <c r="Q35" s="23">
        <v>2</v>
      </c>
      <c r="T35" s="24">
        <f>L35+O35+Q35</f>
        <v>3.995</v>
      </c>
      <c r="U35" s="25">
        <f>T35/T$33</f>
        <v>0.15969779341221618</v>
      </c>
    </row>
    <row r="36" spans="2:21" ht="15.75" customHeight="1">
      <c r="B36" s="144" t="s">
        <v>36</v>
      </c>
      <c r="C36" s="144"/>
      <c r="D36" s="144"/>
      <c r="E36" s="144"/>
      <c r="F36" s="144"/>
      <c r="G36" s="144"/>
      <c r="H36" s="144"/>
      <c r="I36" s="144"/>
      <c r="J36" s="144"/>
      <c r="K36" s="23" t="s">
        <v>14</v>
      </c>
      <c r="L36" s="23">
        <f>K36*L$4</f>
        <v>0</v>
      </c>
      <c r="N36" s="23" t="s">
        <v>34</v>
      </c>
      <c r="O36" s="23">
        <f>N36*O$4</f>
        <v>3.003</v>
      </c>
      <c r="Q36" s="23">
        <v>4</v>
      </c>
      <c r="T36" s="24">
        <f>L36+O36+Q36</f>
        <v>7.003</v>
      </c>
      <c r="U36" s="25">
        <f>T36/T$33</f>
        <v>0.27994083786376717</v>
      </c>
    </row>
    <row r="37" spans="2:21" ht="15.75" customHeight="1">
      <c r="B37" s="144" t="s">
        <v>38</v>
      </c>
      <c r="C37" s="144"/>
      <c r="D37" s="144"/>
      <c r="E37" s="144"/>
      <c r="F37" s="144"/>
      <c r="G37" s="144"/>
      <c r="H37" s="144"/>
      <c r="I37" s="144"/>
      <c r="J37" s="144"/>
      <c r="K37" s="23" t="s">
        <v>14</v>
      </c>
      <c r="L37" s="23">
        <f>K37*L$4</f>
        <v>0</v>
      </c>
      <c r="N37" s="23" t="s">
        <v>14</v>
      </c>
      <c r="O37" s="23">
        <f>N37*O$4</f>
        <v>0</v>
      </c>
      <c r="Q37" s="23">
        <v>0</v>
      </c>
      <c r="T37" s="24">
        <f>L37+O37+Q37</f>
        <v>0</v>
      </c>
      <c r="U37" s="25">
        <f>T37/T$33</f>
        <v>0</v>
      </c>
    </row>
    <row r="38" spans="2:21" ht="15.75" customHeight="1">
      <c r="B38" s="144" t="s">
        <v>39</v>
      </c>
      <c r="C38" s="144"/>
      <c r="D38" s="144"/>
      <c r="E38" s="144"/>
      <c r="F38" s="144"/>
      <c r="G38" s="144"/>
      <c r="H38" s="144"/>
      <c r="I38" s="144"/>
      <c r="J38" s="144"/>
      <c r="K38" s="23" t="s">
        <v>14</v>
      </c>
      <c r="L38" s="23">
        <f>K38*L$4</f>
        <v>0</v>
      </c>
      <c r="N38" s="23" t="s">
        <v>14</v>
      </c>
      <c r="O38" s="23">
        <f>N38*O$4</f>
        <v>0</v>
      </c>
      <c r="Q38" s="23">
        <v>3</v>
      </c>
      <c r="T38" s="24">
        <f>L38+O38+Q38</f>
        <v>3</v>
      </c>
      <c r="U38" s="25">
        <f>T38/T$33</f>
        <v>0.11992324912056283</v>
      </c>
    </row>
    <row r="39" spans="2:20" ht="13.5" customHeight="1">
      <c r="B39" s="143"/>
      <c r="C39" s="143"/>
      <c r="D39" s="143"/>
      <c r="E39" s="143"/>
      <c r="F39" s="143"/>
      <c r="G39" s="143"/>
      <c r="H39" s="143"/>
      <c r="I39" s="143"/>
      <c r="J39" s="143"/>
      <c r="T39" s="24"/>
    </row>
    <row r="40" spans="2:18" ht="15.75" customHeight="1">
      <c r="B40" s="128" t="s">
        <v>41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</row>
    <row r="41" spans="2:21" ht="18" customHeight="1"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T41" s="21">
        <f>SUM(T42:T47)</f>
        <v>21.993</v>
      </c>
      <c r="U41" s="22">
        <f>SUM(U42:U47)</f>
        <v>1</v>
      </c>
    </row>
    <row r="42" spans="2:21" ht="15.75" customHeight="1">
      <c r="B42" s="144" t="s">
        <v>42</v>
      </c>
      <c r="C42" s="144"/>
      <c r="D42" s="144"/>
      <c r="E42" s="144"/>
      <c r="F42" s="144"/>
      <c r="G42" s="144"/>
      <c r="H42" s="144"/>
      <c r="I42" s="144"/>
      <c r="J42" s="144"/>
      <c r="K42" s="23" t="s">
        <v>16</v>
      </c>
      <c r="L42" s="23">
        <f aca="true" t="shared" si="8" ref="L42:L47">K42*L$4</f>
        <v>1.0050000000000001</v>
      </c>
      <c r="N42" s="23" t="s">
        <v>18</v>
      </c>
      <c r="O42" s="23">
        <f aca="true" t="shared" si="9" ref="O42:O47">N42*O$4</f>
        <v>0.99</v>
      </c>
      <c r="Q42" s="23">
        <v>9</v>
      </c>
      <c r="T42" s="24">
        <f aca="true" t="shared" si="10" ref="T42:T47">L42+O42+Q42</f>
        <v>10.995000000000001</v>
      </c>
      <c r="U42" s="25">
        <f aca="true" t="shared" si="11" ref="U42:U47">T42/T$41</f>
        <v>0.49993179648069846</v>
      </c>
    </row>
    <row r="43" spans="2:21" ht="15.75" customHeight="1">
      <c r="B43" s="144" t="s">
        <v>43</v>
      </c>
      <c r="C43" s="144"/>
      <c r="D43" s="144"/>
      <c r="E43" s="144"/>
      <c r="F43" s="144"/>
      <c r="G43" s="144"/>
      <c r="H43" s="144"/>
      <c r="I43" s="144"/>
      <c r="J43" s="144"/>
      <c r="K43" s="23" t="s">
        <v>14</v>
      </c>
      <c r="L43" s="23">
        <f t="shared" si="8"/>
        <v>0</v>
      </c>
      <c r="N43" s="23" t="s">
        <v>18</v>
      </c>
      <c r="O43" s="23">
        <f t="shared" si="9"/>
        <v>0.99</v>
      </c>
      <c r="Q43" s="23">
        <v>2</v>
      </c>
      <c r="T43" s="24">
        <f t="shared" si="10"/>
        <v>2.99</v>
      </c>
      <c r="U43" s="25">
        <f t="shared" si="11"/>
        <v>0.13595234847451465</v>
      </c>
    </row>
    <row r="44" spans="2:21" ht="15.75" customHeight="1">
      <c r="B44" s="144" t="s">
        <v>44</v>
      </c>
      <c r="C44" s="144"/>
      <c r="D44" s="144"/>
      <c r="E44" s="144"/>
      <c r="F44" s="144"/>
      <c r="G44" s="144"/>
      <c r="H44" s="144"/>
      <c r="I44" s="144"/>
      <c r="J44" s="144"/>
      <c r="K44" s="23" t="s">
        <v>14</v>
      </c>
      <c r="L44" s="23">
        <f t="shared" si="8"/>
        <v>0</v>
      </c>
      <c r="N44" s="23" t="s">
        <v>34</v>
      </c>
      <c r="O44" s="23">
        <f t="shared" si="9"/>
        <v>3.003</v>
      </c>
      <c r="Q44" s="23">
        <v>1</v>
      </c>
      <c r="T44" s="24">
        <f t="shared" si="10"/>
        <v>4.003</v>
      </c>
      <c r="U44" s="25">
        <f t="shared" si="11"/>
        <v>0.18201245850952577</v>
      </c>
    </row>
    <row r="45" spans="2:21" ht="15.75" customHeight="1">
      <c r="B45" s="144" t="s">
        <v>45</v>
      </c>
      <c r="C45" s="144"/>
      <c r="D45" s="144"/>
      <c r="E45" s="144"/>
      <c r="F45" s="144"/>
      <c r="G45" s="144"/>
      <c r="H45" s="144"/>
      <c r="I45" s="144"/>
      <c r="J45" s="144"/>
      <c r="K45" s="23" t="s">
        <v>16</v>
      </c>
      <c r="L45" s="23">
        <f t="shared" si="8"/>
        <v>1.0050000000000001</v>
      </c>
      <c r="N45" s="23" t="s">
        <v>14</v>
      </c>
      <c r="O45" s="23">
        <f t="shared" si="9"/>
        <v>0</v>
      </c>
      <c r="Q45" s="23">
        <v>0</v>
      </c>
      <c r="T45" s="24">
        <f t="shared" si="10"/>
        <v>1.0050000000000001</v>
      </c>
      <c r="U45" s="25">
        <f t="shared" si="11"/>
        <v>0.045696357932069304</v>
      </c>
    </row>
    <row r="46" spans="2:21" ht="15.75" customHeight="1">
      <c r="B46" s="144" t="s">
        <v>46</v>
      </c>
      <c r="C46" s="144"/>
      <c r="D46" s="144"/>
      <c r="E46" s="144"/>
      <c r="F46" s="144"/>
      <c r="G46" s="144"/>
      <c r="H46" s="144"/>
      <c r="I46" s="144"/>
      <c r="J46" s="144"/>
      <c r="K46" s="23" t="s">
        <v>14</v>
      </c>
      <c r="L46" s="23">
        <f t="shared" si="8"/>
        <v>0</v>
      </c>
      <c r="N46" s="23" t="s">
        <v>14</v>
      </c>
      <c r="O46" s="23">
        <f t="shared" si="9"/>
        <v>0</v>
      </c>
      <c r="Q46" s="23">
        <v>1</v>
      </c>
      <c r="T46" s="24">
        <f t="shared" si="10"/>
        <v>1</v>
      </c>
      <c r="U46" s="25">
        <f t="shared" si="11"/>
        <v>0.04546901286773065</v>
      </c>
    </row>
    <row r="47" spans="2:21" ht="15.75" customHeight="1">
      <c r="B47" s="144" t="s">
        <v>47</v>
      </c>
      <c r="C47" s="144"/>
      <c r="D47" s="144"/>
      <c r="E47" s="144"/>
      <c r="F47" s="144"/>
      <c r="G47" s="144"/>
      <c r="H47" s="144"/>
      <c r="I47" s="144"/>
      <c r="J47" s="144"/>
      <c r="K47" s="23" t="s">
        <v>14</v>
      </c>
      <c r="L47" s="23">
        <f t="shared" si="8"/>
        <v>0</v>
      </c>
      <c r="N47" s="23" t="s">
        <v>14</v>
      </c>
      <c r="O47" s="23">
        <f t="shared" si="9"/>
        <v>0</v>
      </c>
      <c r="Q47" s="23">
        <v>2</v>
      </c>
      <c r="T47" s="24">
        <f t="shared" si="10"/>
        <v>2</v>
      </c>
      <c r="U47" s="25">
        <f t="shared" si="11"/>
        <v>0.0909380257354613</v>
      </c>
    </row>
    <row r="48" spans="2:10" ht="13.5" customHeight="1">
      <c r="B48" s="143"/>
      <c r="C48" s="143"/>
      <c r="D48" s="143"/>
      <c r="E48" s="143"/>
      <c r="F48" s="143"/>
      <c r="G48" s="143"/>
      <c r="H48" s="143"/>
      <c r="I48" s="143"/>
      <c r="J48" s="143"/>
    </row>
    <row r="49" spans="2:18" ht="15.75" customHeight="1">
      <c r="B49" s="128" t="s">
        <v>48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2:21" ht="15.75" customHeight="1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T50" s="21">
        <f>SUM(T51:T55)</f>
        <v>21.011</v>
      </c>
      <c r="U50" s="22">
        <f>SUM(U51:U56)</f>
        <v>1.0000000000000002</v>
      </c>
    </row>
    <row r="51" spans="2:21" ht="15.75" customHeight="1">
      <c r="B51" s="144" t="s">
        <v>33</v>
      </c>
      <c r="C51" s="144"/>
      <c r="D51" s="144"/>
      <c r="E51" s="144"/>
      <c r="F51" s="144"/>
      <c r="G51" s="144"/>
      <c r="H51" s="144"/>
      <c r="I51" s="144"/>
      <c r="J51" s="144"/>
      <c r="K51" s="23" t="s">
        <v>25</v>
      </c>
      <c r="L51" s="23">
        <f>K51*L$4</f>
        <v>1.995</v>
      </c>
      <c r="N51" s="23" t="s">
        <v>14</v>
      </c>
      <c r="O51" s="23">
        <f>N51*O$4</f>
        <v>0</v>
      </c>
      <c r="Q51" s="23">
        <v>11</v>
      </c>
      <c r="T51" s="24">
        <f>L51+O51+Q51</f>
        <v>12.995000000000001</v>
      </c>
      <c r="U51" s="25">
        <f>T51/T$50</f>
        <v>0.6184855551853792</v>
      </c>
    </row>
    <row r="52" spans="2:21" ht="15.75" customHeight="1">
      <c r="B52" s="144" t="s">
        <v>35</v>
      </c>
      <c r="C52" s="144"/>
      <c r="D52" s="144"/>
      <c r="E52" s="144"/>
      <c r="F52" s="144"/>
      <c r="G52" s="144"/>
      <c r="H52" s="144"/>
      <c r="I52" s="144"/>
      <c r="J52" s="144"/>
      <c r="K52" s="23" t="s">
        <v>14</v>
      </c>
      <c r="L52" s="23">
        <f>K52*L$4</f>
        <v>0</v>
      </c>
      <c r="N52" s="23" t="s">
        <v>37</v>
      </c>
      <c r="O52" s="23">
        <f>N52*O$4</f>
        <v>2.013</v>
      </c>
      <c r="Q52" s="23">
        <v>1</v>
      </c>
      <c r="T52" s="24">
        <f>L52+O52+Q52</f>
        <v>3.013</v>
      </c>
      <c r="U52" s="25">
        <f>T52/T$50</f>
        <v>0.1434010756270525</v>
      </c>
    </row>
    <row r="53" spans="2:21" ht="15.75" customHeight="1">
      <c r="B53" s="144" t="s">
        <v>36</v>
      </c>
      <c r="C53" s="144"/>
      <c r="D53" s="144"/>
      <c r="E53" s="144"/>
      <c r="F53" s="144"/>
      <c r="G53" s="144"/>
      <c r="H53" s="144"/>
      <c r="I53" s="144"/>
      <c r="J53" s="144"/>
      <c r="K53" s="23" t="s">
        <v>14</v>
      </c>
      <c r="L53" s="23">
        <f>K53*L$4</f>
        <v>0</v>
      </c>
      <c r="N53" s="23" t="s">
        <v>37</v>
      </c>
      <c r="O53" s="23">
        <f>N53*O$4</f>
        <v>2.013</v>
      </c>
      <c r="Q53" s="23">
        <v>1</v>
      </c>
      <c r="T53" s="24">
        <f>L53+O53+Q53</f>
        <v>3.013</v>
      </c>
      <c r="U53" s="25">
        <f>T53/T$50</f>
        <v>0.1434010756270525</v>
      </c>
    </row>
    <row r="54" spans="2:21" ht="15.75" customHeight="1">
      <c r="B54" s="144" t="s">
        <v>38</v>
      </c>
      <c r="C54" s="144"/>
      <c r="D54" s="144"/>
      <c r="E54" s="144"/>
      <c r="F54" s="144"/>
      <c r="G54" s="144"/>
      <c r="H54" s="144"/>
      <c r="I54" s="144"/>
      <c r="J54" s="144"/>
      <c r="K54" s="23" t="s">
        <v>14</v>
      </c>
      <c r="L54" s="23">
        <f>K54*L$4</f>
        <v>0</v>
      </c>
      <c r="N54" s="23" t="s">
        <v>14</v>
      </c>
      <c r="O54" s="23">
        <f>N54*O$4</f>
        <v>0</v>
      </c>
      <c r="Q54" s="23">
        <v>0</v>
      </c>
      <c r="T54" s="24">
        <f>L54+O54+Q54</f>
        <v>0</v>
      </c>
      <c r="U54" s="25">
        <f>T54/T$50</f>
        <v>0</v>
      </c>
    </row>
    <row r="55" spans="2:21" ht="15.75" customHeight="1">
      <c r="B55" s="144" t="s">
        <v>39</v>
      </c>
      <c r="C55" s="144"/>
      <c r="D55" s="144"/>
      <c r="E55" s="144"/>
      <c r="F55" s="144"/>
      <c r="G55" s="144"/>
      <c r="H55" s="144"/>
      <c r="I55" s="144"/>
      <c r="J55" s="144"/>
      <c r="K55" s="23" t="s">
        <v>14</v>
      </c>
      <c r="L55" s="23">
        <f>K55*L$4</f>
        <v>0</v>
      </c>
      <c r="N55" s="23" t="s">
        <v>18</v>
      </c>
      <c r="O55" s="23">
        <f>N55*O$4</f>
        <v>0.99</v>
      </c>
      <c r="Q55" s="23">
        <v>1</v>
      </c>
      <c r="T55" s="24">
        <f>L55+O55+Q55</f>
        <v>1.99</v>
      </c>
      <c r="U55" s="25">
        <f>T55/T$50</f>
        <v>0.09471229356051593</v>
      </c>
    </row>
    <row r="56" spans="2:20" ht="13.5" customHeight="1">
      <c r="B56" s="143"/>
      <c r="C56" s="143"/>
      <c r="D56" s="143"/>
      <c r="E56" s="143"/>
      <c r="F56" s="143"/>
      <c r="G56" s="143"/>
      <c r="H56" s="143"/>
      <c r="I56" s="143"/>
      <c r="J56" s="143"/>
      <c r="T56" s="24"/>
    </row>
    <row r="57" spans="2:18" ht="15.75" customHeight="1">
      <c r="B57" s="128" t="s">
        <v>49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</row>
    <row r="58" spans="2:21" ht="15.75" customHeight="1"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T58" s="21">
        <f>SUM(T59:T63)</f>
        <v>24.973</v>
      </c>
      <c r="U58" s="22">
        <f>SUM(U59:U64)</f>
        <v>1</v>
      </c>
    </row>
    <row r="59" spans="2:21" ht="15.75" customHeight="1">
      <c r="B59" s="144" t="s">
        <v>33</v>
      </c>
      <c r="C59" s="144"/>
      <c r="D59" s="144"/>
      <c r="E59" s="144"/>
      <c r="F59" s="144"/>
      <c r="G59" s="144"/>
      <c r="H59" s="144"/>
      <c r="I59" s="144"/>
      <c r="J59" s="144"/>
      <c r="K59" s="23" t="s">
        <v>50</v>
      </c>
      <c r="L59" s="23">
        <f>K59*L$4</f>
        <v>3</v>
      </c>
      <c r="N59" s="23" t="s">
        <v>26</v>
      </c>
      <c r="O59" s="23">
        <f>N59*O$4</f>
        <v>3.993</v>
      </c>
      <c r="Q59" s="23">
        <v>14</v>
      </c>
      <c r="T59" s="24">
        <f>L59+O59+Q59</f>
        <v>20.993000000000002</v>
      </c>
      <c r="U59" s="25">
        <f>T59/T$58</f>
        <v>0.8406278781083572</v>
      </c>
    </row>
    <row r="60" spans="2:21" ht="15.75" customHeight="1">
      <c r="B60" s="144" t="s">
        <v>35</v>
      </c>
      <c r="C60" s="144"/>
      <c r="D60" s="144"/>
      <c r="E60" s="144"/>
      <c r="F60" s="144"/>
      <c r="G60" s="144"/>
      <c r="H60" s="144"/>
      <c r="I60" s="144"/>
      <c r="J60" s="144"/>
      <c r="K60" s="23" t="s">
        <v>14</v>
      </c>
      <c r="L60" s="23">
        <f>K60*L$4</f>
        <v>0</v>
      </c>
      <c r="N60" s="23" t="s">
        <v>14</v>
      </c>
      <c r="O60" s="23">
        <f>N60*O$4</f>
        <v>0</v>
      </c>
      <c r="Q60" s="23">
        <v>2</v>
      </c>
      <c r="T60" s="24">
        <f>L60+O60+Q60</f>
        <v>2</v>
      </c>
      <c r="U60" s="25">
        <f>T60/T$58</f>
        <v>0.08008649341288591</v>
      </c>
    </row>
    <row r="61" spans="2:21" ht="15.75" customHeight="1">
      <c r="B61" s="144" t="s">
        <v>36</v>
      </c>
      <c r="C61" s="144"/>
      <c r="D61" s="144"/>
      <c r="E61" s="144"/>
      <c r="F61" s="144"/>
      <c r="G61" s="144"/>
      <c r="H61" s="144"/>
      <c r="I61" s="144"/>
      <c r="J61" s="144"/>
      <c r="K61" s="23" t="s">
        <v>14</v>
      </c>
      <c r="L61" s="23">
        <f>K61*L$4</f>
        <v>0</v>
      </c>
      <c r="N61" s="23" t="s">
        <v>14</v>
      </c>
      <c r="O61" s="23">
        <f>N61*O$4</f>
        <v>0</v>
      </c>
      <c r="Q61" s="23">
        <v>0</v>
      </c>
      <c r="T61" s="24">
        <f>L61+O61+Q61</f>
        <v>0</v>
      </c>
      <c r="U61" s="25">
        <f>T61/T$58</f>
        <v>0</v>
      </c>
    </row>
    <row r="62" spans="2:21" ht="15.75" customHeight="1">
      <c r="B62" s="144" t="s">
        <v>38</v>
      </c>
      <c r="C62" s="144"/>
      <c r="D62" s="144"/>
      <c r="E62" s="144"/>
      <c r="F62" s="144"/>
      <c r="G62" s="144"/>
      <c r="H62" s="144"/>
      <c r="I62" s="144"/>
      <c r="J62" s="144"/>
      <c r="K62" s="23" t="s">
        <v>14</v>
      </c>
      <c r="L62" s="23">
        <f>K62*L$4</f>
        <v>0</v>
      </c>
      <c r="N62" s="23" t="s">
        <v>18</v>
      </c>
      <c r="O62" s="23">
        <f>N62*O$4</f>
        <v>0.99</v>
      </c>
      <c r="Q62" s="23">
        <v>0</v>
      </c>
      <c r="T62" s="24">
        <f>L62+O62+Q62</f>
        <v>0.99</v>
      </c>
      <c r="U62" s="25">
        <f>T62/T$58</f>
        <v>0.03964281423937853</v>
      </c>
    </row>
    <row r="63" spans="2:21" ht="15.75" customHeight="1">
      <c r="B63" s="144" t="s">
        <v>39</v>
      </c>
      <c r="C63" s="144"/>
      <c r="D63" s="144"/>
      <c r="E63" s="144"/>
      <c r="F63" s="144"/>
      <c r="G63" s="144"/>
      <c r="H63" s="144"/>
      <c r="I63" s="144"/>
      <c r="J63" s="144"/>
      <c r="K63" s="23" t="s">
        <v>14</v>
      </c>
      <c r="L63" s="23">
        <f>K63*L$4</f>
        <v>0</v>
      </c>
      <c r="N63" s="23" t="s">
        <v>18</v>
      </c>
      <c r="O63" s="23">
        <f>N63*O$4</f>
        <v>0.99</v>
      </c>
      <c r="Q63" s="23">
        <v>0</v>
      </c>
      <c r="T63" s="24">
        <f>L63+O63+Q63</f>
        <v>0.99</v>
      </c>
      <c r="U63" s="25">
        <f>T63/T$58</f>
        <v>0.03964281423937853</v>
      </c>
    </row>
    <row r="64" spans="2:20" ht="13.5" customHeight="1">
      <c r="B64" s="143"/>
      <c r="C64" s="143"/>
      <c r="D64" s="143"/>
      <c r="E64" s="143"/>
      <c r="F64" s="143"/>
      <c r="G64" s="143"/>
      <c r="H64" s="143"/>
      <c r="I64" s="143"/>
      <c r="J64" s="143"/>
      <c r="T64" s="24"/>
    </row>
    <row r="65" spans="2:21" ht="18" customHeight="1">
      <c r="B65" s="128" t="s">
        <v>51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T65" s="21">
        <f>SUM(T66:T69)</f>
        <v>23.983</v>
      </c>
      <c r="U65" s="22">
        <f>SUM(U66:U69)</f>
        <v>1</v>
      </c>
    </row>
    <row r="66" spans="2:21" ht="15.75" customHeight="1">
      <c r="B66" s="144" t="s">
        <v>52</v>
      </c>
      <c r="C66" s="144"/>
      <c r="D66" s="144"/>
      <c r="E66" s="144"/>
      <c r="F66" s="144"/>
      <c r="G66" s="144"/>
      <c r="H66" s="144"/>
      <c r="I66" s="144"/>
      <c r="J66" s="144"/>
      <c r="K66" s="23" t="s">
        <v>14</v>
      </c>
      <c r="L66" s="23">
        <f>K66*L$4</f>
        <v>0</v>
      </c>
      <c r="N66" s="23" t="s">
        <v>26</v>
      </c>
      <c r="O66" s="23">
        <f>N66*O$4</f>
        <v>3.993</v>
      </c>
      <c r="Q66" s="23">
        <v>8</v>
      </c>
      <c r="T66" s="24">
        <f>L66+O66+Q66</f>
        <v>11.993</v>
      </c>
      <c r="U66" s="25">
        <f>T66/T$65</f>
        <v>0.5000625443022141</v>
      </c>
    </row>
    <row r="67" spans="2:21" ht="15.75" customHeight="1">
      <c r="B67" s="144" t="s">
        <v>53</v>
      </c>
      <c r="C67" s="144"/>
      <c r="D67" s="144"/>
      <c r="E67" s="144"/>
      <c r="F67" s="144"/>
      <c r="G67" s="144"/>
      <c r="H67" s="144"/>
      <c r="I67" s="144"/>
      <c r="J67" s="144"/>
      <c r="K67" s="23" t="s">
        <v>14</v>
      </c>
      <c r="L67" s="23">
        <f>K67*L$4</f>
        <v>0</v>
      </c>
      <c r="N67" s="23" t="s">
        <v>14</v>
      </c>
      <c r="O67" s="23">
        <f>N67*O$4</f>
        <v>0</v>
      </c>
      <c r="Q67" s="23">
        <v>0</v>
      </c>
      <c r="T67" s="24">
        <f>L67+O67+Q67</f>
        <v>0</v>
      </c>
      <c r="U67" s="25">
        <f>T67/T$65</f>
        <v>0</v>
      </c>
    </row>
    <row r="68" spans="2:21" ht="15.75" customHeight="1">
      <c r="B68" s="144" t="s">
        <v>54</v>
      </c>
      <c r="C68" s="144"/>
      <c r="D68" s="144"/>
      <c r="E68" s="144"/>
      <c r="F68" s="144"/>
      <c r="G68" s="144"/>
      <c r="H68" s="144"/>
      <c r="I68" s="144"/>
      <c r="J68" s="144"/>
      <c r="K68" s="23" t="s">
        <v>16</v>
      </c>
      <c r="L68" s="23">
        <f>K68*L$4</f>
        <v>1.0050000000000001</v>
      </c>
      <c r="N68" s="23" t="s">
        <v>14</v>
      </c>
      <c r="O68" s="23">
        <f>N68*O$4</f>
        <v>0</v>
      </c>
      <c r="Q68" s="23">
        <v>4</v>
      </c>
      <c r="T68" s="24">
        <f>L68+O68+Q68</f>
        <v>5.005</v>
      </c>
      <c r="U68" s="25">
        <f>T68/T$65</f>
        <v>0.20868948838760787</v>
      </c>
    </row>
    <row r="69" spans="2:21" ht="15.75" customHeight="1">
      <c r="B69" s="144" t="s">
        <v>55</v>
      </c>
      <c r="C69" s="144"/>
      <c r="D69" s="144"/>
      <c r="E69" s="144"/>
      <c r="F69" s="144"/>
      <c r="G69" s="144"/>
      <c r="H69" s="144"/>
      <c r="I69" s="144"/>
      <c r="J69" s="144"/>
      <c r="K69" s="23" t="s">
        <v>25</v>
      </c>
      <c r="L69" s="23">
        <f>K69*L$4</f>
        <v>1.995</v>
      </c>
      <c r="N69" s="23" t="s">
        <v>18</v>
      </c>
      <c r="O69" s="23">
        <f>N69*O$4</f>
        <v>0.99</v>
      </c>
      <c r="Q69" s="23">
        <v>4</v>
      </c>
      <c r="T69" s="24">
        <f>L69+O69+Q69</f>
        <v>6.985</v>
      </c>
      <c r="U69" s="25">
        <f>T69/T$65</f>
        <v>0.29124796731017805</v>
      </c>
    </row>
    <row r="70" spans="2:20" ht="13.5" customHeight="1">
      <c r="B70" s="143"/>
      <c r="C70" s="143"/>
      <c r="D70" s="143"/>
      <c r="E70" s="143"/>
      <c r="F70" s="143"/>
      <c r="G70" s="143"/>
      <c r="H70" s="143"/>
      <c r="I70" s="143"/>
      <c r="J70" s="143"/>
      <c r="T70" s="24"/>
    </row>
    <row r="71" spans="2:21" ht="18" customHeight="1">
      <c r="B71" s="128" t="s">
        <v>56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T71" s="21">
        <f>SUM(T72:T77)</f>
        <v>28.996</v>
      </c>
      <c r="U71" s="22">
        <f>SUM(U72:U77)</f>
        <v>1.0000000000000002</v>
      </c>
    </row>
    <row r="72" spans="2:21" ht="15.75" customHeight="1">
      <c r="B72" s="144" t="s">
        <v>57</v>
      </c>
      <c r="C72" s="144"/>
      <c r="D72" s="144"/>
      <c r="E72" s="144"/>
      <c r="F72" s="144"/>
      <c r="G72" s="144"/>
      <c r="H72" s="144"/>
      <c r="I72" s="144"/>
      <c r="J72" s="144"/>
      <c r="K72" s="23" t="s">
        <v>16</v>
      </c>
      <c r="L72" s="23">
        <f aca="true" t="shared" si="12" ref="L72:L77">K72*L$4</f>
        <v>1.0050000000000001</v>
      </c>
      <c r="N72" s="23" t="s">
        <v>14</v>
      </c>
      <c r="O72" s="23">
        <f aca="true" t="shared" si="13" ref="O72:O77">N72*O$4</f>
        <v>0</v>
      </c>
      <c r="Q72" s="23">
        <v>2</v>
      </c>
      <c r="T72" s="24">
        <f aca="true" t="shared" si="14" ref="T72:T77">L72+O72+Q72</f>
        <v>3.005</v>
      </c>
      <c r="U72" s="25">
        <f aca="true" t="shared" si="15" ref="U72:U77">T72/T$71</f>
        <v>0.10363498413574286</v>
      </c>
    </row>
    <row r="73" spans="2:21" ht="15.75" customHeight="1">
      <c r="B73" s="144" t="s">
        <v>58</v>
      </c>
      <c r="C73" s="144"/>
      <c r="D73" s="144"/>
      <c r="E73" s="144"/>
      <c r="F73" s="144"/>
      <c r="G73" s="144"/>
      <c r="H73" s="144"/>
      <c r="I73" s="144"/>
      <c r="J73" s="144"/>
      <c r="K73" s="23" t="s">
        <v>14</v>
      </c>
      <c r="L73" s="23">
        <f t="shared" si="12"/>
        <v>0</v>
      </c>
      <c r="N73" s="23" t="s">
        <v>14</v>
      </c>
      <c r="O73" s="23">
        <f t="shared" si="13"/>
        <v>0</v>
      </c>
      <c r="Q73" s="23">
        <v>0</v>
      </c>
      <c r="T73" s="24">
        <f t="shared" si="14"/>
        <v>0</v>
      </c>
      <c r="U73" s="25">
        <f t="shared" si="15"/>
        <v>0</v>
      </c>
    </row>
    <row r="74" spans="2:21" ht="15.75" customHeight="1">
      <c r="B74" s="144" t="s">
        <v>59</v>
      </c>
      <c r="C74" s="144"/>
      <c r="D74" s="144"/>
      <c r="E74" s="144"/>
      <c r="F74" s="144"/>
      <c r="G74" s="144"/>
      <c r="H74" s="144"/>
      <c r="I74" s="144"/>
      <c r="J74" s="144"/>
      <c r="K74" s="23" t="s">
        <v>25</v>
      </c>
      <c r="L74" s="23">
        <f t="shared" si="12"/>
        <v>1.995</v>
      </c>
      <c r="N74" s="23" t="s">
        <v>34</v>
      </c>
      <c r="O74" s="23">
        <f t="shared" si="13"/>
        <v>3.003</v>
      </c>
      <c r="Q74" s="23">
        <v>12</v>
      </c>
      <c r="T74" s="24">
        <f t="shared" si="14"/>
        <v>16.998</v>
      </c>
      <c r="U74" s="25">
        <f t="shared" si="15"/>
        <v>0.586218788798455</v>
      </c>
    </row>
    <row r="75" spans="2:21" ht="15.75" customHeight="1">
      <c r="B75" s="144" t="s">
        <v>60</v>
      </c>
      <c r="C75" s="144"/>
      <c r="D75" s="144"/>
      <c r="E75" s="144"/>
      <c r="F75" s="144"/>
      <c r="G75" s="144"/>
      <c r="H75" s="144"/>
      <c r="I75" s="144"/>
      <c r="J75" s="144"/>
      <c r="K75" s="23" t="s">
        <v>14</v>
      </c>
      <c r="L75" s="23">
        <f t="shared" si="12"/>
        <v>0</v>
      </c>
      <c r="N75" s="23" t="s">
        <v>37</v>
      </c>
      <c r="O75" s="23">
        <f t="shared" si="13"/>
        <v>2.013</v>
      </c>
      <c r="Q75" s="23">
        <v>1</v>
      </c>
      <c r="T75" s="24">
        <f t="shared" si="14"/>
        <v>3.013</v>
      </c>
      <c r="U75" s="25">
        <f t="shared" si="15"/>
        <v>0.10391088425989792</v>
      </c>
    </row>
    <row r="76" spans="2:21" ht="15.75" customHeight="1">
      <c r="B76" s="144" t="s">
        <v>61</v>
      </c>
      <c r="C76" s="144"/>
      <c r="D76" s="144"/>
      <c r="E76" s="144"/>
      <c r="F76" s="144"/>
      <c r="G76" s="144"/>
      <c r="H76" s="144"/>
      <c r="I76" s="144"/>
      <c r="J76" s="144"/>
      <c r="K76" s="23" t="s">
        <v>14</v>
      </c>
      <c r="L76" s="23">
        <f t="shared" si="12"/>
        <v>0</v>
      </c>
      <c r="N76" s="23" t="s">
        <v>18</v>
      </c>
      <c r="O76" s="23">
        <f t="shared" si="13"/>
        <v>0.99</v>
      </c>
      <c r="Q76" s="23">
        <v>3</v>
      </c>
      <c r="T76" s="24">
        <f t="shared" si="14"/>
        <v>3.99</v>
      </c>
      <c r="U76" s="25">
        <f t="shared" si="15"/>
        <v>0.13760518692233412</v>
      </c>
    </row>
    <row r="77" spans="2:21" ht="15.75" customHeight="1">
      <c r="B77" s="144" t="s">
        <v>62</v>
      </c>
      <c r="C77" s="144"/>
      <c r="D77" s="144"/>
      <c r="E77" s="144"/>
      <c r="F77" s="144"/>
      <c r="G77" s="144"/>
      <c r="H77" s="144"/>
      <c r="I77" s="144"/>
      <c r="J77" s="144"/>
      <c r="K77" s="23" t="s">
        <v>14</v>
      </c>
      <c r="L77" s="23">
        <f t="shared" si="12"/>
        <v>0</v>
      </c>
      <c r="N77" s="23" t="s">
        <v>18</v>
      </c>
      <c r="O77" s="23">
        <f t="shared" si="13"/>
        <v>0.99</v>
      </c>
      <c r="Q77" s="23">
        <v>1</v>
      </c>
      <c r="T77" s="24">
        <f t="shared" si="14"/>
        <v>1.99</v>
      </c>
      <c r="U77" s="25">
        <f t="shared" si="15"/>
        <v>0.06863015588357015</v>
      </c>
    </row>
    <row r="78" spans="2:10" ht="13.5" customHeight="1">
      <c r="B78" s="143"/>
      <c r="C78" s="143"/>
      <c r="D78" s="143"/>
      <c r="E78" s="143"/>
      <c r="F78" s="143"/>
      <c r="G78" s="143"/>
      <c r="H78" s="143"/>
      <c r="I78" s="143"/>
      <c r="J78" s="143"/>
    </row>
    <row r="79" spans="2:21" ht="18" customHeight="1">
      <c r="B79" s="128" t="s">
        <v>63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T79" s="21">
        <f>SUM(T80:T83)</f>
        <v>28.039</v>
      </c>
      <c r="U79" s="22">
        <f>SUM(U80:U83)</f>
        <v>1</v>
      </c>
    </row>
    <row r="80" spans="2:21" ht="15.75" customHeight="1">
      <c r="B80" s="144" t="s">
        <v>64</v>
      </c>
      <c r="C80" s="144"/>
      <c r="D80" s="144"/>
      <c r="E80" s="144"/>
      <c r="F80" s="144"/>
      <c r="G80" s="144"/>
      <c r="H80" s="144"/>
      <c r="I80" s="144"/>
      <c r="J80" s="144"/>
      <c r="K80" s="23" t="s">
        <v>14</v>
      </c>
      <c r="L80" s="23">
        <f>K80*L$4</f>
        <v>0</v>
      </c>
      <c r="N80" s="23" t="s">
        <v>14</v>
      </c>
      <c r="O80" s="23">
        <f>N80*O$4</f>
        <v>0</v>
      </c>
      <c r="Q80" s="23">
        <v>1</v>
      </c>
      <c r="T80" s="24">
        <f>L80+O80+Q80</f>
        <v>1</v>
      </c>
      <c r="U80" s="22">
        <f>T80/T$79</f>
        <v>0.035664610007489564</v>
      </c>
    </row>
    <row r="81" spans="2:21" ht="15.75" customHeight="1">
      <c r="B81" s="144" t="s">
        <v>65</v>
      </c>
      <c r="C81" s="144"/>
      <c r="D81" s="144"/>
      <c r="E81" s="144"/>
      <c r="F81" s="144"/>
      <c r="G81" s="144"/>
      <c r="H81" s="144"/>
      <c r="I81" s="144"/>
      <c r="J81" s="144"/>
      <c r="K81" s="23" t="s">
        <v>25</v>
      </c>
      <c r="L81" s="23">
        <f>K81*L$4</f>
        <v>1.995</v>
      </c>
      <c r="N81" s="23" t="s">
        <v>37</v>
      </c>
      <c r="O81" s="23">
        <f>N81*O$4</f>
        <v>2.013</v>
      </c>
      <c r="Q81" s="23">
        <v>6</v>
      </c>
      <c r="T81" s="24">
        <f>L81+O81+Q81</f>
        <v>10.008</v>
      </c>
      <c r="U81" s="22">
        <f>T81/T$79</f>
        <v>0.35693141695495556</v>
      </c>
    </row>
    <row r="82" spans="2:21" ht="15.75" customHeight="1">
      <c r="B82" s="144" t="s">
        <v>66</v>
      </c>
      <c r="C82" s="144"/>
      <c r="D82" s="144"/>
      <c r="E82" s="144"/>
      <c r="F82" s="144"/>
      <c r="G82" s="144"/>
      <c r="H82" s="144"/>
      <c r="I82" s="144"/>
      <c r="J82" s="144"/>
      <c r="K82" s="23" t="s">
        <v>14</v>
      </c>
      <c r="L82" s="23">
        <f>K82*L$4</f>
        <v>0</v>
      </c>
      <c r="N82" s="23" t="s">
        <v>37</v>
      </c>
      <c r="O82" s="23">
        <f>N82*O$4</f>
        <v>2.013</v>
      </c>
      <c r="Q82" s="23">
        <v>2</v>
      </c>
      <c r="T82" s="24">
        <f>L82+O82+Q82</f>
        <v>4.013</v>
      </c>
      <c r="U82" s="22">
        <f>T82/T$79</f>
        <v>0.14312207996005563</v>
      </c>
    </row>
    <row r="83" spans="2:21" ht="15.75" customHeight="1">
      <c r="B83" s="144" t="s">
        <v>67</v>
      </c>
      <c r="C83" s="144"/>
      <c r="D83" s="144"/>
      <c r="E83" s="144"/>
      <c r="F83" s="144"/>
      <c r="G83" s="144"/>
      <c r="H83" s="144"/>
      <c r="I83" s="144"/>
      <c r="J83" s="144"/>
      <c r="K83" s="23" t="s">
        <v>16</v>
      </c>
      <c r="L83" s="23">
        <f>K83*L$4</f>
        <v>1.0050000000000001</v>
      </c>
      <c r="N83" s="23" t="s">
        <v>37</v>
      </c>
      <c r="O83" s="23">
        <f>N83*O$4</f>
        <v>2.013</v>
      </c>
      <c r="Q83" s="23">
        <v>10</v>
      </c>
      <c r="T83" s="24">
        <f>L83+O83+Q83</f>
        <v>13.018</v>
      </c>
      <c r="U83" s="22">
        <f>T83/T$79</f>
        <v>0.4642818930774992</v>
      </c>
    </row>
    <row r="84" spans="2:21" ht="13.5" customHeight="1">
      <c r="B84" s="143"/>
      <c r="C84" s="143"/>
      <c r="D84" s="143"/>
      <c r="E84" s="143"/>
      <c r="F84" s="143"/>
      <c r="G84" s="143"/>
      <c r="H84" s="143"/>
      <c r="I84" s="143"/>
      <c r="J84" s="143"/>
      <c r="L84" s="23"/>
      <c r="O84" s="23"/>
      <c r="Q84" s="23"/>
      <c r="T84" s="24"/>
      <c r="U84" s="23"/>
    </row>
    <row r="85" spans="2:21" ht="15.75" customHeight="1">
      <c r="B85" s="128" t="s">
        <v>68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T85" s="21">
        <f>SUM(T86:T90)</f>
        <v>26.996000000000002</v>
      </c>
      <c r="U85" s="22">
        <f>SUM(U86:U89)</f>
        <v>1</v>
      </c>
    </row>
    <row r="86" spans="2:21" ht="15.75" customHeight="1">
      <c r="B86" s="144" t="s">
        <v>69</v>
      </c>
      <c r="C86" s="144"/>
      <c r="D86" s="144"/>
      <c r="E86" s="144"/>
      <c r="F86" s="144"/>
      <c r="G86" s="144"/>
      <c r="H86" s="144"/>
      <c r="I86" s="144"/>
      <c r="J86" s="144"/>
      <c r="K86" s="23" t="s">
        <v>14</v>
      </c>
      <c r="L86" s="23">
        <f>K86*L$4</f>
        <v>0</v>
      </c>
      <c r="N86" s="23" t="s">
        <v>37</v>
      </c>
      <c r="O86" s="23">
        <f>N86*O$4</f>
        <v>2.013</v>
      </c>
      <c r="Q86" s="23">
        <v>2</v>
      </c>
      <c r="T86" s="24">
        <f>L86+O86+Q86</f>
        <v>4.013</v>
      </c>
      <c r="U86" s="22">
        <f>T86/T$85</f>
        <v>0.14865165209660688</v>
      </c>
    </row>
    <row r="87" spans="2:21" ht="15.75" customHeight="1">
      <c r="B87" s="144" t="s">
        <v>70</v>
      </c>
      <c r="C87" s="144"/>
      <c r="D87" s="144"/>
      <c r="E87" s="144"/>
      <c r="F87" s="144"/>
      <c r="G87" s="144"/>
      <c r="H87" s="144"/>
      <c r="I87" s="144"/>
      <c r="J87" s="144"/>
      <c r="K87" s="23" t="s">
        <v>14</v>
      </c>
      <c r="L87" s="23">
        <f>K87*L$4</f>
        <v>0</v>
      </c>
      <c r="N87" s="23" t="s">
        <v>14</v>
      </c>
      <c r="O87" s="23">
        <f>N87*O$4</f>
        <v>0</v>
      </c>
      <c r="Q87" s="23">
        <v>1</v>
      </c>
      <c r="T87" s="24">
        <f>L87+O87+Q87</f>
        <v>1</v>
      </c>
      <c r="U87" s="22">
        <f>T87/T$85</f>
        <v>0.03704252481849162</v>
      </c>
    </row>
    <row r="88" spans="2:21" ht="15.75" customHeight="1">
      <c r="B88" s="144" t="s">
        <v>71</v>
      </c>
      <c r="C88" s="144"/>
      <c r="D88" s="144"/>
      <c r="E88" s="144"/>
      <c r="F88" s="144"/>
      <c r="G88" s="144"/>
      <c r="H88" s="144"/>
      <c r="I88" s="144"/>
      <c r="J88" s="144"/>
      <c r="K88" s="23" t="s">
        <v>14</v>
      </c>
      <c r="L88" s="23">
        <f>K88*L$4</f>
        <v>0</v>
      </c>
      <c r="N88" s="23" t="s">
        <v>18</v>
      </c>
      <c r="O88" s="23">
        <f>N88*O$4</f>
        <v>0.99</v>
      </c>
      <c r="Q88" s="23">
        <v>0</v>
      </c>
      <c r="T88" s="24">
        <f>L88+O88+Q88</f>
        <v>0.99</v>
      </c>
      <c r="U88" s="22">
        <f>T88/T$85</f>
        <v>0.03667209957030671</v>
      </c>
    </row>
    <row r="89" spans="2:21" ht="15.75" customHeight="1">
      <c r="B89" s="144" t="s">
        <v>72</v>
      </c>
      <c r="C89" s="144"/>
      <c r="D89" s="144"/>
      <c r="E89" s="144"/>
      <c r="F89" s="144"/>
      <c r="G89" s="144"/>
      <c r="H89" s="144"/>
      <c r="I89" s="144"/>
      <c r="J89" s="144"/>
      <c r="K89" s="23" t="s">
        <v>50</v>
      </c>
      <c r="L89" s="23">
        <f>K89*L$4</f>
        <v>3</v>
      </c>
      <c r="N89" s="23" t="s">
        <v>26</v>
      </c>
      <c r="O89" s="23">
        <f>N89*O$4</f>
        <v>3.993</v>
      </c>
      <c r="Q89" s="23">
        <v>14</v>
      </c>
      <c r="T89" s="24">
        <f>L89+O89+Q89</f>
        <v>20.993000000000002</v>
      </c>
      <c r="U89" s="22">
        <f>T89/T$85</f>
        <v>0.7776337235145948</v>
      </c>
    </row>
    <row r="90" spans="2:21" ht="15.75" customHeight="1">
      <c r="B90" s="144" t="s">
        <v>73</v>
      </c>
      <c r="C90" s="144"/>
      <c r="D90" s="144"/>
      <c r="E90" s="144"/>
      <c r="F90" s="144"/>
      <c r="G90" s="144"/>
      <c r="H90" s="144"/>
      <c r="I90" s="144"/>
      <c r="J90" s="144"/>
      <c r="K90" s="23" t="s">
        <v>14</v>
      </c>
      <c r="L90" s="23">
        <f>K90*L$4</f>
        <v>0</v>
      </c>
      <c r="N90" s="23" t="s">
        <v>14</v>
      </c>
      <c r="O90" s="23">
        <f>N90*O$4</f>
        <v>0</v>
      </c>
      <c r="Q90" s="23">
        <v>0</v>
      </c>
      <c r="T90" s="24">
        <f>L90+O90+Q90</f>
        <v>0</v>
      </c>
      <c r="U90" s="22">
        <f>T90/T$85</f>
        <v>0</v>
      </c>
    </row>
    <row r="91" spans="2:20" ht="13.5" customHeight="1">
      <c r="B91" s="143"/>
      <c r="C91" s="143"/>
      <c r="D91" s="143"/>
      <c r="E91" s="143"/>
      <c r="F91" s="143"/>
      <c r="G91" s="143"/>
      <c r="H91" s="143"/>
      <c r="I91" s="143"/>
      <c r="J91" s="143"/>
      <c r="T91" s="24"/>
    </row>
    <row r="92" spans="2:21" ht="18" customHeight="1">
      <c r="B92" s="128" t="s">
        <v>74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T92" s="21">
        <f>SUM(T93:T98)</f>
        <v>28.006</v>
      </c>
      <c r="U92" s="22">
        <f>SUM(U93:U98)</f>
        <v>1</v>
      </c>
    </row>
    <row r="93" spans="2:21" ht="15.75" customHeight="1">
      <c r="B93" s="144" t="s">
        <v>57</v>
      </c>
      <c r="C93" s="144"/>
      <c r="D93" s="144"/>
      <c r="E93" s="144"/>
      <c r="F93" s="144"/>
      <c r="G93" s="144"/>
      <c r="H93" s="144"/>
      <c r="I93" s="144"/>
      <c r="J93" s="144"/>
      <c r="K93" s="23" t="s">
        <v>14</v>
      </c>
      <c r="L93" s="23">
        <f aca="true" t="shared" si="16" ref="L93:L98">K93*L$4</f>
        <v>0</v>
      </c>
      <c r="N93" s="23" t="s">
        <v>14</v>
      </c>
      <c r="O93" s="23">
        <f aca="true" t="shared" si="17" ref="O93:O98">N93*O$4</f>
        <v>0</v>
      </c>
      <c r="Q93" s="23">
        <v>0</v>
      </c>
      <c r="T93" s="24">
        <f aca="true" t="shared" si="18" ref="T93:T98">L93+O93+Q93</f>
        <v>0</v>
      </c>
      <c r="U93" s="25">
        <f aca="true" t="shared" si="19" ref="U93:U98">T93/T$92</f>
        <v>0</v>
      </c>
    </row>
    <row r="94" spans="2:21" ht="15.75" customHeight="1">
      <c r="B94" s="144" t="s">
        <v>58</v>
      </c>
      <c r="C94" s="144"/>
      <c r="D94" s="144"/>
      <c r="E94" s="144"/>
      <c r="F94" s="144"/>
      <c r="G94" s="144"/>
      <c r="H94" s="144"/>
      <c r="I94" s="144"/>
      <c r="J94" s="144"/>
      <c r="K94" s="23" t="s">
        <v>14</v>
      </c>
      <c r="L94" s="23">
        <f t="shared" si="16"/>
        <v>0</v>
      </c>
      <c r="N94" s="23" t="s">
        <v>14</v>
      </c>
      <c r="O94" s="23">
        <f t="shared" si="17"/>
        <v>0</v>
      </c>
      <c r="Q94" s="23">
        <v>0</v>
      </c>
      <c r="T94" s="24">
        <f t="shared" si="18"/>
        <v>0</v>
      </c>
      <c r="U94" s="25">
        <f t="shared" si="19"/>
        <v>0</v>
      </c>
    </row>
    <row r="95" spans="2:21" ht="15.75" customHeight="1">
      <c r="B95" s="144" t="s">
        <v>75</v>
      </c>
      <c r="C95" s="144"/>
      <c r="D95" s="144"/>
      <c r="E95" s="144"/>
      <c r="F95" s="144"/>
      <c r="G95" s="144"/>
      <c r="H95" s="144"/>
      <c r="I95" s="144"/>
      <c r="J95" s="144"/>
      <c r="K95" s="23" t="s">
        <v>14</v>
      </c>
      <c r="L95" s="23">
        <f t="shared" si="16"/>
        <v>0</v>
      </c>
      <c r="N95" s="23" t="s">
        <v>37</v>
      </c>
      <c r="O95" s="23">
        <f t="shared" si="17"/>
        <v>2.013</v>
      </c>
      <c r="Q95" s="23">
        <v>0</v>
      </c>
      <c r="T95" s="24">
        <f t="shared" si="18"/>
        <v>2.013</v>
      </c>
      <c r="U95" s="25">
        <f t="shared" si="19"/>
        <v>0.07187745483110762</v>
      </c>
    </row>
    <row r="96" spans="2:21" ht="15.75" customHeight="1">
      <c r="B96" s="144" t="s">
        <v>60</v>
      </c>
      <c r="C96" s="144"/>
      <c r="D96" s="144"/>
      <c r="E96" s="144"/>
      <c r="F96" s="144"/>
      <c r="G96" s="144"/>
      <c r="H96" s="144"/>
      <c r="I96" s="144"/>
      <c r="J96" s="144"/>
      <c r="K96" s="23" t="s">
        <v>16</v>
      </c>
      <c r="L96" s="23">
        <f t="shared" si="16"/>
        <v>1.0050000000000001</v>
      </c>
      <c r="N96" s="23" t="s">
        <v>14</v>
      </c>
      <c r="O96" s="23">
        <f t="shared" si="17"/>
        <v>0</v>
      </c>
      <c r="Q96" s="23">
        <v>2</v>
      </c>
      <c r="T96" s="24">
        <f t="shared" si="18"/>
        <v>3.005</v>
      </c>
      <c r="U96" s="25">
        <f t="shared" si="19"/>
        <v>0.10729843604941798</v>
      </c>
    </row>
    <row r="97" spans="2:21" ht="15.75" customHeight="1">
      <c r="B97" s="144" t="s">
        <v>76</v>
      </c>
      <c r="C97" s="144"/>
      <c r="D97" s="144"/>
      <c r="E97" s="144"/>
      <c r="F97" s="144"/>
      <c r="G97" s="144"/>
      <c r="H97" s="144"/>
      <c r="I97" s="144"/>
      <c r="J97" s="144"/>
      <c r="K97" s="23" t="s">
        <v>14</v>
      </c>
      <c r="L97" s="23">
        <f t="shared" si="16"/>
        <v>0</v>
      </c>
      <c r="N97" s="23" t="s">
        <v>14</v>
      </c>
      <c r="O97" s="23">
        <f t="shared" si="17"/>
        <v>0</v>
      </c>
      <c r="Q97" s="23">
        <v>0</v>
      </c>
      <c r="T97" s="24">
        <f t="shared" si="18"/>
        <v>0</v>
      </c>
      <c r="U97" s="25">
        <f t="shared" si="19"/>
        <v>0</v>
      </c>
    </row>
    <row r="98" spans="2:21" ht="15.75" customHeight="1">
      <c r="B98" s="144" t="s">
        <v>77</v>
      </c>
      <c r="C98" s="144"/>
      <c r="D98" s="144"/>
      <c r="E98" s="144"/>
      <c r="F98" s="144"/>
      <c r="G98" s="144"/>
      <c r="H98" s="144"/>
      <c r="I98" s="144"/>
      <c r="J98" s="144"/>
      <c r="K98" s="23" t="s">
        <v>25</v>
      </c>
      <c r="L98" s="23">
        <f t="shared" si="16"/>
        <v>1.995</v>
      </c>
      <c r="N98" s="23" t="s">
        <v>26</v>
      </c>
      <c r="O98" s="23">
        <f t="shared" si="17"/>
        <v>3.993</v>
      </c>
      <c r="Q98" s="23">
        <v>17</v>
      </c>
      <c r="T98" s="24">
        <f t="shared" si="18"/>
        <v>22.988</v>
      </c>
      <c r="U98" s="25">
        <f t="shared" si="19"/>
        <v>0.8208241091194743</v>
      </c>
    </row>
    <row r="99" spans="2:10" ht="13.5" customHeight="1">
      <c r="B99" s="143"/>
      <c r="C99" s="143"/>
      <c r="D99" s="143"/>
      <c r="E99" s="143"/>
      <c r="F99" s="143"/>
      <c r="G99" s="143"/>
      <c r="H99" s="143"/>
      <c r="I99" s="143"/>
      <c r="J99" s="143"/>
    </row>
    <row r="100" spans="2:18" ht="15.75" customHeight="1">
      <c r="B100" s="128" t="s">
        <v>78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2:21" ht="18" customHeight="1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T101" s="21">
        <f>SUM(T102:T107)</f>
        <v>18.015</v>
      </c>
      <c r="U101" s="22">
        <f>SUM(U102:U107)</f>
        <v>1</v>
      </c>
    </row>
    <row r="102" spans="2:21" ht="15.75" customHeight="1">
      <c r="B102" s="144" t="s">
        <v>79</v>
      </c>
      <c r="C102" s="144"/>
      <c r="D102" s="144"/>
      <c r="E102" s="144"/>
      <c r="F102" s="144"/>
      <c r="G102" s="144"/>
      <c r="H102" s="144"/>
      <c r="I102" s="144"/>
      <c r="J102" s="144"/>
      <c r="K102" s="23" t="s">
        <v>14</v>
      </c>
      <c r="L102" s="23">
        <f aca="true" t="shared" si="20" ref="L102:L107">K102*L$4</f>
        <v>0</v>
      </c>
      <c r="O102" s="23">
        <f aca="true" t="shared" si="21" ref="O102:O107">N102*O$4</f>
        <v>0</v>
      </c>
      <c r="Q102" s="23">
        <v>2</v>
      </c>
      <c r="T102" s="24">
        <f aca="true" t="shared" si="22" ref="T102:T107">L102+O102+Q102</f>
        <v>2</v>
      </c>
      <c r="U102" s="25">
        <f aca="true" t="shared" si="23" ref="U102:U107">T102/T$101</f>
        <v>0.11101859561476547</v>
      </c>
    </row>
    <row r="103" spans="2:21" ht="15.75" customHeight="1">
      <c r="B103" s="144" t="s">
        <v>70</v>
      </c>
      <c r="C103" s="144"/>
      <c r="D103" s="144"/>
      <c r="E103" s="144"/>
      <c r="F103" s="144"/>
      <c r="G103" s="144"/>
      <c r="H103" s="144"/>
      <c r="I103" s="144"/>
      <c r="J103" s="144"/>
      <c r="K103" s="23" t="s">
        <v>16</v>
      </c>
      <c r="L103" s="23">
        <f t="shared" si="20"/>
        <v>1.0050000000000001</v>
      </c>
      <c r="O103" s="23">
        <f t="shared" si="21"/>
        <v>0</v>
      </c>
      <c r="Q103" s="23">
        <v>2</v>
      </c>
      <c r="T103" s="24">
        <f t="shared" si="22"/>
        <v>3.005</v>
      </c>
      <c r="U103" s="25">
        <f t="shared" si="23"/>
        <v>0.1668054399111851</v>
      </c>
    </row>
    <row r="104" spans="2:21" ht="15.75" customHeight="1">
      <c r="B104" s="144" t="s">
        <v>71</v>
      </c>
      <c r="C104" s="144"/>
      <c r="D104" s="144"/>
      <c r="E104" s="144"/>
      <c r="F104" s="144"/>
      <c r="G104" s="144"/>
      <c r="H104" s="144"/>
      <c r="I104" s="144"/>
      <c r="J104" s="144"/>
      <c r="K104" s="23" t="s">
        <v>16</v>
      </c>
      <c r="L104" s="23">
        <f t="shared" si="20"/>
        <v>1.0050000000000001</v>
      </c>
      <c r="O104" s="23">
        <f t="shared" si="21"/>
        <v>0</v>
      </c>
      <c r="Q104" s="23">
        <v>4</v>
      </c>
      <c r="T104" s="24">
        <f t="shared" si="22"/>
        <v>5.005</v>
      </c>
      <c r="U104" s="25">
        <f t="shared" si="23"/>
        <v>0.2778240355259506</v>
      </c>
    </row>
    <row r="105" spans="2:21" ht="15.75" customHeight="1">
      <c r="B105" s="144" t="s">
        <v>80</v>
      </c>
      <c r="C105" s="144"/>
      <c r="D105" s="144"/>
      <c r="E105" s="144"/>
      <c r="F105" s="144"/>
      <c r="G105" s="144"/>
      <c r="H105" s="144"/>
      <c r="I105" s="144"/>
      <c r="J105" s="144"/>
      <c r="K105" s="23" t="s">
        <v>14</v>
      </c>
      <c r="L105" s="23">
        <f t="shared" si="20"/>
        <v>0</v>
      </c>
      <c r="O105" s="23">
        <f t="shared" si="21"/>
        <v>0</v>
      </c>
      <c r="Q105" s="23">
        <v>2</v>
      </c>
      <c r="T105" s="24">
        <f t="shared" si="22"/>
        <v>2</v>
      </c>
      <c r="U105" s="25">
        <f t="shared" si="23"/>
        <v>0.11101859561476547</v>
      </c>
    </row>
    <row r="106" spans="2:21" ht="15.75" customHeight="1">
      <c r="B106" s="144" t="s">
        <v>81</v>
      </c>
      <c r="C106" s="144"/>
      <c r="D106" s="144"/>
      <c r="E106" s="144"/>
      <c r="F106" s="144"/>
      <c r="G106" s="144"/>
      <c r="H106" s="144"/>
      <c r="I106" s="144"/>
      <c r="J106" s="144"/>
      <c r="K106" s="23" t="s">
        <v>14</v>
      </c>
      <c r="L106" s="23">
        <f t="shared" si="20"/>
        <v>0</v>
      </c>
      <c r="O106" s="23">
        <f t="shared" si="21"/>
        <v>0</v>
      </c>
      <c r="Q106" s="23">
        <v>1</v>
      </c>
      <c r="T106" s="24">
        <f t="shared" si="22"/>
        <v>1</v>
      </c>
      <c r="U106" s="25">
        <f t="shared" si="23"/>
        <v>0.055509297807382736</v>
      </c>
    </row>
    <row r="107" spans="2:21" ht="15.75" customHeight="1">
      <c r="B107" s="144" t="s">
        <v>31</v>
      </c>
      <c r="C107" s="144"/>
      <c r="D107" s="144"/>
      <c r="E107" s="144"/>
      <c r="F107" s="144"/>
      <c r="G107" s="144"/>
      <c r="H107" s="144"/>
      <c r="I107" s="144"/>
      <c r="J107" s="144"/>
      <c r="K107" s="23" t="s">
        <v>16</v>
      </c>
      <c r="L107" s="23">
        <f t="shared" si="20"/>
        <v>1.0050000000000001</v>
      </c>
      <c r="O107" s="23">
        <f t="shared" si="21"/>
        <v>0</v>
      </c>
      <c r="Q107" s="23">
        <v>4</v>
      </c>
      <c r="T107" s="24">
        <f t="shared" si="22"/>
        <v>5.005</v>
      </c>
      <c r="U107" s="25">
        <f t="shared" si="23"/>
        <v>0.2778240355259506</v>
      </c>
    </row>
    <row r="108" spans="2:10" ht="13.5" customHeight="1">
      <c r="B108" s="143"/>
      <c r="C108" s="143"/>
      <c r="D108" s="143"/>
      <c r="E108" s="143"/>
      <c r="F108" s="143"/>
      <c r="G108" s="143"/>
      <c r="H108" s="143"/>
      <c r="I108" s="143"/>
      <c r="J108" s="143"/>
    </row>
    <row r="109" spans="2:18" ht="15.75" customHeight="1">
      <c r="B109" s="128" t="s">
        <v>82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2:21" ht="18" customHeight="1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T110" s="21">
        <f>SUM(T111:T116)</f>
        <v>21.973000000000003</v>
      </c>
      <c r="U110" s="22">
        <f>SUM(U111:U116)</f>
        <v>1</v>
      </c>
    </row>
    <row r="111" spans="2:21" ht="15.75" customHeight="1">
      <c r="B111" s="144" t="s">
        <v>83</v>
      </c>
      <c r="C111" s="144"/>
      <c r="D111" s="144"/>
      <c r="E111" s="144"/>
      <c r="F111" s="144"/>
      <c r="G111" s="144"/>
      <c r="H111" s="144"/>
      <c r="I111" s="144"/>
      <c r="J111" s="144"/>
      <c r="K111" s="23" t="s">
        <v>25</v>
      </c>
      <c r="L111" s="23">
        <f aca="true" t="shared" si="24" ref="L111:L116">K111*L$4</f>
        <v>1.995</v>
      </c>
      <c r="N111" s="23" t="s">
        <v>18</v>
      </c>
      <c r="O111" s="23">
        <f aca="true" t="shared" si="25" ref="O111:O116">N111*O$4</f>
        <v>0.99</v>
      </c>
      <c r="Q111" s="23">
        <v>3</v>
      </c>
      <c r="T111" s="24">
        <f aca="true" t="shared" si="26" ref="T111:T116">L111+O111+Q111</f>
        <v>5.985</v>
      </c>
      <c r="U111" s="25">
        <f aca="true" t="shared" si="27" ref="U111:U116">T111/T$110</f>
        <v>0.272379738770309</v>
      </c>
    </row>
    <row r="112" spans="2:21" ht="15.75" customHeight="1">
      <c r="B112" s="144" t="s">
        <v>84</v>
      </c>
      <c r="C112" s="144"/>
      <c r="D112" s="144"/>
      <c r="E112" s="144"/>
      <c r="F112" s="144"/>
      <c r="G112" s="144"/>
      <c r="H112" s="144"/>
      <c r="I112" s="144"/>
      <c r="J112" s="144"/>
      <c r="K112" s="23" t="s">
        <v>14</v>
      </c>
      <c r="L112" s="23">
        <f t="shared" si="24"/>
        <v>0</v>
      </c>
      <c r="N112" s="23" t="s">
        <v>18</v>
      </c>
      <c r="O112" s="23">
        <f t="shared" si="25"/>
        <v>0.99</v>
      </c>
      <c r="Q112" s="23">
        <v>5</v>
      </c>
      <c r="T112" s="24">
        <f t="shared" si="26"/>
        <v>5.99</v>
      </c>
      <c r="U112" s="25">
        <f t="shared" si="27"/>
        <v>0.27260729076594</v>
      </c>
    </row>
    <row r="113" spans="2:21" ht="15.75" customHeight="1">
      <c r="B113" s="144" t="s">
        <v>85</v>
      </c>
      <c r="C113" s="144"/>
      <c r="D113" s="144"/>
      <c r="E113" s="144"/>
      <c r="F113" s="144"/>
      <c r="G113" s="144"/>
      <c r="H113" s="144"/>
      <c r="I113" s="144"/>
      <c r="J113" s="144"/>
      <c r="K113" s="23" t="s">
        <v>14</v>
      </c>
      <c r="L113" s="23">
        <f t="shared" si="24"/>
        <v>0</v>
      </c>
      <c r="N113" s="23" t="s">
        <v>26</v>
      </c>
      <c r="O113" s="23">
        <f t="shared" si="25"/>
        <v>3.993</v>
      </c>
      <c r="Q113" s="23">
        <v>2</v>
      </c>
      <c r="T113" s="24">
        <f t="shared" si="26"/>
        <v>5.993</v>
      </c>
      <c r="U113" s="25">
        <f t="shared" si="27"/>
        <v>0.2727438219633186</v>
      </c>
    </row>
    <row r="114" spans="2:21" ht="15.75" customHeight="1">
      <c r="B114" s="144" t="s">
        <v>86</v>
      </c>
      <c r="C114" s="144"/>
      <c r="D114" s="144"/>
      <c r="E114" s="144"/>
      <c r="F114" s="144"/>
      <c r="G114" s="144"/>
      <c r="H114" s="144"/>
      <c r="I114" s="144"/>
      <c r="J114" s="144"/>
      <c r="K114" s="23" t="s">
        <v>16</v>
      </c>
      <c r="L114" s="23">
        <f t="shared" si="24"/>
        <v>1.0050000000000001</v>
      </c>
      <c r="N114" s="23" t="s">
        <v>14</v>
      </c>
      <c r="O114" s="23">
        <f t="shared" si="25"/>
        <v>0</v>
      </c>
      <c r="Q114" s="23">
        <v>1</v>
      </c>
      <c r="T114" s="24">
        <f t="shared" si="26"/>
        <v>2.005</v>
      </c>
      <c r="U114" s="25">
        <f t="shared" si="27"/>
        <v>0.09124835024803166</v>
      </c>
    </row>
    <row r="115" spans="2:21" ht="15.75" customHeight="1">
      <c r="B115" s="144" t="s">
        <v>73</v>
      </c>
      <c r="C115" s="144"/>
      <c r="D115" s="144"/>
      <c r="E115" s="144"/>
      <c r="F115" s="144"/>
      <c r="G115" s="144"/>
      <c r="H115" s="144"/>
      <c r="I115" s="144"/>
      <c r="J115" s="144"/>
      <c r="K115" s="23" t="s">
        <v>14</v>
      </c>
      <c r="L115" s="23">
        <f t="shared" si="24"/>
        <v>0</v>
      </c>
      <c r="N115" s="23" t="s">
        <v>14</v>
      </c>
      <c r="O115" s="23">
        <f t="shared" si="25"/>
        <v>0</v>
      </c>
      <c r="Q115" s="23">
        <v>2</v>
      </c>
      <c r="T115" s="24">
        <f t="shared" si="26"/>
        <v>2</v>
      </c>
      <c r="U115" s="25">
        <f t="shared" si="27"/>
        <v>0.09102079825240067</v>
      </c>
    </row>
    <row r="116" spans="2:21" ht="15.75" customHeight="1">
      <c r="B116" s="144" t="s">
        <v>87</v>
      </c>
      <c r="C116" s="144"/>
      <c r="D116" s="144"/>
      <c r="E116" s="144"/>
      <c r="F116" s="144"/>
      <c r="G116" s="144"/>
      <c r="H116" s="144"/>
      <c r="I116" s="144"/>
      <c r="J116" s="144"/>
      <c r="K116" s="23" t="s">
        <v>14</v>
      </c>
      <c r="L116" s="23">
        <f t="shared" si="24"/>
        <v>0</v>
      </c>
      <c r="N116" s="23" t="s">
        <v>14</v>
      </c>
      <c r="O116" s="23">
        <f t="shared" si="25"/>
        <v>0</v>
      </c>
      <c r="Q116" s="23">
        <v>0</v>
      </c>
      <c r="T116" s="24">
        <f t="shared" si="26"/>
        <v>0</v>
      </c>
      <c r="U116" s="25">
        <f t="shared" si="27"/>
        <v>0</v>
      </c>
    </row>
    <row r="117" spans="2:10" ht="13.5" customHeight="1">
      <c r="B117" s="143"/>
      <c r="C117" s="143"/>
      <c r="D117" s="143"/>
      <c r="E117" s="143"/>
      <c r="F117" s="143"/>
      <c r="G117" s="143"/>
      <c r="H117" s="143"/>
      <c r="I117" s="143"/>
      <c r="J117" s="143"/>
    </row>
    <row r="118" spans="2:18" ht="15.75" customHeight="1">
      <c r="B118" s="128" t="s">
        <v>88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</row>
    <row r="119" spans="2:21" ht="18" customHeight="1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T119" s="21">
        <f>SUM(T120:T124)</f>
        <v>24.028999999999996</v>
      </c>
      <c r="U119" s="22">
        <f>SUM(U120:U125)</f>
        <v>1.0000000000000002</v>
      </c>
    </row>
    <row r="120" spans="2:21" ht="15.75" customHeight="1">
      <c r="B120" s="144" t="s">
        <v>89</v>
      </c>
      <c r="C120" s="144"/>
      <c r="D120" s="144"/>
      <c r="E120" s="144"/>
      <c r="F120" s="144"/>
      <c r="G120" s="144"/>
      <c r="H120" s="144"/>
      <c r="I120" s="144"/>
      <c r="J120" s="144"/>
      <c r="K120" s="23" t="s">
        <v>16</v>
      </c>
      <c r="L120" s="23">
        <f>K120*L$4</f>
        <v>1.0050000000000001</v>
      </c>
      <c r="N120" s="23" t="s">
        <v>34</v>
      </c>
      <c r="O120" s="23">
        <f>N120*O$4</f>
        <v>3.003</v>
      </c>
      <c r="Q120" s="23">
        <v>9</v>
      </c>
      <c r="T120" s="24">
        <f>L120+O120+Q120</f>
        <v>13.008</v>
      </c>
      <c r="U120" s="25">
        <f>T120/T$119</f>
        <v>0.5413458737359025</v>
      </c>
    </row>
    <row r="121" spans="2:21" ht="15.75" customHeight="1">
      <c r="B121" s="144" t="s">
        <v>90</v>
      </c>
      <c r="C121" s="144"/>
      <c r="D121" s="144"/>
      <c r="E121" s="144"/>
      <c r="F121" s="144"/>
      <c r="G121" s="144"/>
      <c r="H121" s="144"/>
      <c r="I121" s="144"/>
      <c r="J121" s="144"/>
      <c r="K121" s="23" t="s">
        <v>25</v>
      </c>
      <c r="L121" s="23">
        <f>K121*L$4</f>
        <v>1.995</v>
      </c>
      <c r="N121" s="23" t="s">
        <v>37</v>
      </c>
      <c r="O121" s="23">
        <f>N121*O$4</f>
        <v>2.013</v>
      </c>
      <c r="Q121" s="23">
        <v>5</v>
      </c>
      <c r="T121" s="24">
        <f>L121+O121+Q121</f>
        <v>9.008</v>
      </c>
      <c r="U121" s="25">
        <f>T121/T$119</f>
        <v>0.3748803529069042</v>
      </c>
    </row>
    <row r="122" spans="2:21" ht="15.75" customHeight="1">
      <c r="B122" s="144" t="s">
        <v>91</v>
      </c>
      <c r="C122" s="144"/>
      <c r="D122" s="144"/>
      <c r="E122" s="144"/>
      <c r="F122" s="144"/>
      <c r="G122" s="144"/>
      <c r="H122" s="144"/>
      <c r="I122" s="144"/>
      <c r="J122" s="144"/>
      <c r="K122" s="23" t="s">
        <v>14</v>
      </c>
      <c r="L122" s="23">
        <f>K122*L$4</f>
        <v>0</v>
      </c>
      <c r="N122" s="23" t="s">
        <v>37</v>
      </c>
      <c r="O122" s="23">
        <f>N122*O$4</f>
        <v>2.013</v>
      </c>
      <c r="Q122" s="23">
        <v>0</v>
      </c>
      <c r="T122" s="24">
        <f>L122+O122+Q122</f>
        <v>2.013</v>
      </c>
      <c r="U122" s="25">
        <f>T122/T$119</f>
        <v>0.0837737733571934</v>
      </c>
    </row>
    <row r="123" spans="2:21" ht="15.75" customHeight="1">
      <c r="B123" s="144" t="s">
        <v>92</v>
      </c>
      <c r="C123" s="144"/>
      <c r="D123" s="144"/>
      <c r="E123" s="144"/>
      <c r="F123" s="144"/>
      <c r="G123" s="144"/>
      <c r="H123" s="144"/>
      <c r="I123" s="144"/>
      <c r="J123" s="144"/>
      <c r="K123" s="23" t="s">
        <v>14</v>
      </c>
      <c r="L123" s="23">
        <f>K123*L$4</f>
        <v>0</v>
      </c>
      <c r="N123" s="23" t="s">
        <v>14</v>
      </c>
      <c r="O123" s="23">
        <f>N123*O$4</f>
        <v>0</v>
      </c>
      <c r="Q123" s="23">
        <v>0</v>
      </c>
      <c r="T123" s="24">
        <f>L123+O123+Q123</f>
        <v>0</v>
      </c>
      <c r="U123" s="25">
        <f>T123/T$119</f>
        <v>0</v>
      </c>
    </row>
    <row r="124" spans="2:21" ht="15.75" customHeight="1">
      <c r="B124" s="144" t="s">
        <v>93</v>
      </c>
      <c r="C124" s="144"/>
      <c r="D124" s="144"/>
      <c r="E124" s="144"/>
      <c r="F124" s="144"/>
      <c r="G124" s="144"/>
      <c r="H124" s="144"/>
      <c r="I124" s="144"/>
      <c r="J124" s="144"/>
      <c r="K124" s="23" t="s">
        <v>14</v>
      </c>
      <c r="L124" s="23">
        <f>K124*L$4</f>
        <v>0</v>
      </c>
      <c r="N124" s="23" t="s">
        <v>14</v>
      </c>
      <c r="O124" s="23">
        <f>N124*O$4</f>
        <v>0</v>
      </c>
      <c r="Q124" s="23">
        <v>0</v>
      </c>
      <c r="T124" s="24">
        <f>L124+O124+Q124</f>
        <v>0</v>
      </c>
      <c r="U124" s="25">
        <f>T124/T$119</f>
        <v>0</v>
      </c>
    </row>
    <row r="125" spans="2:21" ht="13.5" customHeight="1">
      <c r="B125" s="143"/>
      <c r="C125" s="143"/>
      <c r="D125" s="143"/>
      <c r="E125" s="143"/>
      <c r="F125" s="143"/>
      <c r="G125" s="143"/>
      <c r="H125" s="143"/>
      <c r="I125" s="143"/>
      <c r="J125" s="143"/>
      <c r="L125" s="23"/>
      <c r="O125" s="23"/>
      <c r="Q125" s="23"/>
      <c r="T125" s="24"/>
      <c r="U125" s="23"/>
    </row>
    <row r="126" spans="2:21" ht="15.75" customHeight="1">
      <c r="B126" s="128" t="s">
        <v>94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T126" s="21">
        <f>SUM(T127:T130)</f>
        <v>16.990000000000002</v>
      </c>
      <c r="U126" s="22">
        <f>SUM(U127:U130)</f>
        <v>0.9999999999999999</v>
      </c>
    </row>
    <row r="127" spans="2:21" ht="15.75" customHeight="1">
      <c r="B127" s="144" t="s">
        <v>52</v>
      </c>
      <c r="C127" s="144"/>
      <c r="D127" s="144"/>
      <c r="E127" s="144"/>
      <c r="F127" s="144"/>
      <c r="G127" s="144"/>
      <c r="H127" s="144"/>
      <c r="I127" s="144"/>
      <c r="J127" s="144"/>
      <c r="K127" s="23" t="s">
        <v>16</v>
      </c>
      <c r="L127" s="23">
        <f>K127*L$4</f>
        <v>1.0050000000000001</v>
      </c>
      <c r="N127" s="23" t="s">
        <v>18</v>
      </c>
      <c r="O127" s="23">
        <f>N127*O$4</f>
        <v>0.99</v>
      </c>
      <c r="Q127" s="23">
        <v>12</v>
      </c>
      <c r="T127" s="24">
        <f>L127+O127+Q127</f>
        <v>13.995000000000001</v>
      </c>
      <c r="U127" s="25">
        <f>T127/T$126</f>
        <v>0.8237198351971747</v>
      </c>
    </row>
    <row r="128" spans="2:21" ht="15.75" customHeight="1">
      <c r="B128" s="144" t="s">
        <v>53</v>
      </c>
      <c r="C128" s="144"/>
      <c r="D128" s="144"/>
      <c r="E128" s="144"/>
      <c r="F128" s="144"/>
      <c r="G128" s="144"/>
      <c r="H128" s="144"/>
      <c r="I128" s="144"/>
      <c r="J128" s="144"/>
      <c r="K128" s="23" t="s">
        <v>14</v>
      </c>
      <c r="L128" s="23">
        <f>K128*L$4</f>
        <v>0</v>
      </c>
      <c r="N128" s="23" t="s">
        <v>14</v>
      </c>
      <c r="O128" s="23">
        <f>N128*O$4</f>
        <v>0</v>
      </c>
      <c r="Q128" s="23">
        <v>0</v>
      </c>
      <c r="T128" s="24">
        <f>L128+O128+Q128</f>
        <v>0</v>
      </c>
      <c r="U128" s="25">
        <f>T128/T$126</f>
        <v>0</v>
      </c>
    </row>
    <row r="129" spans="2:21" ht="15.75" customHeight="1">
      <c r="B129" s="144" t="s">
        <v>95</v>
      </c>
      <c r="C129" s="144"/>
      <c r="D129" s="144"/>
      <c r="E129" s="144"/>
      <c r="F129" s="144"/>
      <c r="G129" s="144"/>
      <c r="H129" s="144"/>
      <c r="I129" s="144"/>
      <c r="J129" s="144"/>
      <c r="K129" s="23" t="s">
        <v>14</v>
      </c>
      <c r="L129" s="23">
        <f>K129*L$4</f>
        <v>0</v>
      </c>
      <c r="N129" s="23" t="s">
        <v>14</v>
      </c>
      <c r="O129" s="23">
        <f>N129*O$4</f>
        <v>0</v>
      </c>
      <c r="Q129" s="23">
        <v>0</v>
      </c>
      <c r="T129" s="24">
        <f>L129+O129+Q129</f>
        <v>0</v>
      </c>
      <c r="U129" s="25">
        <f>T129/T$126</f>
        <v>0</v>
      </c>
    </row>
    <row r="130" spans="2:21" ht="15.75" customHeight="1">
      <c r="B130" s="144" t="s">
        <v>55</v>
      </c>
      <c r="C130" s="144"/>
      <c r="D130" s="144"/>
      <c r="E130" s="144"/>
      <c r="F130" s="144"/>
      <c r="G130" s="144"/>
      <c r="H130" s="144"/>
      <c r="I130" s="144"/>
      <c r="J130" s="144"/>
      <c r="K130" s="23" t="s">
        <v>25</v>
      </c>
      <c r="L130" s="23">
        <f>K130*L$4</f>
        <v>1.995</v>
      </c>
      <c r="N130" s="23" t="s">
        <v>14</v>
      </c>
      <c r="O130" s="23">
        <f>N130*O$4</f>
        <v>0</v>
      </c>
      <c r="Q130" s="23">
        <v>1</v>
      </c>
      <c r="T130" s="24">
        <f>L130+O130+Q130</f>
        <v>2.995</v>
      </c>
      <c r="U130" s="25">
        <f>T130/T$126</f>
        <v>0.17628016480282518</v>
      </c>
    </row>
    <row r="131" spans="2:21" ht="13.5" customHeight="1">
      <c r="B131" s="143"/>
      <c r="C131" s="143"/>
      <c r="D131" s="143"/>
      <c r="E131" s="143"/>
      <c r="F131" s="143"/>
      <c r="G131" s="143"/>
      <c r="H131" s="143"/>
      <c r="I131" s="143"/>
      <c r="J131" s="143"/>
      <c r="L131" s="23"/>
      <c r="O131" s="23"/>
      <c r="Q131" s="23"/>
      <c r="T131" s="24"/>
      <c r="U131" s="23"/>
    </row>
    <row r="132" spans="2:21" ht="18" customHeight="1">
      <c r="B132" s="128" t="s">
        <v>96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T132" s="21">
        <f>SUM(T133:T138)</f>
        <v>23.996000000000002</v>
      </c>
      <c r="U132" s="22">
        <f>SUM(U133:U138)</f>
        <v>0.9999999999999999</v>
      </c>
    </row>
    <row r="133" spans="2:21" ht="15.75" customHeight="1">
      <c r="B133" s="144" t="s">
        <v>97</v>
      </c>
      <c r="C133" s="144"/>
      <c r="D133" s="144"/>
      <c r="E133" s="144"/>
      <c r="F133" s="144"/>
      <c r="G133" s="144"/>
      <c r="H133" s="144"/>
      <c r="I133" s="144"/>
      <c r="J133" s="144"/>
      <c r="K133" s="23" t="s">
        <v>16</v>
      </c>
      <c r="L133" s="23">
        <f aca="true" t="shared" si="28" ref="L133:L138">K133*L$4</f>
        <v>1.0050000000000001</v>
      </c>
      <c r="N133" s="23" t="s">
        <v>14</v>
      </c>
      <c r="O133" s="23">
        <f aca="true" t="shared" si="29" ref="O133:O138">N133*O$4</f>
        <v>0</v>
      </c>
      <c r="Q133" s="23">
        <v>1</v>
      </c>
      <c r="T133" s="24">
        <f aca="true" t="shared" si="30" ref="T133:T138">L133+O133+Q133</f>
        <v>2.005</v>
      </c>
      <c r="U133" s="25">
        <f aca="true" t="shared" si="31" ref="U133:U138">T133/T$132</f>
        <v>0.08355559259876645</v>
      </c>
    </row>
    <row r="134" spans="2:21" ht="15.75" customHeight="1">
      <c r="B134" s="144" t="s">
        <v>98</v>
      </c>
      <c r="C134" s="144"/>
      <c r="D134" s="144"/>
      <c r="E134" s="144"/>
      <c r="F134" s="144"/>
      <c r="G134" s="144"/>
      <c r="H134" s="144"/>
      <c r="I134" s="144"/>
      <c r="J134" s="144"/>
      <c r="K134" s="23" t="s">
        <v>14</v>
      </c>
      <c r="L134" s="23">
        <f t="shared" si="28"/>
        <v>0</v>
      </c>
      <c r="N134" s="23" t="s">
        <v>18</v>
      </c>
      <c r="O134" s="23">
        <f t="shared" si="29"/>
        <v>0.99</v>
      </c>
      <c r="Q134" s="23">
        <v>2</v>
      </c>
      <c r="T134" s="24">
        <f t="shared" si="30"/>
        <v>2.99</v>
      </c>
      <c r="U134" s="25">
        <f t="shared" si="31"/>
        <v>0.12460410068344724</v>
      </c>
    </row>
    <row r="135" spans="2:21" ht="15.75" customHeight="1">
      <c r="B135" s="144" t="s">
        <v>99</v>
      </c>
      <c r="C135" s="144"/>
      <c r="D135" s="144"/>
      <c r="E135" s="144"/>
      <c r="F135" s="144"/>
      <c r="G135" s="144"/>
      <c r="H135" s="144"/>
      <c r="I135" s="144"/>
      <c r="J135" s="144"/>
      <c r="K135" s="23" t="s">
        <v>14</v>
      </c>
      <c r="L135" s="23">
        <f t="shared" si="28"/>
        <v>0</v>
      </c>
      <c r="N135" s="23" t="s">
        <v>14</v>
      </c>
      <c r="O135" s="23">
        <f t="shared" si="29"/>
        <v>0</v>
      </c>
      <c r="Q135" s="23">
        <v>0</v>
      </c>
      <c r="T135" s="24">
        <f t="shared" si="30"/>
        <v>0</v>
      </c>
      <c r="U135" s="25">
        <f t="shared" si="31"/>
        <v>0</v>
      </c>
    </row>
    <row r="136" spans="2:21" ht="15.75" customHeight="1">
      <c r="B136" s="144" t="s">
        <v>100</v>
      </c>
      <c r="C136" s="144"/>
      <c r="D136" s="144"/>
      <c r="E136" s="144"/>
      <c r="F136" s="144"/>
      <c r="G136" s="144"/>
      <c r="H136" s="144"/>
      <c r="I136" s="144"/>
      <c r="J136" s="144"/>
      <c r="K136" s="23" t="s">
        <v>14</v>
      </c>
      <c r="L136" s="23">
        <f t="shared" si="28"/>
        <v>0</v>
      </c>
      <c r="N136" s="23" t="s">
        <v>14</v>
      </c>
      <c r="O136" s="23">
        <f t="shared" si="29"/>
        <v>0</v>
      </c>
      <c r="Q136" s="23">
        <v>1</v>
      </c>
      <c r="T136" s="24">
        <f t="shared" si="30"/>
        <v>1</v>
      </c>
      <c r="U136" s="25">
        <f t="shared" si="31"/>
        <v>0.04167361226871145</v>
      </c>
    </row>
    <row r="137" spans="2:21" ht="15.75" customHeight="1">
      <c r="B137" s="144" t="s">
        <v>73</v>
      </c>
      <c r="C137" s="144"/>
      <c r="D137" s="144"/>
      <c r="E137" s="144"/>
      <c r="F137" s="144"/>
      <c r="G137" s="144"/>
      <c r="H137" s="144"/>
      <c r="I137" s="144"/>
      <c r="J137" s="144"/>
      <c r="K137" s="23" t="s">
        <v>14</v>
      </c>
      <c r="L137" s="23">
        <f t="shared" si="28"/>
        <v>0</v>
      </c>
      <c r="N137" s="23" t="s">
        <v>14</v>
      </c>
      <c r="O137" s="23">
        <f t="shared" si="29"/>
        <v>0</v>
      </c>
      <c r="Q137" s="23">
        <v>0</v>
      </c>
      <c r="T137" s="24">
        <f t="shared" si="30"/>
        <v>0</v>
      </c>
      <c r="U137" s="25">
        <f t="shared" si="31"/>
        <v>0</v>
      </c>
    </row>
    <row r="138" spans="2:21" ht="15.75" customHeight="1">
      <c r="B138" s="144" t="s">
        <v>101</v>
      </c>
      <c r="C138" s="144"/>
      <c r="D138" s="144"/>
      <c r="E138" s="144"/>
      <c r="F138" s="144"/>
      <c r="G138" s="144"/>
      <c r="H138" s="144"/>
      <c r="I138" s="144"/>
      <c r="J138" s="144"/>
      <c r="K138" s="23" t="s">
        <v>25</v>
      </c>
      <c r="L138" s="23">
        <f t="shared" si="28"/>
        <v>1.995</v>
      </c>
      <c r="N138" s="23" t="s">
        <v>102</v>
      </c>
      <c r="O138" s="23">
        <f t="shared" si="29"/>
        <v>6.006</v>
      </c>
      <c r="Q138" s="23">
        <v>10</v>
      </c>
      <c r="T138" s="24">
        <f t="shared" si="30"/>
        <v>18.001</v>
      </c>
      <c r="U138" s="25">
        <f t="shared" si="31"/>
        <v>0.7501666944490748</v>
      </c>
    </row>
    <row r="139" spans="2:10" ht="13.5" customHeight="1">
      <c r="B139" s="143"/>
      <c r="C139" s="143"/>
      <c r="D139" s="143"/>
      <c r="E139" s="143"/>
      <c r="F139" s="143"/>
      <c r="G139" s="143"/>
      <c r="H139" s="143"/>
      <c r="I139" s="143"/>
      <c r="J139" s="143"/>
    </row>
    <row r="140" spans="2:21" ht="18" customHeight="1">
      <c r="B140" s="128" t="s">
        <v>103</v>
      </c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T140" s="21">
        <f>SUM(T141:T146)</f>
        <v>23.044000000000004</v>
      </c>
      <c r="U140" s="22">
        <f>SUM(U141:U146)</f>
        <v>1</v>
      </c>
    </row>
    <row r="141" spans="2:21" ht="15.75" customHeight="1">
      <c r="B141" s="144" t="s">
        <v>104</v>
      </c>
      <c r="C141" s="144"/>
      <c r="D141" s="144"/>
      <c r="E141" s="144"/>
      <c r="F141" s="144"/>
      <c r="G141" s="144"/>
      <c r="H141" s="144"/>
      <c r="I141" s="144"/>
      <c r="J141" s="144"/>
      <c r="K141" s="23" t="s">
        <v>14</v>
      </c>
      <c r="L141" s="23">
        <f aca="true" t="shared" si="32" ref="L141:L146">K141*L$4</f>
        <v>0</v>
      </c>
      <c r="N141" s="23" t="s">
        <v>18</v>
      </c>
      <c r="O141" s="23">
        <f aca="true" t="shared" si="33" ref="O141:O146">N141*O$4</f>
        <v>0.99</v>
      </c>
      <c r="Q141" s="23">
        <v>1</v>
      </c>
      <c r="T141" s="24">
        <f aca="true" t="shared" si="34" ref="T141:T146">L141+O141+Q141</f>
        <v>1.99</v>
      </c>
      <c r="U141" s="25">
        <f aca="true" t="shared" si="35" ref="U141:U146">T141/T$140</f>
        <v>0.0863565353237285</v>
      </c>
    </row>
    <row r="142" spans="2:21" ht="15.75" customHeight="1">
      <c r="B142" s="144" t="s">
        <v>105</v>
      </c>
      <c r="C142" s="144"/>
      <c r="D142" s="144"/>
      <c r="E142" s="144"/>
      <c r="F142" s="144"/>
      <c r="G142" s="144"/>
      <c r="H142" s="144"/>
      <c r="I142" s="144"/>
      <c r="J142" s="144"/>
      <c r="K142" s="23" t="s">
        <v>16</v>
      </c>
      <c r="L142" s="23">
        <f t="shared" si="32"/>
        <v>1.0050000000000001</v>
      </c>
      <c r="N142" s="23" t="s">
        <v>14</v>
      </c>
      <c r="O142" s="23">
        <f t="shared" si="33"/>
        <v>0</v>
      </c>
      <c r="Q142" s="23">
        <v>2</v>
      </c>
      <c r="T142" s="24">
        <f t="shared" si="34"/>
        <v>3.005</v>
      </c>
      <c r="U142" s="25">
        <f t="shared" si="35"/>
        <v>0.13040270786321817</v>
      </c>
    </row>
    <row r="143" spans="2:21" ht="15.75" customHeight="1">
      <c r="B143" s="144" t="s">
        <v>106</v>
      </c>
      <c r="C143" s="144"/>
      <c r="D143" s="144"/>
      <c r="E143" s="144"/>
      <c r="F143" s="144"/>
      <c r="G143" s="144"/>
      <c r="H143" s="144"/>
      <c r="I143" s="144"/>
      <c r="J143" s="144"/>
      <c r="K143" s="23" t="s">
        <v>16</v>
      </c>
      <c r="L143" s="23">
        <f t="shared" si="32"/>
        <v>1.0050000000000001</v>
      </c>
      <c r="N143" s="23" t="s">
        <v>37</v>
      </c>
      <c r="O143" s="23">
        <f t="shared" si="33"/>
        <v>2.013</v>
      </c>
      <c r="Q143" s="23">
        <v>5</v>
      </c>
      <c r="T143" s="24">
        <f t="shared" si="34"/>
        <v>8.018</v>
      </c>
      <c r="U143" s="25">
        <f t="shared" si="35"/>
        <v>0.34794306544002773</v>
      </c>
    </row>
    <row r="144" spans="2:21" ht="15.75" customHeight="1">
      <c r="B144" s="144" t="s">
        <v>107</v>
      </c>
      <c r="C144" s="144"/>
      <c r="D144" s="144"/>
      <c r="E144" s="144"/>
      <c r="F144" s="144"/>
      <c r="G144" s="144"/>
      <c r="H144" s="144"/>
      <c r="I144" s="144"/>
      <c r="J144" s="144"/>
      <c r="K144" s="23" t="s">
        <v>16</v>
      </c>
      <c r="L144" s="23">
        <f t="shared" si="32"/>
        <v>1.0050000000000001</v>
      </c>
      <c r="N144" s="23" t="s">
        <v>37</v>
      </c>
      <c r="O144" s="23">
        <f t="shared" si="33"/>
        <v>2.013</v>
      </c>
      <c r="Q144" s="23">
        <v>4</v>
      </c>
      <c r="T144" s="24">
        <f t="shared" si="34"/>
        <v>7.018</v>
      </c>
      <c r="U144" s="25">
        <f t="shared" si="35"/>
        <v>0.3045478215587571</v>
      </c>
    </row>
    <row r="145" spans="2:21" ht="15.75" customHeight="1">
      <c r="B145" s="144" t="s">
        <v>108</v>
      </c>
      <c r="C145" s="144"/>
      <c r="D145" s="144"/>
      <c r="E145" s="144"/>
      <c r="F145" s="144"/>
      <c r="G145" s="144"/>
      <c r="H145" s="144"/>
      <c r="I145" s="144"/>
      <c r="J145" s="144"/>
      <c r="K145" s="23" t="s">
        <v>14</v>
      </c>
      <c r="L145" s="23">
        <f t="shared" si="32"/>
        <v>0</v>
      </c>
      <c r="N145" s="23" t="s">
        <v>14</v>
      </c>
      <c r="O145" s="23">
        <f t="shared" si="33"/>
        <v>0</v>
      </c>
      <c r="Q145" s="23">
        <v>0</v>
      </c>
      <c r="T145" s="24">
        <f t="shared" si="34"/>
        <v>0</v>
      </c>
      <c r="U145" s="25">
        <f t="shared" si="35"/>
        <v>0</v>
      </c>
    </row>
    <row r="146" spans="2:21" ht="15.75" customHeight="1">
      <c r="B146" s="144" t="s">
        <v>109</v>
      </c>
      <c r="C146" s="144"/>
      <c r="D146" s="144"/>
      <c r="E146" s="144"/>
      <c r="F146" s="144"/>
      <c r="G146" s="144"/>
      <c r="H146" s="144"/>
      <c r="I146" s="144"/>
      <c r="J146" s="144"/>
      <c r="K146" s="23" t="s">
        <v>14</v>
      </c>
      <c r="L146" s="23">
        <f t="shared" si="32"/>
        <v>0</v>
      </c>
      <c r="N146" s="23" t="s">
        <v>37</v>
      </c>
      <c r="O146" s="23">
        <f t="shared" si="33"/>
        <v>2.013</v>
      </c>
      <c r="Q146" s="23">
        <v>1</v>
      </c>
      <c r="T146" s="24">
        <f t="shared" si="34"/>
        <v>3.013</v>
      </c>
      <c r="U146" s="25">
        <f t="shared" si="35"/>
        <v>0.13074986981426834</v>
      </c>
    </row>
    <row r="147" spans="2:10" ht="13.5" customHeight="1"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spans="2:21" ht="18" customHeight="1">
      <c r="B148" s="128" t="s">
        <v>110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T148" s="21">
        <f>SUM(T149:T154)</f>
        <v>19.962999999999997</v>
      </c>
      <c r="U148" s="22">
        <f>SUM(U149:U154)</f>
        <v>1.0000000000000002</v>
      </c>
    </row>
    <row r="149" spans="2:21" ht="15.75" customHeight="1">
      <c r="B149" s="144" t="s">
        <v>111</v>
      </c>
      <c r="C149" s="144"/>
      <c r="D149" s="144"/>
      <c r="E149" s="144"/>
      <c r="F149" s="144"/>
      <c r="G149" s="144"/>
      <c r="H149" s="144"/>
      <c r="I149" s="144"/>
      <c r="J149" s="144"/>
      <c r="K149" s="23" t="s">
        <v>16</v>
      </c>
      <c r="L149" s="23">
        <f aca="true" t="shared" si="36" ref="L149:L154">K149*L$4</f>
        <v>1.0050000000000001</v>
      </c>
      <c r="N149" s="23" t="s">
        <v>26</v>
      </c>
      <c r="O149" s="23">
        <f aca="true" t="shared" si="37" ref="O149:O154">N149*O$4</f>
        <v>3.993</v>
      </c>
      <c r="Q149" s="23">
        <v>3</v>
      </c>
      <c r="T149" s="24">
        <f aca="true" t="shared" si="38" ref="T149:T154">L149+O149+Q149</f>
        <v>7.998</v>
      </c>
      <c r="U149" s="25">
        <f aca="true" t="shared" si="39" ref="U149:U154">T149/T$148</f>
        <v>0.4006411861944598</v>
      </c>
    </row>
    <row r="150" spans="2:21" ht="15.75" customHeight="1">
      <c r="B150" s="144" t="s">
        <v>112</v>
      </c>
      <c r="C150" s="144"/>
      <c r="D150" s="144"/>
      <c r="E150" s="144"/>
      <c r="F150" s="144"/>
      <c r="G150" s="144"/>
      <c r="H150" s="144"/>
      <c r="I150" s="144"/>
      <c r="J150" s="144"/>
      <c r="K150" s="23" t="s">
        <v>14</v>
      </c>
      <c r="L150" s="23">
        <f t="shared" si="36"/>
        <v>0</v>
      </c>
      <c r="N150" s="23" t="s">
        <v>18</v>
      </c>
      <c r="O150" s="23">
        <f t="shared" si="37"/>
        <v>0.99</v>
      </c>
      <c r="Q150" s="23">
        <v>6</v>
      </c>
      <c r="T150" s="24">
        <f t="shared" si="38"/>
        <v>6.99</v>
      </c>
      <c r="U150" s="25">
        <f t="shared" si="39"/>
        <v>0.3501477733807545</v>
      </c>
    </row>
    <row r="151" spans="2:21" ht="15.75" customHeight="1">
      <c r="B151" s="144" t="s">
        <v>113</v>
      </c>
      <c r="C151" s="144"/>
      <c r="D151" s="144"/>
      <c r="E151" s="144"/>
      <c r="F151" s="144"/>
      <c r="G151" s="144"/>
      <c r="H151" s="144"/>
      <c r="I151" s="144"/>
      <c r="J151" s="144"/>
      <c r="K151" s="23" t="s">
        <v>14</v>
      </c>
      <c r="L151" s="23">
        <f t="shared" si="36"/>
        <v>0</v>
      </c>
      <c r="N151" s="23" t="s">
        <v>14</v>
      </c>
      <c r="O151" s="23">
        <f t="shared" si="37"/>
        <v>0</v>
      </c>
      <c r="Q151" s="23">
        <v>0</v>
      </c>
      <c r="T151" s="24">
        <f t="shared" si="38"/>
        <v>0</v>
      </c>
      <c r="U151" s="25">
        <f t="shared" si="39"/>
        <v>0</v>
      </c>
    </row>
    <row r="152" spans="2:21" ht="15.75" customHeight="1">
      <c r="B152" s="144" t="s">
        <v>114</v>
      </c>
      <c r="C152" s="144"/>
      <c r="D152" s="144"/>
      <c r="E152" s="144"/>
      <c r="F152" s="144"/>
      <c r="G152" s="144"/>
      <c r="H152" s="144"/>
      <c r="I152" s="144"/>
      <c r="J152" s="144"/>
      <c r="K152" s="23" t="s">
        <v>14</v>
      </c>
      <c r="L152" s="23">
        <f t="shared" si="36"/>
        <v>0</v>
      </c>
      <c r="N152" s="23" t="s">
        <v>14</v>
      </c>
      <c r="O152" s="23">
        <f t="shared" si="37"/>
        <v>0</v>
      </c>
      <c r="Q152" s="23">
        <v>0</v>
      </c>
      <c r="T152" s="24">
        <f t="shared" si="38"/>
        <v>0</v>
      </c>
      <c r="U152" s="25">
        <f t="shared" si="39"/>
        <v>0</v>
      </c>
    </row>
    <row r="153" spans="2:21" ht="15.75" customHeight="1">
      <c r="B153" s="144" t="s">
        <v>115</v>
      </c>
      <c r="C153" s="144"/>
      <c r="D153" s="144"/>
      <c r="E153" s="144"/>
      <c r="F153" s="144"/>
      <c r="G153" s="144"/>
      <c r="H153" s="144"/>
      <c r="I153" s="144"/>
      <c r="J153" s="144"/>
      <c r="K153" s="23" t="s">
        <v>14</v>
      </c>
      <c r="L153" s="23">
        <f t="shared" si="36"/>
        <v>0</v>
      </c>
      <c r="N153" s="23" t="s">
        <v>18</v>
      </c>
      <c r="O153" s="23">
        <f t="shared" si="37"/>
        <v>0.99</v>
      </c>
      <c r="Q153" s="23">
        <v>1</v>
      </c>
      <c r="T153" s="24">
        <f t="shared" si="38"/>
        <v>1.99</v>
      </c>
      <c r="U153" s="25">
        <f t="shared" si="39"/>
        <v>0.09968441616991436</v>
      </c>
    </row>
    <row r="154" spans="2:21" ht="15.75" customHeight="1">
      <c r="B154" s="144" t="s">
        <v>116</v>
      </c>
      <c r="C154" s="144"/>
      <c r="D154" s="144"/>
      <c r="E154" s="144"/>
      <c r="F154" s="144"/>
      <c r="G154" s="144"/>
      <c r="H154" s="144"/>
      <c r="I154" s="144"/>
      <c r="J154" s="144"/>
      <c r="K154" s="23" t="s">
        <v>25</v>
      </c>
      <c r="L154" s="23">
        <f t="shared" si="36"/>
        <v>1.995</v>
      </c>
      <c r="N154" s="23" t="s">
        <v>18</v>
      </c>
      <c r="O154" s="23">
        <f t="shared" si="37"/>
        <v>0.99</v>
      </c>
      <c r="Q154" s="23">
        <v>0</v>
      </c>
      <c r="T154" s="24">
        <f t="shared" si="38"/>
        <v>2.9850000000000003</v>
      </c>
      <c r="U154" s="25">
        <f t="shared" si="39"/>
        <v>0.14952662425487154</v>
      </c>
    </row>
    <row r="155" spans="2:10" ht="13.5" customHeight="1">
      <c r="B155" s="143"/>
      <c r="C155" s="143"/>
      <c r="D155" s="143"/>
      <c r="E155" s="143"/>
      <c r="F155" s="143"/>
      <c r="G155" s="143"/>
      <c r="H155" s="143"/>
      <c r="I155" s="143"/>
      <c r="J155" s="143"/>
    </row>
    <row r="156" spans="2:21" ht="18" customHeight="1">
      <c r="B156" s="128" t="s">
        <v>117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T156" s="21">
        <f>SUM(T157:T162)</f>
        <v>13.011</v>
      </c>
      <c r="U156" s="22">
        <f>SUM(U157:U162)</f>
        <v>1</v>
      </c>
    </row>
    <row r="157" spans="2:21" ht="15.75" customHeight="1">
      <c r="B157" s="144" t="s">
        <v>118</v>
      </c>
      <c r="C157" s="144"/>
      <c r="D157" s="144"/>
      <c r="E157" s="144"/>
      <c r="F157" s="144"/>
      <c r="G157" s="144"/>
      <c r="H157" s="144"/>
      <c r="I157" s="144"/>
      <c r="J157" s="144"/>
      <c r="K157" s="23" t="s">
        <v>16</v>
      </c>
      <c r="L157" s="23">
        <f aca="true" t="shared" si="40" ref="L157:L162">K157*L$4</f>
        <v>1.0050000000000001</v>
      </c>
      <c r="N157" s="23" t="s">
        <v>14</v>
      </c>
      <c r="O157" s="23">
        <f aca="true" t="shared" si="41" ref="O157:O162">N157*O$4</f>
        <v>0</v>
      </c>
      <c r="Q157" s="23">
        <v>2</v>
      </c>
      <c r="T157" s="24">
        <f aca="true" t="shared" si="42" ref="T157:T162">L157+O157+Q157</f>
        <v>3.005</v>
      </c>
      <c r="U157" s="25">
        <f aca="true" t="shared" si="43" ref="U157:U162">T157/T$156</f>
        <v>0.23095841979863194</v>
      </c>
    </row>
    <row r="158" spans="2:21" ht="15.75" customHeight="1">
      <c r="B158" s="144" t="s">
        <v>119</v>
      </c>
      <c r="C158" s="144"/>
      <c r="D158" s="144"/>
      <c r="E158" s="144"/>
      <c r="F158" s="144"/>
      <c r="G158" s="144"/>
      <c r="H158" s="144"/>
      <c r="I158" s="144"/>
      <c r="J158" s="144"/>
      <c r="K158" s="23" t="s">
        <v>14</v>
      </c>
      <c r="L158" s="23">
        <f t="shared" si="40"/>
        <v>0</v>
      </c>
      <c r="N158" s="23" t="s">
        <v>14</v>
      </c>
      <c r="O158" s="23">
        <f t="shared" si="41"/>
        <v>0</v>
      </c>
      <c r="Q158" s="23">
        <v>0</v>
      </c>
      <c r="T158" s="24">
        <f t="shared" si="42"/>
        <v>0</v>
      </c>
      <c r="U158" s="25">
        <f t="shared" si="43"/>
        <v>0</v>
      </c>
    </row>
    <row r="159" spans="2:21" ht="15.75" customHeight="1">
      <c r="B159" s="144" t="s">
        <v>120</v>
      </c>
      <c r="C159" s="144"/>
      <c r="D159" s="144"/>
      <c r="E159" s="144"/>
      <c r="F159" s="144"/>
      <c r="G159" s="144"/>
      <c r="H159" s="144"/>
      <c r="I159" s="144"/>
      <c r="J159" s="144"/>
      <c r="K159" s="23" t="s">
        <v>14</v>
      </c>
      <c r="L159" s="23">
        <f t="shared" si="40"/>
        <v>0</v>
      </c>
      <c r="N159" s="23" t="s">
        <v>14</v>
      </c>
      <c r="O159" s="23">
        <f t="shared" si="41"/>
        <v>0</v>
      </c>
      <c r="Q159" s="23">
        <v>0</v>
      </c>
      <c r="T159" s="24">
        <f t="shared" si="42"/>
        <v>0</v>
      </c>
      <c r="U159" s="25">
        <f t="shared" si="43"/>
        <v>0</v>
      </c>
    </row>
    <row r="160" spans="2:21" ht="15.75" customHeight="1">
      <c r="B160" s="144" t="s">
        <v>121</v>
      </c>
      <c r="C160" s="144"/>
      <c r="D160" s="144"/>
      <c r="E160" s="144"/>
      <c r="F160" s="144"/>
      <c r="G160" s="144"/>
      <c r="H160" s="144"/>
      <c r="I160" s="144"/>
      <c r="J160" s="144"/>
      <c r="K160" s="23" t="s">
        <v>16</v>
      </c>
      <c r="L160" s="23">
        <f t="shared" si="40"/>
        <v>1.0050000000000001</v>
      </c>
      <c r="N160" s="23" t="s">
        <v>18</v>
      </c>
      <c r="O160" s="23">
        <f t="shared" si="41"/>
        <v>0.99</v>
      </c>
      <c r="Q160" s="23">
        <v>1</v>
      </c>
      <c r="T160" s="24">
        <f t="shared" si="42"/>
        <v>2.995</v>
      </c>
      <c r="U160" s="25">
        <f t="shared" si="43"/>
        <v>0.23018983936668974</v>
      </c>
    </row>
    <row r="161" spans="2:21" ht="15.75" customHeight="1">
      <c r="B161" s="144" t="s">
        <v>73</v>
      </c>
      <c r="C161" s="144"/>
      <c r="D161" s="144"/>
      <c r="E161" s="144"/>
      <c r="F161" s="144"/>
      <c r="G161" s="144"/>
      <c r="H161" s="144"/>
      <c r="I161" s="144"/>
      <c r="J161" s="144"/>
      <c r="K161" s="23" t="s">
        <v>14</v>
      </c>
      <c r="L161" s="23">
        <f t="shared" si="40"/>
        <v>0</v>
      </c>
      <c r="N161" s="23" t="s">
        <v>34</v>
      </c>
      <c r="O161" s="23">
        <f t="shared" si="41"/>
        <v>3.003</v>
      </c>
      <c r="Q161" s="23">
        <v>0</v>
      </c>
      <c r="T161" s="24">
        <f t="shared" si="42"/>
        <v>3.003</v>
      </c>
      <c r="U161" s="25">
        <f t="shared" si="43"/>
        <v>0.23080470371224351</v>
      </c>
    </row>
    <row r="162" spans="2:21" ht="15.75" customHeight="1">
      <c r="B162" s="144" t="s">
        <v>122</v>
      </c>
      <c r="C162" s="144"/>
      <c r="D162" s="144"/>
      <c r="E162" s="144"/>
      <c r="F162" s="144"/>
      <c r="G162" s="144"/>
      <c r="H162" s="144"/>
      <c r="I162" s="144"/>
      <c r="J162" s="144"/>
      <c r="K162" s="23" t="s">
        <v>16</v>
      </c>
      <c r="L162" s="23">
        <f t="shared" si="40"/>
        <v>1.0050000000000001</v>
      </c>
      <c r="N162" s="23" t="s">
        <v>34</v>
      </c>
      <c r="O162" s="23">
        <f t="shared" si="41"/>
        <v>3.003</v>
      </c>
      <c r="Q162" s="23">
        <v>0</v>
      </c>
      <c r="T162" s="24">
        <f t="shared" si="42"/>
        <v>4.008</v>
      </c>
      <c r="U162" s="25">
        <f t="shared" si="43"/>
        <v>0.30804703712243486</v>
      </c>
    </row>
    <row r="163" spans="2:10" ht="13.5" customHeight="1"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2:21" ht="18" customHeight="1">
      <c r="B164" s="128" t="s">
        <v>123</v>
      </c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T164" s="21">
        <f>SUM(T165:T170)</f>
        <v>19.011</v>
      </c>
      <c r="U164" s="22">
        <f>SUM(U165:U170)</f>
        <v>1</v>
      </c>
    </row>
    <row r="165" spans="2:21" ht="15.75" customHeight="1">
      <c r="B165" s="144" t="s">
        <v>124</v>
      </c>
      <c r="C165" s="144"/>
      <c r="D165" s="144"/>
      <c r="E165" s="144"/>
      <c r="F165" s="144"/>
      <c r="G165" s="144"/>
      <c r="H165" s="144"/>
      <c r="I165" s="144"/>
      <c r="J165" s="144"/>
      <c r="K165" s="23" t="s">
        <v>16</v>
      </c>
      <c r="L165" s="23">
        <f aca="true" t="shared" si="44" ref="L165:L170">K165*L$4</f>
        <v>1.0050000000000001</v>
      </c>
      <c r="N165" s="23" t="s">
        <v>14</v>
      </c>
      <c r="O165" s="23">
        <f aca="true" t="shared" si="45" ref="O165:O170">N165*O$4</f>
        <v>0</v>
      </c>
      <c r="Q165" s="23">
        <v>2</v>
      </c>
      <c r="T165" s="24">
        <f aca="true" t="shared" si="46" ref="T165:T170">L165+O165+Q165</f>
        <v>3.005</v>
      </c>
      <c r="U165" s="25">
        <f aca="true" t="shared" si="47" ref="U165:U170">T165/T$164</f>
        <v>0.1580663826205881</v>
      </c>
    </row>
    <row r="166" spans="2:21" ht="15.75" customHeight="1">
      <c r="B166" s="144" t="s">
        <v>125</v>
      </c>
      <c r="C166" s="144"/>
      <c r="D166" s="144"/>
      <c r="E166" s="144"/>
      <c r="F166" s="144"/>
      <c r="G166" s="144"/>
      <c r="H166" s="144"/>
      <c r="I166" s="144"/>
      <c r="J166" s="144"/>
      <c r="K166" s="23" t="s">
        <v>16</v>
      </c>
      <c r="L166" s="23">
        <f t="shared" si="44"/>
        <v>1.0050000000000001</v>
      </c>
      <c r="N166" s="23" t="s">
        <v>126</v>
      </c>
      <c r="O166" s="23">
        <f t="shared" si="45"/>
        <v>6.9959999999999996</v>
      </c>
      <c r="Q166" s="23">
        <v>7</v>
      </c>
      <c r="T166" s="24">
        <f t="shared" si="46"/>
        <v>15.001</v>
      </c>
      <c r="U166" s="25">
        <f t="shared" si="47"/>
        <v>0.7890694860870022</v>
      </c>
    </row>
    <row r="167" spans="2:21" ht="15.75" customHeight="1">
      <c r="B167" s="144" t="s">
        <v>127</v>
      </c>
      <c r="C167" s="144"/>
      <c r="D167" s="144"/>
      <c r="E167" s="144"/>
      <c r="F167" s="144"/>
      <c r="G167" s="144"/>
      <c r="H167" s="144"/>
      <c r="I167" s="144"/>
      <c r="J167" s="144"/>
      <c r="K167" s="23" t="s">
        <v>14</v>
      </c>
      <c r="L167" s="23">
        <f t="shared" si="44"/>
        <v>0</v>
      </c>
      <c r="N167" s="23" t="s">
        <v>14</v>
      </c>
      <c r="O167" s="23">
        <f t="shared" si="45"/>
        <v>0</v>
      </c>
      <c r="Q167" s="23">
        <v>0</v>
      </c>
      <c r="T167" s="24">
        <f t="shared" si="46"/>
        <v>0</v>
      </c>
      <c r="U167" s="25">
        <f t="shared" si="47"/>
        <v>0</v>
      </c>
    </row>
    <row r="168" spans="2:21" ht="15.75" customHeight="1">
      <c r="B168" s="144" t="s">
        <v>128</v>
      </c>
      <c r="C168" s="144"/>
      <c r="D168" s="144"/>
      <c r="E168" s="144"/>
      <c r="F168" s="144"/>
      <c r="G168" s="144"/>
      <c r="H168" s="144"/>
      <c r="I168" s="144"/>
      <c r="J168" s="144"/>
      <c r="K168" s="23" t="s">
        <v>14</v>
      </c>
      <c r="L168" s="23">
        <f t="shared" si="44"/>
        <v>0</v>
      </c>
      <c r="N168" s="23" t="s">
        <v>14</v>
      </c>
      <c r="O168" s="23">
        <f t="shared" si="45"/>
        <v>0</v>
      </c>
      <c r="Q168" s="23">
        <v>0</v>
      </c>
      <c r="T168" s="24">
        <f t="shared" si="46"/>
        <v>0</v>
      </c>
      <c r="U168" s="25">
        <f t="shared" si="47"/>
        <v>0</v>
      </c>
    </row>
    <row r="169" spans="2:21" ht="15.75" customHeight="1">
      <c r="B169" s="144" t="s">
        <v>129</v>
      </c>
      <c r="C169" s="144"/>
      <c r="D169" s="144"/>
      <c r="E169" s="144"/>
      <c r="F169" s="144"/>
      <c r="G169" s="144"/>
      <c r="H169" s="144"/>
      <c r="I169" s="144"/>
      <c r="J169" s="144"/>
      <c r="K169" s="23" t="s">
        <v>14</v>
      </c>
      <c r="L169" s="23">
        <f t="shared" si="44"/>
        <v>0</v>
      </c>
      <c r="N169" s="23" t="s">
        <v>14</v>
      </c>
      <c r="O169" s="23">
        <f t="shared" si="45"/>
        <v>0</v>
      </c>
      <c r="Q169" s="23">
        <v>0</v>
      </c>
      <c r="T169" s="24">
        <f t="shared" si="46"/>
        <v>0</v>
      </c>
      <c r="U169" s="25">
        <f t="shared" si="47"/>
        <v>0</v>
      </c>
    </row>
    <row r="170" spans="2:21" ht="15.75" customHeight="1">
      <c r="B170" s="144" t="s">
        <v>130</v>
      </c>
      <c r="C170" s="144"/>
      <c r="D170" s="144"/>
      <c r="E170" s="144"/>
      <c r="F170" s="144"/>
      <c r="G170" s="144"/>
      <c r="H170" s="144"/>
      <c r="I170" s="144"/>
      <c r="J170" s="144"/>
      <c r="K170" s="23" t="s">
        <v>16</v>
      </c>
      <c r="L170" s="23">
        <f t="shared" si="44"/>
        <v>1.0050000000000001</v>
      </c>
      <c r="N170" s="23" t="s">
        <v>14</v>
      </c>
      <c r="O170" s="23">
        <f t="shared" si="45"/>
        <v>0</v>
      </c>
      <c r="Q170" s="23">
        <v>0</v>
      </c>
      <c r="T170" s="24">
        <f t="shared" si="46"/>
        <v>1.0050000000000001</v>
      </c>
      <c r="U170" s="25">
        <f t="shared" si="47"/>
        <v>0.05286413129240967</v>
      </c>
    </row>
    <row r="171" spans="2:21" ht="15.75" customHeight="1">
      <c r="B171" s="26"/>
      <c r="C171" s="26"/>
      <c r="D171" s="26"/>
      <c r="E171" s="26"/>
      <c r="F171" s="26"/>
      <c r="G171" s="26"/>
      <c r="H171" s="26"/>
      <c r="I171" s="26"/>
      <c r="J171" s="26"/>
      <c r="K171" s="23"/>
      <c r="L171" s="23"/>
      <c r="N171" s="23"/>
      <c r="O171" s="23"/>
      <c r="Q171" s="23"/>
      <c r="T171" s="25"/>
      <c r="U171" s="23"/>
    </row>
    <row r="172" spans="2:21" ht="15.75" customHeight="1">
      <c r="B172" s="128" t="s">
        <v>131</v>
      </c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T172" s="21">
        <f>SUM(T173:T178)</f>
        <v>1</v>
      </c>
      <c r="U172" s="22">
        <f>SUM(U173:U178)</f>
        <v>1</v>
      </c>
    </row>
    <row r="173" spans="2:21" ht="13.5" customHeight="1">
      <c r="B173" s="144" t="s">
        <v>132</v>
      </c>
      <c r="C173" s="144"/>
      <c r="D173" s="144"/>
      <c r="E173" s="144"/>
      <c r="F173" s="144"/>
      <c r="G173" s="144"/>
      <c r="H173" s="144"/>
      <c r="I173" s="144"/>
      <c r="J173" s="144"/>
      <c r="K173" s="27"/>
      <c r="L173" s="10"/>
      <c r="N173" s="10"/>
      <c r="O173" s="10"/>
      <c r="Q173" s="23">
        <v>0</v>
      </c>
      <c r="T173" s="24">
        <f aca="true" t="shared" si="48" ref="T173:T178">L173+O173+Q173</f>
        <v>0</v>
      </c>
      <c r="U173" s="25">
        <f aca="true" t="shared" si="49" ref="U173:U178">T173/T$172</f>
        <v>0</v>
      </c>
    </row>
    <row r="174" spans="2:21" ht="13.5" customHeight="1">
      <c r="B174" s="144" t="s">
        <v>133</v>
      </c>
      <c r="C174" s="144"/>
      <c r="D174" s="144"/>
      <c r="E174" s="144"/>
      <c r="F174" s="144"/>
      <c r="G174" s="144"/>
      <c r="H174" s="144"/>
      <c r="I174" s="144"/>
      <c r="J174" s="144"/>
      <c r="K174" s="27"/>
      <c r="L174" s="10"/>
      <c r="N174" s="10"/>
      <c r="O174" s="10"/>
      <c r="Q174" s="23">
        <v>0</v>
      </c>
      <c r="T174" s="24">
        <f t="shared" si="48"/>
        <v>0</v>
      </c>
      <c r="U174" s="25">
        <f t="shared" si="49"/>
        <v>0</v>
      </c>
    </row>
    <row r="175" spans="2:21" ht="13.5" customHeight="1">
      <c r="B175" s="144" t="s">
        <v>134</v>
      </c>
      <c r="C175" s="144"/>
      <c r="D175" s="144"/>
      <c r="E175" s="144"/>
      <c r="F175" s="144"/>
      <c r="G175" s="144"/>
      <c r="H175" s="144"/>
      <c r="I175" s="144"/>
      <c r="J175" s="144"/>
      <c r="K175" s="27"/>
      <c r="L175" s="10"/>
      <c r="N175" s="10"/>
      <c r="O175" s="10"/>
      <c r="Q175" s="23">
        <v>1</v>
      </c>
      <c r="T175" s="24">
        <f t="shared" si="48"/>
        <v>1</v>
      </c>
      <c r="U175" s="25">
        <f t="shared" si="49"/>
        <v>1</v>
      </c>
    </row>
    <row r="176" spans="2:21" ht="13.5" customHeight="1">
      <c r="B176" s="144" t="s">
        <v>135</v>
      </c>
      <c r="C176" s="144"/>
      <c r="D176" s="144"/>
      <c r="E176" s="144"/>
      <c r="F176" s="144"/>
      <c r="G176" s="144"/>
      <c r="H176" s="144"/>
      <c r="I176" s="144"/>
      <c r="J176" s="144"/>
      <c r="K176" s="27"/>
      <c r="L176" s="10"/>
      <c r="N176" s="10"/>
      <c r="O176" s="10"/>
      <c r="Q176" s="23">
        <v>0</v>
      </c>
      <c r="T176" s="24">
        <f t="shared" si="48"/>
        <v>0</v>
      </c>
      <c r="U176" s="25">
        <f t="shared" si="49"/>
        <v>0</v>
      </c>
    </row>
    <row r="177" spans="2:21" ht="13.5" customHeight="1">
      <c r="B177" s="144" t="s">
        <v>136</v>
      </c>
      <c r="C177" s="144"/>
      <c r="D177" s="144"/>
      <c r="E177" s="144"/>
      <c r="F177" s="144"/>
      <c r="G177" s="144"/>
      <c r="H177" s="144"/>
      <c r="I177" s="144"/>
      <c r="J177" s="144"/>
      <c r="K177" s="27"/>
      <c r="L177" s="10"/>
      <c r="N177" s="10"/>
      <c r="O177" s="10"/>
      <c r="Q177" s="23">
        <v>0</v>
      </c>
      <c r="T177" s="24">
        <f t="shared" si="48"/>
        <v>0</v>
      </c>
      <c r="U177" s="25">
        <f t="shared" si="49"/>
        <v>0</v>
      </c>
    </row>
    <row r="178" spans="2:21" ht="13.5" customHeight="1">
      <c r="B178" s="144" t="s">
        <v>137</v>
      </c>
      <c r="C178" s="144"/>
      <c r="D178" s="144"/>
      <c r="E178" s="144"/>
      <c r="F178" s="144"/>
      <c r="G178" s="144"/>
      <c r="H178" s="144"/>
      <c r="I178" s="144"/>
      <c r="J178" s="144"/>
      <c r="K178" s="27"/>
      <c r="L178" s="10"/>
      <c r="N178" s="10"/>
      <c r="O178" s="10"/>
      <c r="Q178" s="23">
        <v>0</v>
      </c>
      <c r="T178" s="24">
        <f t="shared" si="48"/>
        <v>0</v>
      </c>
      <c r="U178" s="25">
        <f t="shared" si="49"/>
        <v>0</v>
      </c>
    </row>
    <row r="179" spans="2:21" ht="13.5" customHeight="1"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0"/>
      <c r="N179" s="10"/>
      <c r="O179" s="10"/>
      <c r="T179" s="10"/>
      <c r="U179" s="10"/>
    </row>
    <row r="180" spans="2:10" ht="13.5" customHeight="1"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2:21" ht="18" customHeight="1">
      <c r="B181" s="128" t="s">
        <v>138</v>
      </c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T181" s="21">
        <f>SUM(T182:T187)</f>
        <v>5.005</v>
      </c>
      <c r="U181" s="22">
        <f>SUM(U182:U187)</f>
        <v>1</v>
      </c>
    </row>
    <row r="182" spans="2:21" ht="15.75" customHeight="1">
      <c r="B182" s="144" t="s">
        <v>139</v>
      </c>
      <c r="C182" s="144"/>
      <c r="D182" s="144"/>
      <c r="E182" s="144"/>
      <c r="F182" s="144"/>
      <c r="G182" s="144"/>
      <c r="H182" s="144"/>
      <c r="I182" s="144"/>
      <c r="J182" s="144"/>
      <c r="K182" s="23" t="s">
        <v>14</v>
      </c>
      <c r="L182" s="23">
        <f aca="true" t="shared" si="50" ref="L182:L187">K182*L$4</f>
        <v>0</v>
      </c>
      <c r="O182" s="23">
        <f aca="true" t="shared" si="51" ref="O182:O187">N182*O$4</f>
        <v>0</v>
      </c>
      <c r="Q182" s="23">
        <v>1</v>
      </c>
      <c r="T182" s="24">
        <f aca="true" t="shared" si="52" ref="T182:T187">L182+O182+Q182</f>
        <v>1</v>
      </c>
      <c r="U182" s="25">
        <f aca="true" t="shared" si="53" ref="U182:U187">T182/T$181</f>
        <v>0.1998001998001998</v>
      </c>
    </row>
    <row r="183" spans="2:21" ht="15.75" customHeight="1">
      <c r="B183" s="144" t="s">
        <v>140</v>
      </c>
      <c r="C183" s="144"/>
      <c r="D183" s="144"/>
      <c r="E183" s="144"/>
      <c r="F183" s="144"/>
      <c r="G183" s="144"/>
      <c r="H183" s="144"/>
      <c r="I183" s="144"/>
      <c r="J183" s="144"/>
      <c r="K183" s="23" t="s">
        <v>14</v>
      </c>
      <c r="L183" s="23">
        <f t="shared" si="50"/>
        <v>0</v>
      </c>
      <c r="O183" s="23">
        <f t="shared" si="51"/>
        <v>0</v>
      </c>
      <c r="Q183" s="23">
        <v>0</v>
      </c>
      <c r="T183" s="24">
        <f t="shared" si="52"/>
        <v>0</v>
      </c>
      <c r="U183" s="25">
        <f t="shared" si="53"/>
        <v>0</v>
      </c>
    </row>
    <row r="184" spans="2:21" ht="15.75" customHeight="1">
      <c r="B184" s="144" t="s">
        <v>141</v>
      </c>
      <c r="C184" s="144"/>
      <c r="D184" s="144"/>
      <c r="E184" s="144"/>
      <c r="F184" s="144"/>
      <c r="G184" s="144"/>
      <c r="H184" s="144"/>
      <c r="I184" s="144"/>
      <c r="J184" s="144"/>
      <c r="K184" s="23" t="s">
        <v>16</v>
      </c>
      <c r="L184" s="23">
        <f t="shared" si="50"/>
        <v>1.0050000000000001</v>
      </c>
      <c r="O184" s="23">
        <f t="shared" si="51"/>
        <v>0</v>
      </c>
      <c r="Q184" s="23">
        <v>2</v>
      </c>
      <c r="T184" s="24">
        <f t="shared" si="52"/>
        <v>3.005</v>
      </c>
      <c r="U184" s="25">
        <f t="shared" si="53"/>
        <v>0.6003996003996004</v>
      </c>
    </row>
    <row r="185" spans="2:21" ht="15.75" customHeight="1">
      <c r="B185" s="144" t="s">
        <v>142</v>
      </c>
      <c r="C185" s="144"/>
      <c r="D185" s="144"/>
      <c r="E185" s="144"/>
      <c r="F185" s="144"/>
      <c r="G185" s="144"/>
      <c r="H185" s="144"/>
      <c r="I185" s="144"/>
      <c r="J185" s="144"/>
      <c r="K185" s="23" t="s">
        <v>14</v>
      </c>
      <c r="L185" s="23">
        <f t="shared" si="50"/>
        <v>0</v>
      </c>
      <c r="O185" s="23">
        <f t="shared" si="51"/>
        <v>0</v>
      </c>
      <c r="Q185" s="23">
        <v>0</v>
      </c>
      <c r="T185" s="24">
        <f t="shared" si="52"/>
        <v>0</v>
      </c>
      <c r="U185" s="25">
        <f t="shared" si="53"/>
        <v>0</v>
      </c>
    </row>
    <row r="186" spans="2:21" ht="15.75" customHeight="1">
      <c r="B186" s="144" t="s">
        <v>143</v>
      </c>
      <c r="C186" s="144"/>
      <c r="D186" s="144"/>
      <c r="E186" s="144"/>
      <c r="F186" s="144"/>
      <c r="G186" s="144"/>
      <c r="H186" s="144"/>
      <c r="I186" s="144"/>
      <c r="J186" s="144"/>
      <c r="K186" s="23" t="s">
        <v>14</v>
      </c>
      <c r="L186" s="23">
        <f t="shared" si="50"/>
        <v>0</v>
      </c>
      <c r="O186" s="23">
        <f t="shared" si="51"/>
        <v>0</v>
      </c>
      <c r="Q186" s="23">
        <v>0</v>
      </c>
      <c r="T186" s="24">
        <f t="shared" si="52"/>
        <v>0</v>
      </c>
      <c r="U186" s="25">
        <f t="shared" si="53"/>
        <v>0</v>
      </c>
    </row>
    <row r="187" spans="2:21" ht="15.75" customHeight="1">
      <c r="B187" s="144" t="s">
        <v>144</v>
      </c>
      <c r="C187" s="144"/>
      <c r="D187" s="144"/>
      <c r="E187" s="144"/>
      <c r="F187" s="144"/>
      <c r="G187" s="144"/>
      <c r="H187" s="144"/>
      <c r="I187" s="144"/>
      <c r="J187" s="144"/>
      <c r="K187" s="23" t="s">
        <v>14</v>
      </c>
      <c r="L187" s="23">
        <f t="shared" si="50"/>
        <v>0</v>
      </c>
      <c r="O187" s="23">
        <f t="shared" si="51"/>
        <v>0</v>
      </c>
      <c r="Q187" s="23">
        <v>1</v>
      </c>
      <c r="T187" s="24">
        <f t="shared" si="52"/>
        <v>1</v>
      </c>
      <c r="U187" s="25">
        <f t="shared" si="53"/>
        <v>0.1998001998001998</v>
      </c>
    </row>
    <row r="188" spans="2:10" ht="13.5" customHeight="1">
      <c r="B188" s="143"/>
      <c r="C188" s="143"/>
      <c r="D188" s="143"/>
      <c r="E188" s="143"/>
      <c r="F188" s="143"/>
      <c r="G188" s="143"/>
      <c r="H188" s="143"/>
      <c r="I188" s="143"/>
      <c r="J188" s="143"/>
    </row>
    <row r="189" spans="2:21" ht="18" customHeight="1">
      <c r="B189" s="128" t="s">
        <v>145</v>
      </c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T189" s="21">
        <f>SUM(T190:T195)</f>
        <v>23.028999999999996</v>
      </c>
      <c r="U189" s="22">
        <f>SUM(U190:U195)</f>
        <v>1</v>
      </c>
    </row>
    <row r="190" spans="2:21" ht="15.75" customHeight="1">
      <c r="B190" s="144" t="s">
        <v>146</v>
      </c>
      <c r="C190" s="144"/>
      <c r="D190" s="144"/>
      <c r="E190" s="144"/>
      <c r="F190" s="144"/>
      <c r="G190" s="144"/>
      <c r="H190" s="144"/>
      <c r="I190" s="144"/>
      <c r="J190" s="144"/>
      <c r="K190" s="23" t="s">
        <v>25</v>
      </c>
      <c r="L190" s="23">
        <f aca="true" t="shared" si="54" ref="L190:L195">K190*L$4</f>
        <v>1.995</v>
      </c>
      <c r="N190" s="23" t="s">
        <v>37</v>
      </c>
      <c r="O190" s="23">
        <f aca="true" t="shared" si="55" ref="O190:O195">N190*O$4</f>
        <v>2.013</v>
      </c>
      <c r="Q190" s="23">
        <v>13</v>
      </c>
      <c r="T190" s="24">
        <f aca="true" t="shared" si="56" ref="T190:T195">L190+O190+Q190</f>
        <v>17.008</v>
      </c>
      <c r="U190" s="25">
        <f aca="true" t="shared" si="57" ref="U190:U195">T190/T$189</f>
        <v>0.7385470493725304</v>
      </c>
    </row>
    <row r="191" spans="2:21" ht="15.75" customHeight="1">
      <c r="B191" s="144" t="s">
        <v>147</v>
      </c>
      <c r="C191" s="144"/>
      <c r="D191" s="144"/>
      <c r="E191" s="144"/>
      <c r="F191" s="144"/>
      <c r="G191" s="144"/>
      <c r="H191" s="144"/>
      <c r="I191" s="144"/>
      <c r="J191" s="144"/>
      <c r="K191" s="23" t="s">
        <v>16</v>
      </c>
      <c r="L191" s="23">
        <f t="shared" si="54"/>
        <v>1.0050000000000001</v>
      </c>
      <c r="N191" s="23" t="s">
        <v>34</v>
      </c>
      <c r="O191" s="23">
        <f t="shared" si="55"/>
        <v>3.003</v>
      </c>
      <c r="Q191" s="23">
        <v>0</v>
      </c>
      <c r="T191" s="24">
        <f t="shared" si="56"/>
        <v>4.008</v>
      </c>
      <c r="U191" s="25">
        <f t="shared" si="57"/>
        <v>0.17404142602805162</v>
      </c>
    </row>
    <row r="192" spans="2:21" ht="15.75" customHeight="1">
      <c r="B192" s="144" t="s">
        <v>148</v>
      </c>
      <c r="C192" s="144"/>
      <c r="D192" s="144"/>
      <c r="E192" s="144"/>
      <c r="F192" s="144"/>
      <c r="G192" s="144"/>
      <c r="H192" s="144"/>
      <c r="I192" s="144"/>
      <c r="J192" s="144"/>
      <c r="K192" s="23" t="s">
        <v>14</v>
      </c>
      <c r="L192" s="23">
        <f t="shared" si="54"/>
        <v>0</v>
      </c>
      <c r="N192" s="23" t="s">
        <v>37</v>
      </c>
      <c r="O192" s="23">
        <f t="shared" si="55"/>
        <v>2.013</v>
      </c>
      <c r="Q192" s="23">
        <v>0</v>
      </c>
      <c r="T192" s="24">
        <f t="shared" si="56"/>
        <v>2.013</v>
      </c>
      <c r="U192" s="25">
        <f t="shared" si="57"/>
        <v>0.08741152459941813</v>
      </c>
    </row>
    <row r="193" spans="2:21" ht="15.75" customHeight="1">
      <c r="B193" s="144" t="s">
        <v>149</v>
      </c>
      <c r="C193" s="144"/>
      <c r="D193" s="144"/>
      <c r="E193" s="144"/>
      <c r="F193" s="144"/>
      <c r="G193" s="144"/>
      <c r="H193" s="144"/>
      <c r="I193" s="144"/>
      <c r="J193" s="144"/>
      <c r="K193" s="23" t="s">
        <v>14</v>
      </c>
      <c r="L193" s="23">
        <f t="shared" si="54"/>
        <v>0</v>
      </c>
      <c r="N193" s="23" t="s">
        <v>14</v>
      </c>
      <c r="O193" s="23">
        <f t="shared" si="55"/>
        <v>0</v>
      </c>
      <c r="Q193" s="23">
        <v>0</v>
      </c>
      <c r="T193" s="24">
        <f t="shared" si="56"/>
        <v>0</v>
      </c>
      <c r="U193" s="25">
        <f t="shared" si="57"/>
        <v>0</v>
      </c>
    </row>
    <row r="194" spans="2:21" ht="15.75" customHeight="1">
      <c r="B194" s="144" t="s">
        <v>150</v>
      </c>
      <c r="C194" s="144"/>
      <c r="D194" s="144"/>
      <c r="E194" s="144"/>
      <c r="F194" s="144"/>
      <c r="G194" s="144"/>
      <c r="H194" s="144"/>
      <c r="I194" s="144"/>
      <c r="J194" s="144"/>
      <c r="K194" s="23" t="s">
        <v>14</v>
      </c>
      <c r="L194" s="23">
        <f t="shared" si="54"/>
        <v>0</v>
      </c>
      <c r="N194" s="23" t="s">
        <v>14</v>
      </c>
      <c r="O194" s="23">
        <f t="shared" si="55"/>
        <v>0</v>
      </c>
      <c r="Q194" s="23">
        <v>0</v>
      </c>
      <c r="T194" s="24">
        <f t="shared" si="56"/>
        <v>0</v>
      </c>
      <c r="U194" s="25">
        <f t="shared" si="57"/>
        <v>0</v>
      </c>
    </row>
    <row r="195" spans="2:21" ht="15.75" customHeight="1">
      <c r="B195" s="144" t="s">
        <v>151</v>
      </c>
      <c r="C195" s="144"/>
      <c r="D195" s="144"/>
      <c r="E195" s="144"/>
      <c r="F195" s="144"/>
      <c r="G195" s="144"/>
      <c r="H195" s="144"/>
      <c r="I195" s="144"/>
      <c r="J195" s="144"/>
      <c r="K195" s="23" t="s">
        <v>14</v>
      </c>
      <c r="L195" s="23">
        <f t="shared" si="54"/>
        <v>0</v>
      </c>
      <c r="N195" s="23" t="s">
        <v>14</v>
      </c>
      <c r="O195" s="23">
        <f t="shared" si="55"/>
        <v>0</v>
      </c>
      <c r="Q195" s="23">
        <v>0</v>
      </c>
      <c r="T195" s="24">
        <f t="shared" si="56"/>
        <v>0</v>
      </c>
      <c r="U195" s="25">
        <f t="shared" si="57"/>
        <v>0</v>
      </c>
    </row>
    <row r="196" spans="2:10" ht="13.5" customHeight="1">
      <c r="B196" s="143"/>
      <c r="C196" s="143"/>
      <c r="D196" s="143"/>
      <c r="E196" s="143"/>
      <c r="F196" s="143"/>
      <c r="G196" s="143"/>
      <c r="H196" s="143"/>
      <c r="I196" s="143"/>
      <c r="J196" s="143"/>
    </row>
    <row r="197" ht="73.5" customHeight="1"/>
    <row r="198" ht="18" customHeight="1">
      <c r="T198" s="25"/>
    </row>
    <row r="199" ht="12.75" customHeight="1">
      <c r="T199" s="25"/>
    </row>
    <row r="200" ht="12.75" customHeight="1">
      <c r="T200" s="25"/>
    </row>
    <row r="201" ht="12.75" customHeight="1">
      <c r="T201" s="25"/>
    </row>
    <row r="202" ht="12.75" customHeight="1">
      <c r="T202" s="25"/>
    </row>
  </sheetData>
  <sheetProtection/>
  <mergeCells count="191">
    <mergeCell ref="B1:J1"/>
    <mergeCell ref="K1:L1"/>
    <mergeCell ref="N1:O1"/>
    <mergeCell ref="Q1:R1"/>
    <mergeCell ref="T1:U1"/>
    <mergeCell ref="B2:J2"/>
    <mergeCell ref="K2:L2"/>
    <mergeCell ref="N2:O2"/>
    <mergeCell ref="Q2:R2"/>
    <mergeCell ref="U2:V2"/>
    <mergeCell ref="B5:R5"/>
    <mergeCell ref="B7:R8"/>
    <mergeCell ref="B9:J9"/>
    <mergeCell ref="B10:J10"/>
    <mergeCell ref="B11:J11"/>
    <mergeCell ref="B12:J12"/>
    <mergeCell ref="B13:J13"/>
    <mergeCell ref="B14:J14"/>
    <mergeCell ref="B15:J15"/>
    <mergeCell ref="B16:R16"/>
    <mergeCell ref="B17:J17"/>
    <mergeCell ref="B18:J18"/>
    <mergeCell ref="B19:J19"/>
    <mergeCell ref="B20:J20"/>
    <mergeCell ref="B21:J21"/>
    <mergeCell ref="B22:J22"/>
    <mergeCell ref="B23:J23"/>
    <mergeCell ref="B24:R25"/>
    <mergeCell ref="B26:J26"/>
    <mergeCell ref="B27:J27"/>
    <mergeCell ref="B28:J28"/>
    <mergeCell ref="B29:J29"/>
    <mergeCell ref="B30:J30"/>
    <mergeCell ref="B31:J31"/>
    <mergeCell ref="B32:R33"/>
    <mergeCell ref="B34:J34"/>
    <mergeCell ref="B35:J35"/>
    <mergeCell ref="B36:J36"/>
    <mergeCell ref="B37:J37"/>
    <mergeCell ref="B38:J38"/>
    <mergeCell ref="B39:J39"/>
    <mergeCell ref="B40:R41"/>
    <mergeCell ref="B42:J42"/>
    <mergeCell ref="B43:J43"/>
    <mergeCell ref="B44:J44"/>
    <mergeCell ref="B45:J45"/>
    <mergeCell ref="B46:J46"/>
    <mergeCell ref="B47:J47"/>
    <mergeCell ref="B48:J48"/>
    <mergeCell ref="B49:R50"/>
    <mergeCell ref="B51:J51"/>
    <mergeCell ref="B52:J52"/>
    <mergeCell ref="B53:J53"/>
    <mergeCell ref="B54:J54"/>
    <mergeCell ref="B55:J55"/>
    <mergeCell ref="B56:J56"/>
    <mergeCell ref="B57:R58"/>
    <mergeCell ref="B59:J59"/>
    <mergeCell ref="B60:J60"/>
    <mergeCell ref="B61:J61"/>
    <mergeCell ref="B62:J62"/>
    <mergeCell ref="B63:J63"/>
    <mergeCell ref="B64:J64"/>
    <mergeCell ref="B65:R65"/>
    <mergeCell ref="B66:J66"/>
    <mergeCell ref="B67:J67"/>
    <mergeCell ref="B68:J68"/>
    <mergeCell ref="B69:J69"/>
    <mergeCell ref="B70:J70"/>
    <mergeCell ref="B71:R71"/>
    <mergeCell ref="B72:J72"/>
    <mergeCell ref="B73:J73"/>
    <mergeCell ref="B74:J74"/>
    <mergeCell ref="B75:J75"/>
    <mergeCell ref="B76:J76"/>
    <mergeCell ref="B77:J77"/>
    <mergeCell ref="B78:J78"/>
    <mergeCell ref="B79:R79"/>
    <mergeCell ref="B80:J80"/>
    <mergeCell ref="B81:J81"/>
    <mergeCell ref="B82:J82"/>
    <mergeCell ref="B83:J83"/>
    <mergeCell ref="B84:J84"/>
    <mergeCell ref="B85:R85"/>
    <mergeCell ref="B86:J86"/>
    <mergeCell ref="B87:J87"/>
    <mergeCell ref="B88:J88"/>
    <mergeCell ref="B89:J89"/>
    <mergeCell ref="B90:J90"/>
    <mergeCell ref="B91:J91"/>
    <mergeCell ref="B92:R92"/>
    <mergeCell ref="B93:J93"/>
    <mergeCell ref="B94:J94"/>
    <mergeCell ref="B95:J95"/>
    <mergeCell ref="B96:J96"/>
    <mergeCell ref="B97:J97"/>
    <mergeCell ref="B98:J98"/>
    <mergeCell ref="B99:J99"/>
    <mergeCell ref="B100:R101"/>
    <mergeCell ref="B102:J102"/>
    <mergeCell ref="B103:J103"/>
    <mergeCell ref="B104:J104"/>
    <mergeCell ref="B105:J105"/>
    <mergeCell ref="B106:J106"/>
    <mergeCell ref="B107:J107"/>
    <mergeCell ref="B108:J108"/>
    <mergeCell ref="B109:R110"/>
    <mergeCell ref="B111:J111"/>
    <mergeCell ref="B112:J112"/>
    <mergeCell ref="B113:J113"/>
    <mergeCell ref="B114:J114"/>
    <mergeCell ref="B115:J115"/>
    <mergeCell ref="B116:J116"/>
    <mergeCell ref="B117:J117"/>
    <mergeCell ref="B118:R119"/>
    <mergeCell ref="B120:J120"/>
    <mergeCell ref="B121:J121"/>
    <mergeCell ref="B122:J122"/>
    <mergeCell ref="B123:J123"/>
    <mergeCell ref="B124:J124"/>
    <mergeCell ref="B125:J125"/>
    <mergeCell ref="B126:R126"/>
    <mergeCell ref="B127:J127"/>
    <mergeCell ref="B128:J128"/>
    <mergeCell ref="B129:J129"/>
    <mergeCell ref="B130:J130"/>
    <mergeCell ref="B131:J131"/>
    <mergeCell ref="B132:R132"/>
    <mergeCell ref="B133:J133"/>
    <mergeCell ref="B134:J134"/>
    <mergeCell ref="B135:J135"/>
    <mergeCell ref="B136:J136"/>
    <mergeCell ref="B137:J137"/>
    <mergeCell ref="B138:J138"/>
    <mergeCell ref="B139:J139"/>
    <mergeCell ref="B140:R140"/>
    <mergeCell ref="B141:J141"/>
    <mergeCell ref="B142:J142"/>
    <mergeCell ref="B143:J143"/>
    <mergeCell ref="B144:J144"/>
    <mergeCell ref="B145:J145"/>
    <mergeCell ref="B146:J146"/>
    <mergeCell ref="B147:J147"/>
    <mergeCell ref="B148:R148"/>
    <mergeCell ref="B149:J149"/>
    <mergeCell ref="B150:J150"/>
    <mergeCell ref="B151:J151"/>
    <mergeCell ref="B152:J152"/>
    <mergeCell ref="B153:J153"/>
    <mergeCell ref="B154:J154"/>
    <mergeCell ref="B155:J155"/>
    <mergeCell ref="B156:R156"/>
    <mergeCell ref="B157:J157"/>
    <mergeCell ref="B158:J158"/>
    <mergeCell ref="B159:J159"/>
    <mergeCell ref="B160:J160"/>
    <mergeCell ref="B161:J161"/>
    <mergeCell ref="B162:J162"/>
    <mergeCell ref="B163:J163"/>
    <mergeCell ref="B164:R164"/>
    <mergeCell ref="B165:J165"/>
    <mergeCell ref="B166:J166"/>
    <mergeCell ref="B167:J167"/>
    <mergeCell ref="B168:J168"/>
    <mergeCell ref="B169:J169"/>
    <mergeCell ref="B170:J170"/>
    <mergeCell ref="B172:R172"/>
    <mergeCell ref="B173:J173"/>
    <mergeCell ref="B174:J174"/>
    <mergeCell ref="B175:J175"/>
    <mergeCell ref="B176:J176"/>
    <mergeCell ref="B177:J177"/>
    <mergeCell ref="B178:J178"/>
    <mergeCell ref="B179:K179"/>
    <mergeCell ref="B180:J180"/>
    <mergeCell ref="B181:R181"/>
    <mergeCell ref="B182:J182"/>
    <mergeCell ref="B183:J183"/>
    <mergeCell ref="B184:J184"/>
    <mergeCell ref="B185:J185"/>
    <mergeCell ref="B186:J186"/>
    <mergeCell ref="B187:J187"/>
    <mergeCell ref="B188:J188"/>
    <mergeCell ref="B189:R189"/>
    <mergeCell ref="B196:J196"/>
    <mergeCell ref="B190:J190"/>
    <mergeCell ref="B191:J191"/>
    <mergeCell ref="B192:J192"/>
    <mergeCell ref="B193:J193"/>
    <mergeCell ref="B194:J194"/>
    <mergeCell ref="B195:J195"/>
  </mergeCells>
  <printOptions/>
  <pageMargins left="0.7" right="0.7" top="0.75" bottom="0.75" header="0.3" footer="0.3"/>
  <pageSetup fitToHeight="2" horizontalDpi="600" verticalDpi="600" orientation="portrait" paperSize="17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Broadview - Bitter Lake - Haller Lake Workshop Instant Polling Results Aggregated</dc:title>
  <dc:subject/>
  <dc:creator>LiuN</dc:creator>
  <cp:keywords/>
  <dc:description/>
  <cp:lastModifiedBy>Moon Callison</cp:lastModifiedBy>
  <cp:lastPrinted>2011-04-09T01:13:19Z</cp:lastPrinted>
  <dcterms:created xsi:type="dcterms:W3CDTF">2011-04-07T21:24:30Z</dcterms:created>
  <dcterms:modified xsi:type="dcterms:W3CDTF">2012-02-16T17:42:30Z</dcterms:modified>
  <cp:category/>
  <cp:version/>
  <cp:contentType/>
  <cp:contentStatus/>
</cp:coreProperties>
</file>