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255" yWindow="1815" windowWidth="11340" windowHeight="9345" tabRatio="837" activeTab="0"/>
  </bookViews>
  <sheets>
    <sheet name="General Project Information" sheetId="1" r:id="rId1"/>
    <sheet name="BIN" sheetId="2" r:id="rId2"/>
    <sheet name="Abbreviations" sheetId="3" r:id="rId3"/>
    <sheet name="Definitions" sheetId="4" r:id="rId4"/>
    <sheet name="Contacts" sheetId="5" r:id="rId5"/>
    <sheet name="LifeSafety Contacts" sheetId="6" r:id="rId6"/>
    <sheet name="Basic Formulas" sheetId="7" r:id="rId7"/>
    <sheet name="Commercial Space" sheetId="8" r:id="rId8"/>
    <sheet name="Consents" sheetId="9" r:id="rId9"/>
    <sheet name="HUD" sheetId="10" r:id="rId10"/>
    <sheet name="Loan &amp; Lease" sheetId="11" r:id="rId11"/>
    <sheet name="Bond redemption schedule" sheetId="12" r:id="rId12"/>
    <sheet name="Rent &amp; Income Restrictions" sheetId="13" r:id="rId13"/>
    <sheet name="Reports- Calendar" sheetId="14" r:id="rId14"/>
    <sheet name="Reserves " sheetId="15" r:id="rId15"/>
    <sheet name="Insurance" sheetId="16" r:id="rId16"/>
    <sheet name="Year 15 - ROFR - Buyout" sheetId="17" r:id="rId17"/>
    <sheet name="Development" sheetId="18" r:id="rId18"/>
  </sheets>
  <externalReferences>
    <externalReference r:id="rId21"/>
    <externalReference r:id="rId22"/>
  </externalReferences>
  <definedNames>
    <definedName name="BuiltIn_Print_Area___0">#REF!</definedName>
    <definedName name="Number_of_Units" localSheetId="14">'[1]Inputs-Glossary'!$B$20</definedName>
    <definedName name="OLE_LINK1" localSheetId="0">'General Project Information'!$A$7</definedName>
    <definedName name="_xlnm.Print_Area" localSheetId="7">'Commercial Space'!$A$1:$M$54</definedName>
    <definedName name="_xlnm.Print_Area" localSheetId="8">'Consents'!$A$1:$D$20</definedName>
    <definedName name="_xlnm.Print_Area" localSheetId="4">'Contacts'!$A$1:$D$53</definedName>
    <definedName name="_xlnm.Print_Area" localSheetId="3">'Definitions'!$A$1:$C$40</definedName>
    <definedName name="_xlnm.Print_Area" localSheetId="17">'Development'!$A$1:$J$63</definedName>
    <definedName name="_xlnm.Print_Area" localSheetId="0">'General Project Information'!$A$1:$K$66</definedName>
    <definedName name="_xlnm.Print_Area" localSheetId="9">'HUD'!$A$1:$I$46</definedName>
    <definedName name="_xlnm.Print_Area" localSheetId="15">'Insurance'!$A$1:$E$41</definedName>
    <definedName name="_xlnm.Print_Area" localSheetId="10">'Loan &amp; Lease'!$A$1:$H$138</definedName>
    <definedName name="_xlnm.Print_Area" localSheetId="13">'Reports- Calendar'!$A$1:$D$32</definedName>
    <definedName name="_xlnm.Print_Area" localSheetId="14">'Reserves '!$A$1:$I$59</definedName>
    <definedName name="_xlnm.Print_Area" localSheetId="16">'Year 15 - ROFR - Buyout'!$A$1:$C$13</definedName>
    <definedName name="_xlnm.Print_Titles" localSheetId="11">'Bond redemption schedule'!$3:$3</definedName>
    <definedName name="_xlnm.Print_Titles" localSheetId="13">'Reports- Calendar'!$4:$4</definedName>
    <definedName name="Tax_Rate" localSheetId="14">'[2]Inputs-Glossary'!$B$21</definedName>
    <definedName name="Year_15" localSheetId="14">'[2]Inputs-Glossary'!$B$12</definedName>
  </definedNames>
  <calcPr fullCalcOnLoad="1"/>
</workbook>
</file>

<file path=xl/comments10.xml><?xml version="1.0" encoding="utf-8"?>
<comments xmlns="http://schemas.openxmlformats.org/spreadsheetml/2006/main">
  <authors>
    <author>Terry Wilson</author>
  </authors>
  <commentList>
    <comment ref="A26" authorId="0">
      <text>
        <r>
          <rPr>
            <b/>
            <sz val="8"/>
            <rFont val="Tahoma"/>
            <family val="0"/>
          </rPr>
          <t>Should match operating subsidies in Basic Formula Tab</t>
        </r>
        <r>
          <rPr>
            <sz val="8"/>
            <rFont val="Tahoma"/>
            <family val="0"/>
          </rPr>
          <t xml:space="preserve">
</t>
        </r>
      </text>
    </comment>
  </commentList>
</comments>
</file>

<file path=xl/comments11.xml><?xml version="1.0" encoding="utf-8"?>
<comments xmlns="http://schemas.openxmlformats.org/spreadsheetml/2006/main">
  <authors>
    <author>Robin Boyce</author>
  </authors>
  <commentList>
    <comment ref="C3" authorId="0">
      <text>
        <r>
          <rPr>
            <b/>
            <sz val="8"/>
            <rFont val="Tahoma"/>
            <family val="0"/>
          </rPr>
          <t>E.g. tax exempt, taxable, recourse, nonrecourse</t>
        </r>
      </text>
    </comment>
    <comment ref="C15" authorId="0">
      <text>
        <r>
          <rPr>
            <b/>
            <sz val="8"/>
            <rFont val="Tahoma"/>
            <family val="0"/>
          </rPr>
          <t>E.g. this rate through year 5...</t>
        </r>
      </text>
    </comment>
    <comment ref="A127" authorId="0">
      <text>
        <r>
          <rPr>
            <b/>
            <sz val="8"/>
            <rFont val="Tahoma"/>
            <family val="0"/>
          </rPr>
          <t>E.g. must be paid in full by year 12</t>
        </r>
      </text>
    </comment>
    <comment ref="C31" authorId="0">
      <text>
        <r>
          <rPr>
            <b/>
            <sz val="8"/>
            <rFont val="Tahoma"/>
            <family val="0"/>
          </rPr>
          <t>E.g. tax exempt, taxable, recourse, nonrecourse</t>
        </r>
      </text>
    </comment>
    <comment ref="C43" authorId="0">
      <text>
        <r>
          <rPr>
            <b/>
            <sz val="8"/>
            <rFont val="Tahoma"/>
            <family val="0"/>
          </rPr>
          <t>E.g. this rate through year 5...</t>
        </r>
      </text>
    </comment>
    <comment ref="C59" authorId="0">
      <text>
        <r>
          <rPr>
            <b/>
            <sz val="8"/>
            <rFont val="Tahoma"/>
            <family val="0"/>
          </rPr>
          <t>E.g. tax exempt, taxable, recourse, nonrecourse</t>
        </r>
      </text>
    </comment>
    <comment ref="C71" authorId="0">
      <text>
        <r>
          <rPr>
            <b/>
            <sz val="8"/>
            <rFont val="Tahoma"/>
            <family val="0"/>
          </rPr>
          <t>E.g. this rate through year 5...</t>
        </r>
      </text>
    </comment>
  </commentList>
</comments>
</file>

<file path=xl/comments4.xml><?xml version="1.0" encoding="utf-8"?>
<comments xmlns="http://schemas.openxmlformats.org/spreadsheetml/2006/main">
  <authors>
    <author>donnak</author>
  </authors>
  <commentList>
    <comment ref="B3" authorId="0">
      <text>
        <r>
          <rPr>
            <b/>
            <sz val="8"/>
            <rFont val="Tahoma"/>
            <family val="0"/>
          </rPr>
          <t>donnak:</t>
        </r>
        <r>
          <rPr>
            <sz val="8"/>
            <rFont val="Tahoma"/>
            <family val="0"/>
          </rPr>
          <t xml:space="preserve">
Please reorder by document first and then by term</t>
        </r>
      </text>
    </comment>
  </commentList>
</comments>
</file>

<file path=xl/comments6.xml><?xml version="1.0" encoding="utf-8"?>
<comments xmlns="http://schemas.openxmlformats.org/spreadsheetml/2006/main">
  <authors>
    <author>Terry Wilson</author>
  </authors>
  <commentList>
    <comment ref="A1" authorId="0">
      <text>
        <r>
          <rPr>
            <b/>
            <sz val="8"/>
            <rFont val="Tahoma"/>
            <family val="0"/>
          </rPr>
          <t>Below are sample services, there may be others that need to be included.</t>
        </r>
        <r>
          <rPr>
            <sz val="8"/>
            <rFont val="Tahoma"/>
            <family val="0"/>
          </rPr>
          <t xml:space="preserve">
</t>
        </r>
      </text>
    </comment>
  </commentList>
</comments>
</file>

<file path=xl/comments8.xml><?xml version="1.0" encoding="utf-8"?>
<comments xmlns="http://schemas.openxmlformats.org/spreadsheetml/2006/main">
  <authors>
    <author>Robin Boyce</author>
  </authors>
  <commentList>
    <comment ref="L2" authorId="0">
      <text>
        <r>
          <rPr>
            <sz val="12"/>
            <rFont val="Tahoma"/>
            <family val="2"/>
          </rPr>
          <t xml:space="preserve">Such as goes month to month after first year, any tenant improvement allowances
</t>
        </r>
      </text>
    </comment>
    <comment ref="A12" authorId="0">
      <text>
        <r>
          <rPr>
            <b/>
            <sz val="8"/>
            <rFont val="Tahoma"/>
            <family val="0"/>
          </rPr>
          <t>Linked</t>
        </r>
      </text>
    </comment>
    <comment ref="A23" authorId="0">
      <text>
        <r>
          <rPr>
            <b/>
            <sz val="8"/>
            <rFont val="Tahoma"/>
            <family val="0"/>
          </rPr>
          <t>Linked</t>
        </r>
      </text>
    </comment>
    <comment ref="A34" authorId="0">
      <text>
        <r>
          <rPr>
            <b/>
            <sz val="8"/>
            <rFont val="Tahoma"/>
            <family val="0"/>
          </rPr>
          <t>Linked</t>
        </r>
      </text>
    </comment>
    <comment ref="A45" authorId="0">
      <text>
        <r>
          <rPr>
            <b/>
            <sz val="8"/>
            <rFont val="Tahoma"/>
            <family val="0"/>
          </rPr>
          <t>Linked</t>
        </r>
      </text>
    </comment>
    <comment ref="A14" authorId="0">
      <text>
        <r>
          <rPr>
            <b/>
            <sz val="8"/>
            <rFont val="Tahoma"/>
            <family val="0"/>
          </rPr>
          <t>Enter First Year</t>
        </r>
      </text>
    </comment>
    <comment ref="A25" authorId="0">
      <text>
        <r>
          <rPr>
            <b/>
            <sz val="8"/>
            <rFont val="Tahoma"/>
            <family val="0"/>
          </rPr>
          <t>Enter First Year</t>
        </r>
      </text>
    </comment>
    <comment ref="A36" authorId="0">
      <text>
        <r>
          <rPr>
            <b/>
            <sz val="8"/>
            <rFont val="Tahoma"/>
            <family val="0"/>
          </rPr>
          <t>Enter First Year</t>
        </r>
      </text>
    </comment>
    <comment ref="A47" authorId="0">
      <text>
        <r>
          <rPr>
            <b/>
            <sz val="8"/>
            <rFont val="Tahoma"/>
            <family val="0"/>
          </rPr>
          <t>Enter First Year</t>
        </r>
      </text>
    </comment>
  </commentList>
</comments>
</file>

<file path=xl/comments9.xml><?xml version="1.0" encoding="utf-8"?>
<comments xmlns="http://schemas.openxmlformats.org/spreadsheetml/2006/main">
  <authors>
    <author>Terry Wilson</author>
  </authors>
  <commentList>
    <comment ref="A1" authorId="0">
      <text>
        <r>
          <rPr>
            <b/>
            <sz val="8"/>
            <rFont val="Tahoma"/>
            <family val="0"/>
          </rPr>
          <t>These are examples, there may be other documents that need consents</t>
        </r>
        <r>
          <rPr>
            <sz val="8"/>
            <rFont val="Tahoma"/>
            <family val="0"/>
          </rPr>
          <t xml:space="preserve">
</t>
        </r>
      </text>
    </comment>
  </commentList>
</comments>
</file>

<file path=xl/sharedStrings.xml><?xml version="1.0" encoding="utf-8"?>
<sst xmlns="http://schemas.openxmlformats.org/spreadsheetml/2006/main" count="1536" uniqueCount="527">
  <si>
    <t>Within 60 days after year end, subsidy is recalculated using the same formula as above based on actual expense and revenue.
If subsidy has been overpaid, the partnership reimburses HAP, if subsidy underpaid, HAP pays partnership additional amount owed.</t>
  </si>
  <si>
    <t>ACC Reserve</t>
  </si>
  <si>
    <t>Asset Management Fee</t>
  </si>
  <si>
    <t>Completion Date</t>
  </si>
  <si>
    <t>Break-even</t>
  </si>
  <si>
    <t>Project Expenses</t>
  </si>
  <si>
    <t>Cash Flow</t>
  </si>
  <si>
    <t xml:space="preserve">Compliance period </t>
  </si>
  <si>
    <t>HUD</t>
  </si>
  <si>
    <t>LIMITED PARTNER</t>
  </si>
  <si>
    <t>TERM</t>
  </si>
  <si>
    <t>DEFINITION</t>
  </si>
  <si>
    <t>Developer Fee</t>
  </si>
  <si>
    <t>Extended Use Period</t>
  </si>
  <si>
    <t>Operating Reserve</t>
  </si>
  <si>
    <t>Projected IRR</t>
  </si>
  <si>
    <t>Replacement Reserve</t>
  </si>
  <si>
    <t>BREAK-EVEN</t>
  </si>
  <si>
    <t>CASH FLOW</t>
  </si>
  <si>
    <t>OPERATING DEFICIT</t>
  </si>
  <si>
    <t>Required for:</t>
  </si>
  <si>
    <t>GP Fees</t>
  </si>
  <si>
    <t>LP fees</t>
  </si>
  <si>
    <t>Land Lease Payment</t>
  </si>
  <si>
    <t>Tenant Services fees</t>
  </si>
  <si>
    <t>Revenue &gt;</t>
  </si>
  <si>
    <t>(revenue +</t>
  </si>
  <si>
    <t>cash flow -</t>
  </si>
  <si>
    <t>revenues &lt;</t>
  </si>
  <si>
    <t>expenses +</t>
  </si>
  <si>
    <t xml:space="preserve">funds available from operating </t>
  </si>
  <si>
    <t>reserve</t>
  </si>
  <si>
    <t>Reserves Requirements</t>
  </si>
  <si>
    <t>Operating Reserves</t>
  </si>
  <si>
    <t>Amount:</t>
  </si>
  <si>
    <t xml:space="preserve"> </t>
  </si>
  <si>
    <t>Controls:</t>
  </si>
  <si>
    <t>Release:</t>
  </si>
  <si>
    <t>Replacement Reserves</t>
  </si>
  <si>
    <t>Operating Deficit Guarantees</t>
  </si>
  <si>
    <t>Expiration/Status:</t>
  </si>
  <si>
    <t>Guarantor(s)</t>
  </si>
  <si>
    <t>Stabilization Date</t>
  </si>
  <si>
    <t># Units</t>
  </si>
  <si>
    <t>Type</t>
  </si>
  <si>
    <t>SF</t>
  </si>
  <si>
    <t xml:space="preserve">Year Built: </t>
  </si>
  <si>
    <t>Owner:</t>
  </si>
  <si>
    <t>Financial Summary</t>
  </si>
  <si>
    <t>Construction Financing</t>
  </si>
  <si>
    <t>see loan tab for specifics</t>
  </si>
  <si>
    <t>Permanent Financing</t>
  </si>
  <si>
    <t>DOCUMENT</t>
  </si>
  <si>
    <t>Date</t>
  </si>
  <si>
    <t>Report</t>
  </si>
  <si>
    <t>To Whom Due</t>
  </si>
  <si>
    <t>Contents</t>
  </si>
  <si>
    <t>Reporting Calendar</t>
  </si>
  <si>
    <t>Partnership Agreement</t>
  </si>
  <si>
    <t>Tenant</t>
  </si>
  <si>
    <t>Lease Expiration</t>
  </si>
  <si>
    <t>Renewal Notice Due</t>
  </si>
  <si>
    <t>Renewal Terms</t>
  </si>
  <si>
    <t>Physical:</t>
  </si>
  <si>
    <t xml:space="preserve">Total Site Area: </t>
  </si>
  <si>
    <t>Total Rentable Area:</t>
  </si>
  <si>
    <t>Amenities:</t>
  </si>
  <si>
    <t>Task / Issue</t>
  </si>
  <si>
    <t>Second Contribution of $420,000</t>
  </si>
  <si>
    <t>1. Additional Capital Contribution Notice Exh A-7</t>
  </si>
  <si>
    <t>2.  Completion Date</t>
  </si>
  <si>
    <t xml:space="preserve">     2.a Certificate from Architect that construction completed in accordance with Project Documents</t>
  </si>
  <si>
    <t xml:space="preserve">     2.b LP Receipt of Temporary Certificate of Occupancy for all units</t>
  </si>
  <si>
    <t>Third Contribution of $12,075,679</t>
  </si>
  <si>
    <t xml:space="preserve">     2. c Inspection by LP</t>
  </si>
  <si>
    <t>3. Radon Report acceptable to LP</t>
  </si>
  <si>
    <t>4. Receipt and approval of draft cost certification</t>
  </si>
  <si>
    <t>5. Receipt and approval of 50% bond test</t>
  </si>
  <si>
    <t>6.  Receipt of LP of evidence of no mech liens</t>
  </si>
  <si>
    <t>7.  Receipt of LP of evidence of insurance and title insurance</t>
  </si>
  <si>
    <t>8.  100% lease-up and Qualified Occupancy</t>
  </si>
  <si>
    <t>9. Achievement of Stabilization Date (3 mo of Breakeven and 3 mo of 95% occ at 95% rents</t>
  </si>
  <si>
    <t>10.  Receipt of LP of projected credits</t>
  </si>
  <si>
    <t>11.  LP receipt and approval of Initial Tenant Certifications</t>
  </si>
  <si>
    <t>12. Loan Conversion and executed loan docs</t>
  </si>
  <si>
    <t>13. Delivery of partnership tax returns, k-1s, and audited financial statements for 2007 and 2008</t>
  </si>
  <si>
    <t>14.  Receipt by LP of evidence of reserve accounts established and ready for funding; evidence of funding to be delivered within 10 days of contribution funding</t>
  </si>
  <si>
    <t>15.  Post closing items and outstanding reporting</t>
  </si>
  <si>
    <t xml:space="preserve">     15a.  Loan documents</t>
  </si>
  <si>
    <t xml:space="preserve">     15b.  Property Management Agreement</t>
  </si>
  <si>
    <t xml:space="preserve">     15c.  Revised funding Resolution</t>
  </si>
  <si>
    <t xml:space="preserve">     15d.  City dedication and revised legal description</t>
  </si>
  <si>
    <t>Fourth Contribution of $1,049,521</t>
  </si>
  <si>
    <t>1. LP receipt and approval of Forms 8609</t>
  </si>
  <si>
    <t>2. Receipt of Permanent Certs of Occupancy</t>
  </si>
  <si>
    <t>3.  LP receipt of recorded Land Use Covenants</t>
  </si>
  <si>
    <t>4. LP receipt and approval of Final Cost Certification</t>
  </si>
  <si>
    <t>5.  Receipt of LP of projected credits</t>
  </si>
  <si>
    <t>6. Achievement of Debt Coverage Ratio</t>
  </si>
  <si>
    <t>7. LP receipt and approval of ALTA Survey and updated Title Policy</t>
  </si>
  <si>
    <t>8. Satisfaction of prior conditions</t>
  </si>
  <si>
    <t>8.a  Moved from Third Contribution:
3. Radon Report acceptable to LP</t>
  </si>
  <si>
    <t>10. Additional Capital Contribution Notice Exh A-7</t>
  </si>
  <si>
    <t>Target Date</t>
  </si>
  <si>
    <t>Buyout option</t>
  </si>
  <si>
    <t>Rights:</t>
  </si>
  <si>
    <t>Conditions:</t>
  </si>
  <si>
    <t>Timing:</t>
  </si>
  <si>
    <t>Right of First Refusal</t>
  </si>
  <si>
    <t>Named Insured:</t>
  </si>
  <si>
    <t>Additional Insured:</t>
  </si>
  <si>
    <t>Required Coverage:</t>
  </si>
  <si>
    <t>Commercial General Liability</t>
  </si>
  <si>
    <t>Rent Loss</t>
  </si>
  <si>
    <t>Other Conditions:</t>
  </si>
  <si>
    <t>Management:</t>
  </si>
  <si>
    <t>Agent</t>
  </si>
  <si>
    <t>Fee</t>
  </si>
  <si>
    <t>Contract Effective</t>
  </si>
  <si>
    <t>Renewal</t>
  </si>
  <si>
    <t>Expires</t>
  </si>
  <si>
    <t>Trust Indenture</t>
  </si>
  <si>
    <t>Alternative rate</t>
  </si>
  <si>
    <t>Conversion Date</t>
  </si>
  <si>
    <t>Fixed rate</t>
  </si>
  <si>
    <t>Fixed rate period</t>
  </si>
  <si>
    <t>Maturity date</t>
  </si>
  <si>
    <t>Prepayment equalization payment</t>
  </si>
  <si>
    <t>Reset period</t>
  </si>
  <si>
    <t>Reset rate</t>
  </si>
  <si>
    <t>Optional redemption</t>
  </si>
  <si>
    <t>Servicer</t>
  </si>
  <si>
    <t>Bond documents</t>
  </si>
  <si>
    <t>Net operating income</t>
  </si>
  <si>
    <t>Operating expenses</t>
  </si>
  <si>
    <t>Project revenues</t>
  </si>
  <si>
    <t>Stabilization</t>
  </si>
  <si>
    <t>Unit reserve amount</t>
  </si>
  <si>
    <t>Consumer Price Index</t>
  </si>
  <si>
    <t>Tax ID Number</t>
  </si>
  <si>
    <t>SERVICER/TRUSTEE</t>
  </si>
  <si>
    <t>SIFMA municipal swap index</t>
  </si>
  <si>
    <t>Closing Date</t>
  </si>
  <si>
    <t>Original Principal Amount</t>
  </si>
  <si>
    <t>Principal Amount after Conversion</t>
  </si>
  <si>
    <t>Interest rate</t>
  </si>
  <si>
    <t>Maturity</t>
  </si>
  <si>
    <t>NET OPERATING INCOME</t>
  </si>
  <si>
    <t>Project Revenues -</t>
  </si>
  <si>
    <t>OPERATING EXPENSES</t>
  </si>
  <si>
    <t xml:space="preserve">Expenses + reserve </t>
  </si>
  <si>
    <t>Loss Payee and Additional Insured:</t>
  </si>
  <si>
    <t>Management fee</t>
  </si>
  <si>
    <t>Escalator:</t>
  </si>
  <si>
    <t>Tax and Insurance Fund</t>
  </si>
  <si>
    <t xml:space="preserve">Release: </t>
  </si>
  <si>
    <t>Resident Services:</t>
  </si>
  <si>
    <t>Provider</t>
  </si>
  <si>
    <t>Type of Service Provided</t>
  </si>
  <si>
    <t>Bond Debt Service</t>
  </si>
  <si>
    <t>Maturing Principal</t>
  </si>
  <si>
    <t>Interest Paid</t>
  </si>
  <si>
    <t>Total Debt Serv</t>
  </si>
  <si>
    <t>Total Bond Payment</t>
  </si>
  <si>
    <t>Accreted Bond-Value</t>
  </si>
  <si>
    <t>Par Amount</t>
  </si>
  <si>
    <t>Delivery Date</t>
  </si>
  <si>
    <t>Final Maturity</t>
  </si>
  <si>
    <t>First Interest Payment Date</t>
  </si>
  <si>
    <t>First Principal Payment Date</t>
  </si>
  <si>
    <t>Accrued Int.</t>
  </si>
  <si>
    <t>Issue Discount</t>
  </si>
  <si>
    <t>Proceeds</t>
  </si>
  <si>
    <t>Bond Year</t>
  </si>
  <si>
    <t>Avg. Price</t>
  </si>
  <si>
    <t>Avg. Coupon</t>
  </si>
  <si>
    <t>Avg. Rate</t>
  </si>
  <si>
    <t>Avg. Life (Dated)</t>
  </si>
  <si>
    <t>Avg. Life (Delivery)</t>
  </si>
  <si>
    <t>Avg. Mat. Date</t>
  </si>
  <si>
    <t>Weighted Avg. Maturity</t>
  </si>
  <si>
    <t>Gross Bond NIC</t>
  </si>
  <si>
    <t>Net Bond NIC</t>
  </si>
  <si>
    <t>Gross Bond TIC</t>
  </si>
  <si>
    <t>Net Bond TIC</t>
  </si>
  <si>
    <t>Duration</t>
  </si>
  <si>
    <t>Bond Regulatory Agreement</t>
  </si>
  <si>
    <t>Affordable rent</t>
  </si>
  <si>
    <t>Ground Lease</t>
  </si>
  <si>
    <t>All applicable public housing requirements</t>
  </si>
  <si>
    <t>Annual Rent</t>
  </si>
  <si>
    <t>CPI</t>
  </si>
  <si>
    <t>Lease year</t>
  </si>
  <si>
    <t>GROUND LEASE</t>
  </si>
  <si>
    <t>Term</t>
  </si>
  <si>
    <t>1 Bedroom</t>
  </si>
  <si>
    <t>2 Bedroom</t>
  </si>
  <si>
    <t>3 Bedroom</t>
  </si>
  <si>
    <t>4 Bedroom</t>
  </si>
  <si>
    <t>No.</t>
  </si>
  <si>
    <t>Income Limit</t>
  </si>
  <si>
    <t>Max Rent Level</t>
  </si>
  <si>
    <t>OHCS</t>
  </si>
  <si>
    <t>HUD:  Public Housing Units</t>
  </si>
  <si>
    <t>Ground Lease and Regulatory and Operating Agreement</t>
  </si>
  <si>
    <t>KEY PROVISIONS OF REGULATORY AND OPERATING AGREEMENT</t>
  </si>
  <si>
    <t xml:space="preserve">Admissions, Leases, Grievances:  </t>
  </si>
  <si>
    <t>Operating Subsidy Payments:</t>
  </si>
  <si>
    <t xml:space="preserve">Operating </t>
  </si>
  <si>
    <t xml:space="preserve">subsidy = </t>
  </si>
  <si>
    <t xml:space="preserve">lesser of </t>
  </si>
  <si>
    <t xml:space="preserve">or </t>
  </si>
  <si>
    <t>90% of line 3</t>
  </si>
  <si>
    <t>part C HUD Form 52723</t>
  </si>
  <si>
    <t>X 12 months</t>
  </si>
  <si>
    <t>Public Housing Property Expense Calculation</t>
  </si>
  <si>
    <t>Total Expenses</t>
  </si>
  <si>
    <t>less amortization and depreciation</t>
  </si>
  <si>
    <t>plus land lease expense (none accrued in Yardi)</t>
  </si>
  <si>
    <t>plus replacement reserve deposits</t>
  </si>
  <si>
    <t>less utility allowance reimbursement (reduction in rent, factored in below)</t>
  </si>
  <si>
    <t>Public Housing Eligible Expenses</t>
  </si>
  <si>
    <t>Public Housing Property Expenses (77% of total above)</t>
  </si>
  <si>
    <t>less principal and interest</t>
  </si>
  <si>
    <t>less bond remarketing fees</t>
  </si>
  <si>
    <t>less line of credit fees</t>
  </si>
  <si>
    <t>Public Housing rents</t>
  </si>
  <si>
    <t>less utility allowance reimbursement</t>
  </si>
  <si>
    <t>Net Public Housing rents</t>
  </si>
  <si>
    <t>77% of other income, excluding interest</t>
  </si>
  <si>
    <t>Public Housing Property Income</t>
  </si>
  <si>
    <t>OPERATING SUBSIDY PAYMENTS</t>
  </si>
  <si>
    <t>Release (LP Agreement):</t>
  </si>
  <si>
    <t>Release (R and O Agreement):</t>
  </si>
  <si>
    <t xml:space="preserve">Limited Partner:  </t>
  </si>
  <si>
    <t>Trustee:</t>
  </si>
  <si>
    <t>Servicer:</t>
  </si>
  <si>
    <t>Portland Development Commission:</t>
  </si>
  <si>
    <t>Prepayment</t>
  </si>
  <si>
    <t>Breakdown of sources:</t>
  </si>
  <si>
    <t>Rent</t>
  </si>
  <si>
    <t>Escalation</t>
  </si>
  <si>
    <t>DEFERRED DEVELOPER FEE</t>
  </si>
  <si>
    <r>
      <t>Limited Partner:</t>
    </r>
    <r>
      <rPr>
        <sz val="12"/>
        <rFont val="Arial"/>
        <family val="2"/>
      </rPr>
      <t xml:space="preserve"> </t>
    </r>
  </si>
  <si>
    <r>
      <t>Total Building Area:</t>
    </r>
    <r>
      <rPr>
        <sz val="12"/>
        <rFont val="Arial"/>
        <family val="2"/>
      </rPr>
      <t xml:space="preserve"> </t>
    </r>
  </si>
  <si>
    <t>Consents</t>
  </si>
  <si>
    <t>Commercial Space</t>
  </si>
  <si>
    <t>Basic Partnership Agreement Formulas</t>
  </si>
  <si>
    <t>Basic Bond Documents Formulas</t>
  </si>
  <si>
    <t>Basic Regulatory and Operating Agreement Formulas</t>
  </si>
  <si>
    <t>Contacts</t>
  </si>
  <si>
    <t>Definitions</t>
  </si>
  <si>
    <t>Loan and Lease</t>
  </si>
  <si>
    <t>Bond
 Balance</t>
  </si>
  <si>
    <t>Insurance</t>
  </si>
  <si>
    <t>Rent and Income Restrictions</t>
  </si>
  <si>
    <t>Property Name</t>
  </si>
  <si>
    <t>Property address</t>
  </si>
  <si>
    <t>Name</t>
  </si>
  <si>
    <t>Contact Name</t>
  </si>
  <si>
    <t>Address</t>
  </si>
  <si>
    <t>City, State, Zip</t>
  </si>
  <si>
    <t>Phone</t>
  </si>
  <si>
    <t>Fax</t>
  </si>
  <si>
    <t>Email</t>
  </si>
  <si>
    <t>LLC or LLP Name</t>
  </si>
  <si>
    <t>Escalators</t>
  </si>
  <si>
    <t>Tenant Service Fees</t>
  </si>
  <si>
    <t>LP Fees</t>
  </si>
  <si>
    <t xml:space="preserve">  </t>
  </si>
  <si>
    <t>1 bed</t>
  </si>
  <si>
    <t>4 bed</t>
  </si>
  <si>
    <t>Units</t>
  </si>
  <si>
    <t>Number of Bldgs:</t>
  </si>
  <si>
    <t>Number of Stories</t>
  </si>
  <si>
    <t>DCR Requirements</t>
  </si>
  <si>
    <t>NET CASH FLOW WATERFALL</t>
  </si>
  <si>
    <t>Rate</t>
  </si>
  <si>
    <t>Document Abbreviations</t>
  </si>
  <si>
    <t>Abbreviation</t>
  </si>
  <si>
    <t>Contact</t>
  </si>
  <si>
    <t>TOTAL</t>
  </si>
  <si>
    <t>Prepayment Period Ends</t>
  </si>
  <si>
    <t>Bond</t>
  </si>
  <si>
    <t>Loan</t>
  </si>
  <si>
    <t>Dates</t>
  </si>
  <si>
    <t>Terms</t>
  </si>
  <si>
    <t>Interest Rate</t>
  </si>
  <si>
    <t>Interest</t>
  </si>
  <si>
    <t>Term Ends</t>
  </si>
  <si>
    <t>Amount</t>
  </si>
  <si>
    <t>Interest Accrues (yes/no)</t>
  </si>
  <si>
    <t>yes</t>
  </si>
  <si>
    <t>no</t>
  </si>
  <si>
    <t>Lists</t>
  </si>
  <si>
    <t>Due Date</t>
  </si>
  <si>
    <t>Payment Requirement</t>
  </si>
  <si>
    <t>Payment Due</t>
  </si>
  <si>
    <t>Source</t>
  </si>
  <si>
    <t>Payment</t>
  </si>
  <si>
    <t>Accrues</t>
  </si>
  <si>
    <t>Term of Rate</t>
  </si>
  <si>
    <t>Year-15</t>
  </si>
  <si>
    <t>Year-15 Date</t>
  </si>
  <si>
    <t>General Partner:</t>
  </si>
  <si>
    <t>HAP or LLC</t>
  </si>
  <si>
    <t>LP Percent</t>
  </si>
  <si>
    <t>G.P. percent</t>
  </si>
  <si>
    <t>GP %</t>
  </si>
  <si>
    <t>LP %</t>
  </si>
  <si>
    <t>CAM Charges</t>
  </si>
  <si>
    <t>Sq Ft.</t>
  </si>
  <si>
    <t>Payment Due Date (day of month etc.)</t>
  </si>
  <si>
    <t>Sum of all Sources at Origination</t>
  </si>
  <si>
    <t>End of Rent Restriction Period:</t>
  </si>
  <si>
    <t>Restricting Entity:</t>
  </si>
  <si>
    <t>Description of Operating Reserve Requirements in PA</t>
  </si>
  <si>
    <t>Summary of most restrictive and overall requirements</t>
  </si>
  <si>
    <t>Loan/ Bond Documents</t>
  </si>
  <si>
    <t>Most Restrictive Income Limits</t>
  </si>
  <si>
    <t>Rent Subsidy</t>
  </si>
  <si>
    <t>Additional Restrictions</t>
  </si>
  <si>
    <t>Lender/Trustee</t>
  </si>
  <si>
    <t>Cost/year</t>
  </si>
  <si>
    <t>End of restriction period:</t>
  </si>
  <si>
    <t>OMNIBUS LOAN #1</t>
  </si>
  <si>
    <t>OMNIBUS LOAN #2</t>
  </si>
  <si>
    <t>Conditions - Expense or Cash-Flow contingent</t>
  </si>
  <si>
    <t>Restriction #1:</t>
  </si>
  <si>
    <t>Restriction #2:</t>
  </si>
  <si>
    <t>Restriction #4:</t>
  </si>
  <si>
    <t>Restriction #3:</t>
  </si>
  <si>
    <t>Guarantees</t>
  </si>
  <si>
    <t>ACC</t>
  </si>
  <si>
    <t>PH</t>
  </si>
  <si>
    <t>PSH</t>
  </si>
  <si>
    <t>PBA</t>
  </si>
  <si>
    <t>HOME</t>
  </si>
  <si>
    <t>ACC/PH, PSH</t>
  </si>
  <si>
    <t>PBA, HOME</t>
  </si>
  <si>
    <t>B2H</t>
  </si>
  <si>
    <t>M2W</t>
  </si>
  <si>
    <t>Units Promised</t>
  </si>
  <si>
    <t>Cascadia</t>
  </si>
  <si>
    <t>Human Solutions</t>
  </si>
  <si>
    <t>Bin #'s:</t>
  </si>
  <si>
    <t>Stories</t>
  </si>
  <si>
    <t>Building #</t>
  </si>
  <si>
    <t>BIN Acquisition Date</t>
  </si>
  <si>
    <t>BIN Rehab Date</t>
  </si>
  <si>
    <t>OAHTC</t>
  </si>
  <si>
    <t>Who Pays Fee:</t>
  </si>
  <si>
    <t>Non-OAHTC</t>
  </si>
  <si>
    <t>Document Title</t>
  </si>
  <si>
    <t>End of Prepayment Period</t>
  </si>
  <si>
    <t>EPP</t>
  </si>
  <si>
    <t>First Year Credit Taken</t>
  </si>
  <si>
    <t>LIHTC Year 15</t>
  </si>
  <si>
    <t>FYLIHTC</t>
  </si>
  <si>
    <t>YR15</t>
  </si>
  <si>
    <t>Change in Interest Rate/ OAHTC Period</t>
  </si>
  <si>
    <t>CIR</t>
  </si>
  <si>
    <t>YEAR</t>
  </si>
  <si>
    <t>Pull Down Menu Options</t>
  </si>
  <si>
    <t>Total SF</t>
  </si>
  <si>
    <t>n/a</t>
  </si>
  <si>
    <t>S8V</t>
  </si>
  <si>
    <t>Home</t>
  </si>
  <si>
    <t>Shelter Plus</t>
  </si>
  <si>
    <t>Syndicator/ Direct</t>
  </si>
  <si>
    <t>Fund Name</t>
  </si>
  <si>
    <t>Direct</t>
  </si>
  <si>
    <t>Enterprise</t>
  </si>
  <si>
    <t>National Equity Fund</t>
  </si>
  <si>
    <t>Homestead</t>
  </si>
  <si>
    <t>Boston Capital</t>
  </si>
  <si>
    <t>Syndicator/ Direct Investor</t>
  </si>
  <si>
    <t>Principal Amount</t>
  </si>
  <si>
    <t>Mo. Payment</t>
  </si>
  <si>
    <t>Other Terms</t>
  </si>
  <si>
    <t>Total Commercial (Gross)</t>
  </si>
  <si>
    <t>Total Commercial (Leasable)</t>
  </si>
  <si>
    <t>TOTAL LEASABLE</t>
  </si>
  <si>
    <t>CAM</t>
  </si>
  <si>
    <t>Other Restrictions Details:</t>
  </si>
  <si>
    <t>i.e Eligible for Risk Mitigation Pool, Shelter Plus must comply with service dollars</t>
  </si>
  <si>
    <t>Fill in Percent</t>
  </si>
  <si>
    <t>Complete Formula:</t>
  </si>
  <si>
    <t>Type in cents on Dollar</t>
  </si>
  <si>
    <t>Downward &amp; Upward Adjustors, First Yr and Annual</t>
  </si>
  <si>
    <t>CPI Index: Fill in Each Year</t>
  </si>
  <si>
    <t>Required Replacement Reserve Contribution</t>
  </si>
  <si>
    <t>FEE &amp; RESERVE AMOUNTS:</t>
  </si>
  <si>
    <t>Land Lease Annual Escalator</t>
  </si>
  <si>
    <t>Annual Escalator</t>
  </si>
  <si>
    <t>Date Lease Signed</t>
  </si>
  <si>
    <t>Escalator</t>
  </si>
  <si>
    <t>First Year Rent</t>
  </si>
  <si>
    <t>Bond or Loan</t>
  </si>
  <si>
    <t>Portion of Principal</t>
  </si>
  <si>
    <t>Description</t>
  </si>
  <si>
    <t>PRIMARY LOAN OR BOND</t>
  </si>
  <si>
    <t>Prepayment Terms</t>
  </si>
  <si>
    <t xml:space="preserve">Project Description: </t>
  </si>
  <si>
    <t>City</t>
  </si>
  <si>
    <t>Population Restrictions</t>
  </si>
  <si>
    <t>Zip</t>
  </si>
  <si>
    <t>Asset Manager</t>
  </si>
  <si>
    <t>2 bed x 1 b</t>
  </si>
  <si>
    <t>2 bed x 2 b</t>
  </si>
  <si>
    <t xml:space="preserve">3 bed </t>
  </si>
  <si>
    <t>3 bed x 1 b</t>
  </si>
  <si>
    <t>3 bed x 2 b</t>
  </si>
  <si>
    <t>5 bed</t>
  </si>
  <si>
    <t>6 bed</t>
  </si>
  <si>
    <t>Service Provider Agreements</t>
  </si>
  <si>
    <t>Who Served</t>
  </si>
  <si>
    <t>Location</t>
  </si>
  <si>
    <t>Outer SE</t>
  </si>
  <si>
    <t>Close-In SE</t>
  </si>
  <si>
    <t>North</t>
  </si>
  <si>
    <t>NE</t>
  </si>
  <si>
    <t>DT</t>
  </si>
  <si>
    <t>SW</t>
  </si>
  <si>
    <t>Elderly</t>
  </si>
  <si>
    <t>Mental Hndc</t>
  </si>
  <si>
    <t>Phy Hndc</t>
  </si>
  <si>
    <t>Service</t>
  </si>
  <si>
    <t xml:space="preserve">Phone </t>
  </si>
  <si>
    <t>Contract Terms</t>
  </si>
  <si>
    <t>Contract Expires</t>
  </si>
  <si>
    <t>Fire Alarm</t>
  </si>
  <si>
    <t>Elevator</t>
  </si>
  <si>
    <t>Security</t>
  </si>
  <si>
    <t>Boiler</t>
  </si>
  <si>
    <t>Green Systems</t>
  </si>
  <si>
    <t>PILOTS</t>
  </si>
  <si>
    <t>Lease Type</t>
  </si>
  <si>
    <t>Lease type</t>
  </si>
  <si>
    <t>NNN</t>
  </si>
  <si>
    <t xml:space="preserve">Gross </t>
  </si>
  <si>
    <t>Mod Gross</t>
  </si>
  <si>
    <t>Tenant Type</t>
  </si>
  <si>
    <t>FP</t>
  </si>
  <si>
    <t>NP</t>
  </si>
  <si>
    <t>Paperwork</t>
  </si>
  <si>
    <t>Y</t>
  </si>
  <si>
    <t>N</t>
  </si>
  <si>
    <t>Insurance Renewal</t>
  </si>
  <si>
    <t>SECONDARY LOAN OR BOND</t>
  </si>
  <si>
    <t>TERTIARY LOAN OR BOND</t>
  </si>
  <si>
    <t>Rent Reduction Amount</t>
  </si>
  <si>
    <t>5 Bedroom</t>
  </si>
  <si>
    <t>6 Bedroom</t>
  </si>
  <si>
    <t>Resident Services Reserve</t>
  </si>
  <si>
    <t>Other</t>
  </si>
  <si>
    <t>Consent</t>
  </si>
  <si>
    <t>Key Financial Dates</t>
  </si>
  <si>
    <t>Conditions for Conversion to Perm Loan</t>
  </si>
  <si>
    <t>Contractor</t>
  </si>
  <si>
    <t>Studio</t>
  </si>
  <si>
    <t>3 bed TH</t>
  </si>
  <si>
    <t>2 bed TH</t>
  </si>
  <si>
    <t>Year 15:</t>
  </si>
  <si>
    <t>Rehab #1</t>
  </si>
  <si>
    <t>Rehab #2</t>
  </si>
  <si>
    <t>Year Acquired</t>
  </si>
  <si>
    <r>
      <t xml:space="preserve">X </t>
    </r>
    <r>
      <rPr>
        <sz val="12"/>
        <color indexed="10"/>
        <rFont val="Arial"/>
        <family val="2"/>
      </rPr>
      <t>100</t>
    </r>
    <r>
      <rPr>
        <sz val="12"/>
        <rFont val="Arial"/>
        <family val="0"/>
      </rPr>
      <t xml:space="preserve"> PH units</t>
    </r>
  </si>
  <si>
    <t>Rate premium end date:</t>
  </si>
  <si>
    <t>Submitted Paperwork
For-Profit/Non-Profit Status</t>
  </si>
  <si>
    <t>Bond/ Loan Documents</t>
  </si>
  <si>
    <t>Primary Lender</t>
  </si>
  <si>
    <t>Basic Primary Loan Docs</t>
  </si>
  <si>
    <t>PDC Formulas</t>
  </si>
  <si>
    <t>PDC</t>
  </si>
  <si>
    <t>Capital Contributions Schedule (Sample)</t>
  </si>
  <si>
    <t>Sample Data Below</t>
  </si>
  <si>
    <t>Generator</t>
  </si>
  <si>
    <t>Access/Entry System</t>
  </si>
  <si>
    <t>Total Credits promised</t>
  </si>
  <si>
    <t>First Year (enter year)</t>
  </si>
  <si>
    <r>
      <t xml:space="preserve">$XXX for each $1 in credits </t>
    </r>
    <r>
      <rPr>
        <b/>
        <sz val="12"/>
        <rFont val="Arial"/>
        <family val="2"/>
      </rPr>
      <t>below first year</t>
    </r>
    <r>
      <rPr>
        <sz val="12"/>
        <rFont val="Arial"/>
        <family val="2"/>
      </rPr>
      <t xml:space="preserve"> credits of</t>
    </r>
  </si>
  <si>
    <r>
      <t xml:space="preserve">$XXX for each $1 in credits </t>
    </r>
    <r>
      <rPr>
        <b/>
        <sz val="12"/>
        <rFont val="Arial"/>
        <family val="2"/>
      </rPr>
      <t>above first year</t>
    </r>
    <r>
      <rPr>
        <sz val="12"/>
        <rFont val="Arial"/>
        <family val="2"/>
      </rPr>
      <t xml:space="preserve"> credits of</t>
    </r>
  </si>
  <si>
    <r>
      <t xml:space="preserve">$XXX for each $1 in credits </t>
    </r>
    <r>
      <rPr>
        <b/>
        <sz val="12"/>
        <rFont val="Arial"/>
        <family val="2"/>
      </rPr>
      <t>below annual</t>
    </r>
    <r>
      <rPr>
        <sz val="12"/>
        <rFont val="Arial"/>
        <family val="2"/>
      </rPr>
      <t xml:space="preserve"> targets of</t>
    </r>
  </si>
  <si>
    <r>
      <t xml:space="preserve">$XXX for each $1 in credits </t>
    </r>
    <r>
      <rPr>
        <b/>
        <sz val="12"/>
        <rFont val="Arial"/>
        <family val="2"/>
      </rPr>
      <t>above annual</t>
    </r>
    <r>
      <rPr>
        <sz val="12"/>
        <rFont val="Arial"/>
        <family val="2"/>
      </rPr>
      <t xml:space="preserve"> targets of</t>
    </r>
  </si>
  <si>
    <r>
      <t xml:space="preserve">$XXX for each $1 in credit </t>
    </r>
    <r>
      <rPr>
        <b/>
        <sz val="12"/>
        <rFont val="Arial"/>
        <family val="2"/>
      </rPr>
      <t>above 2010</t>
    </r>
    <r>
      <rPr>
        <sz val="12"/>
        <rFont val="Arial"/>
        <family val="2"/>
      </rPr>
      <t xml:space="preserve"> target of </t>
    </r>
  </si>
  <si>
    <t>Break out public housing vs. other types, ie LIHTC</t>
  </si>
  <si>
    <t>Only if project is under construction or rehab</t>
  </si>
  <si>
    <t>only if project has been rehabed</t>
  </si>
  <si>
    <t>usually left blank for HAP to fill in. If you receive 8609s, fill in</t>
  </si>
  <si>
    <t>add architect if available</t>
  </si>
  <si>
    <t>leave blank for HAP to fill in</t>
  </si>
  <si>
    <t>same as HUD tab</t>
  </si>
  <si>
    <t>operating subsidy is also in the Basic Formulas tab</t>
  </si>
  <si>
    <t>should be an exibit in bond documents</t>
  </si>
  <si>
    <t>there may be more restriction. They all need to be accounted for here, not just most restrictive</t>
  </si>
  <si>
    <t>there may be other, or different, docs that have reserve requirements</t>
  </si>
  <si>
    <t>there may be other docs that have insurance requirements</t>
  </si>
  <si>
    <t>some properties have a Put agreement that needs to be added.</t>
  </si>
  <si>
    <t>only use this tab if project is under development or rehab.</t>
  </si>
  <si>
    <t>Property management agreement</t>
  </si>
  <si>
    <t>check with Robin on credit adjusters, they can be really confusing</t>
  </si>
  <si>
    <t>for release of capital contributions or keeping loan in compliance</t>
  </si>
  <si>
    <t>There may be other reserves or fees</t>
  </si>
  <si>
    <t>these are just examples. There may be more organizations that need to give consents</t>
  </si>
  <si>
    <t xml:space="preserve">* Every property will be different, these are only examples. Include any terms or documents that are necessary (use some PDC definitions)
* Donna's Tip: Okay to put dependent subdefinitions directly into main definitions instead of listing them separately i.e. CPI
* Donna's Tip: There are numerous CPIs. Be sure to use the right CPI. 
* Donna's Tip: Use plain English as much as possible.
* Donna's Tip: Define anything that is a reserve, revenue, or expense. </t>
  </si>
  <si>
    <t>Organize according to documents i.e. DCR Requirements</t>
  </si>
  <si>
    <t>Donna's Tip: Exclude one-time deposit if the event has already occurred.</t>
  </si>
  <si>
    <t>Donna's Tip: Spell instructions out so that asset manager would not have to go back to the docs.</t>
  </si>
  <si>
    <t>Andy's research: This includes any cash flow contingent fees.</t>
  </si>
  <si>
    <t>* This is a true calendar. i.e. If things are due quarterly, they need to be entered 4 times with the actual due dates.</t>
  </si>
  <si>
    <t>* If any party requests HAP budget. The adoption date is always HAP's last board meeting in March. The due date for delivering the budget therefore has to approximate the moving date.</t>
  </si>
  <si>
    <t xml:space="preserve">It requires some judgment to figure out what consents to include.  HAP is interested in things that might happen/we might want to do that require consent—not really oddball things.  </t>
  </si>
  <si>
    <t>All of the HAP abstracts and the AMPP compliance tabs should include the following reporting requirements to OHCS:</t>
  </si>
  <si>
    <t>For all projects:</t>
  </si>
  <si>
    <t>The AIES reports are due as follows:</t>
  </si>
  <si>
    <t>BUDGET: Annual Income and Expenses for upcoming year - due 45 days prior to the start of the fiscal year;</t>
  </si>
  <si>
    <t>(or by 11/15 for projects with a 12/31 FYE)</t>
  </si>
  <si>
    <t>Semi-Annual Report of Income and Expenses (Actual - 6-month report) - due within 45 days of the end of the fiscal period;</t>
  </si>
  <si>
    <t>(or by 8/15 for projects with a 12/31 FYE)</t>
  </si>
  <si>
    <t>Annual Report of Income and Expenses (Actual) -  due within 45 days of the end of the fiscal year.</t>
  </si>
  <si>
    <t>(or by 2/15 for projects with a  12/31 FYE)</t>
  </si>
  <si>
    <t> For tax credit projects:</t>
  </si>
  <si>
    <r>
      <t>1.</t>
    </r>
    <r>
      <rPr>
        <sz val="7"/>
        <rFont val="Times New Roman"/>
        <family val="1"/>
      </rPr>
      <t xml:space="preserve">      </t>
    </r>
    <r>
      <rPr>
        <sz val="12"/>
        <rFont val="Calibri"/>
        <family val="2"/>
      </rPr>
      <t>LIHTC Owner's Certificate of Continuing Program Compliance (CCPC) – Due April 15 of each year</t>
    </r>
  </si>
  <si>
    <t>http://www.oregon.gov/OHCS/APMD/HPM/docs/2008/LIHTC/OHCS_Mandated_Forms/OHCS_1_Owners_CCPC_11-01-08.doc?ga=t</t>
  </si>
  <si>
    <r>
      <t>2.</t>
    </r>
    <r>
      <rPr>
        <sz val="7"/>
        <rFont val="Times New Roman"/>
        <family val="1"/>
      </rPr>
      <t xml:space="preserve">      </t>
    </r>
    <r>
      <rPr>
        <sz val="12"/>
        <rFont val="Calibri"/>
        <family val="2"/>
      </rPr>
      <t>Annual Reporting Spreadsheet – Due April 15 of each year</t>
    </r>
  </si>
  <si>
    <t>http://www.ohcs.oregon.gov/OHCS/APMD/HPM/LIHTC/OHCS_10_Annual_Reporting_Spreadsheet.xls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</si>
</sst>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mmmm\ d\,\ yyyy;@"/>
    <numFmt numFmtId="166" formatCode="[$-409]mmm\-yy;@"/>
    <numFmt numFmtId="167" formatCode="0.000"/>
    <numFmt numFmtId="168" formatCode="0.000%"/>
    <numFmt numFmtId="169" formatCode="_(&quot;$&quot;* #,##0_);_(&quot;$&quot;* \(#,##0\);_(&quot;$&quot;* &quot;-&quot;??_);_(@_)"/>
    <numFmt numFmtId="170" formatCode="[$-409]d\-mmm;@"/>
    <numFmt numFmtId="171" formatCode="mm/dd/yy;@"/>
    <numFmt numFmtId="172" formatCode="[$-409]dddd\,\ mmmm\ dd\,\ yyyy"/>
    <numFmt numFmtId="173" formatCode="[$-409]mmmm\-yy;@"/>
    <numFmt numFmtId="174" formatCode="m/d/yyyy;@"/>
    <numFmt numFmtId="175" formatCode="[&lt;=9999999]###\-####;\(###\)\ ###\-####"/>
    <numFmt numFmtId="176" formatCode="&quot;Yes&quot;;&quot;Yes&quot;;&quot;No&quot;"/>
    <numFmt numFmtId="177" formatCode="&quot;True&quot;;&quot;True&quot;;&quot;False&quot;"/>
    <numFmt numFmtId="178" formatCode="&quot;On&quot;;&quot;On&quot;;&quot;Off&quot;"/>
    <numFmt numFmtId="179" formatCode="[$€-2]\ #,##0.00_);[Red]\([$€-2]\ #,##0.00\)"/>
  </numFmts>
  <fonts count="68">
    <font>
      <sz val="10"/>
      <name val="Arial"/>
      <family val="0"/>
    </font>
    <font>
      <u val="single"/>
      <sz val="10"/>
      <color indexed="36"/>
      <name val="Arial"/>
      <family val="0"/>
    </font>
    <font>
      <u val="single"/>
      <sz val="10"/>
      <color indexed="12"/>
      <name val="Arial"/>
      <family val="0"/>
    </font>
    <font>
      <b/>
      <sz val="11"/>
      <name val="Arial"/>
      <family val="0"/>
    </font>
    <font>
      <b/>
      <u val="single"/>
      <sz val="18"/>
      <name val="Arial"/>
      <family val="2"/>
    </font>
    <font>
      <u val="single"/>
      <sz val="10"/>
      <name val="Arial"/>
      <family val="2"/>
    </font>
    <font>
      <b/>
      <sz val="10"/>
      <name val="Arial"/>
      <family val="2"/>
    </font>
    <font>
      <sz val="11"/>
      <name val="Arial"/>
      <family val="0"/>
    </font>
    <font>
      <b/>
      <u val="single"/>
      <sz val="11"/>
      <name val="Arial"/>
      <family val="0"/>
    </font>
    <font>
      <sz val="20"/>
      <name val="Arial Black"/>
      <family val="2"/>
    </font>
    <font>
      <b/>
      <sz val="14"/>
      <name val="Arial"/>
      <family val="2"/>
    </font>
    <font>
      <b/>
      <sz val="20"/>
      <name val="Arial"/>
      <family val="2"/>
    </font>
    <font>
      <b/>
      <sz val="12"/>
      <name val="Arial"/>
      <family val="2"/>
    </font>
    <font>
      <b/>
      <sz val="8"/>
      <name val="Tahoma"/>
      <family val="0"/>
    </font>
    <font>
      <sz val="12"/>
      <name val="Arial"/>
      <family val="2"/>
    </font>
    <font>
      <b/>
      <u val="single"/>
      <sz val="16"/>
      <name val="Arial"/>
      <family val="2"/>
    </font>
    <font>
      <sz val="16"/>
      <name val="Arial"/>
      <family val="2"/>
    </font>
    <font>
      <sz val="10"/>
      <name val="Arial Black"/>
      <family val="2"/>
    </font>
    <font>
      <sz val="12"/>
      <name val="Arial Black"/>
      <family val="2"/>
    </font>
    <font>
      <b/>
      <sz val="12"/>
      <name val="Arial Black"/>
      <family val="2"/>
    </font>
    <font>
      <sz val="8"/>
      <name val="Arial"/>
      <family val="0"/>
    </font>
    <font>
      <sz val="14"/>
      <name val="Arial"/>
      <family val="2"/>
    </font>
    <font>
      <sz val="12"/>
      <name val="Tahoma"/>
      <family val="2"/>
    </font>
    <font>
      <sz val="10"/>
      <color indexed="47"/>
      <name val="Arial"/>
      <family val="2"/>
    </font>
    <font>
      <sz val="12"/>
      <color indexed="47"/>
      <name val="Arial"/>
      <family val="2"/>
    </font>
    <font>
      <sz val="12"/>
      <color indexed="10"/>
      <name val="Arial"/>
      <family val="2"/>
    </font>
    <font>
      <sz val="8"/>
      <name val="Tahoma"/>
      <family val="0"/>
    </font>
    <font>
      <sz val="12"/>
      <name val="Times New Roman"/>
      <family val="1"/>
    </font>
    <font>
      <sz val="20"/>
      <name val="Arial"/>
      <family val="2"/>
    </font>
    <font>
      <sz val="10"/>
      <color indexed="18"/>
      <name val="Arial"/>
      <family val="2"/>
    </font>
    <font>
      <sz val="12"/>
      <name val="Calibri"/>
      <family val="2"/>
    </font>
    <font>
      <b/>
      <sz val="12"/>
      <name val="Calibri"/>
      <family val="2"/>
    </font>
    <font>
      <sz val="7"/>
      <name val="Times New Roman"/>
      <family val="1"/>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indexed="11"/>
        <bgColor indexed="64"/>
      </patternFill>
    </fill>
    <fill>
      <patternFill patternType="solid">
        <fgColor indexed="1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style="thin"/>
      <right style="thin"/>
      <top>
        <color indexed="63"/>
      </top>
      <bottom style="medium"/>
    </border>
    <border>
      <left>
        <color indexed="63"/>
      </left>
      <right style="medium"/>
      <top>
        <color indexed="63"/>
      </top>
      <bottom style="mediu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style="medium"/>
      <top style="thin"/>
      <bottom>
        <color indexed="63"/>
      </bottom>
    </border>
    <border>
      <left>
        <color indexed="63"/>
      </left>
      <right style="medium"/>
      <top style="thin"/>
      <bottom style="medium"/>
    </border>
    <border>
      <left style="thin"/>
      <right style="medium"/>
      <top style="thin"/>
      <bottom>
        <color indexed="63"/>
      </bottom>
    </border>
    <border>
      <left style="thin"/>
      <right>
        <color indexed="63"/>
      </right>
      <top style="thin"/>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26">
    <xf numFmtId="0" fontId="0" fillId="0" borderId="0" xfId="0" applyAlignment="1">
      <alignment/>
    </xf>
    <xf numFmtId="0" fontId="0" fillId="0" borderId="0" xfId="0" applyAlignment="1">
      <alignment wrapText="1"/>
    </xf>
    <xf numFmtId="0" fontId="0" fillId="0" borderId="0" xfId="0" applyAlignment="1">
      <alignment horizontal="left" vertical="top" wrapText="1"/>
    </xf>
    <xf numFmtId="0" fontId="0" fillId="0" borderId="10" xfId="0" applyBorder="1" applyAlignment="1">
      <alignment/>
    </xf>
    <xf numFmtId="0" fontId="0" fillId="0" borderId="10" xfId="0" applyBorder="1" applyAlignment="1">
      <alignment wrapText="1"/>
    </xf>
    <xf numFmtId="0" fontId="6" fillId="0" borderId="0" xfId="0" applyFont="1" applyAlignment="1">
      <alignment/>
    </xf>
    <xf numFmtId="3" fontId="0" fillId="0" borderId="0" xfId="0" applyNumberFormat="1" applyAlignment="1">
      <alignment/>
    </xf>
    <xf numFmtId="0" fontId="0" fillId="0" borderId="0" xfId="0" applyAlignment="1">
      <alignment horizontal="left"/>
    </xf>
    <xf numFmtId="0" fontId="7" fillId="0" borderId="0" xfId="0" applyFont="1" applyFill="1" applyAlignment="1">
      <alignment horizontal="left" vertical="top" wrapText="1"/>
    </xf>
    <xf numFmtId="0" fontId="6" fillId="0" borderId="0" xfId="0" applyFont="1" applyBorder="1" applyAlignment="1">
      <alignment horizontal="center" wrapText="1"/>
    </xf>
    <xf numFmtId="0" fontId="6" fillId="33" borderId="10" xfId="0" applyFont="1" applyFill="1" applyBorder="1" applyAlignment="1">
      <alignment wrapText="1"/>
    </xf>
    <xf numFmtId="0" fontId="0" fillId="0" borderId="10" xfId="0"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horizontal="center"/>
    </xf>
    <xf numFmtId="0" fontId="0" fillId="0" borderId="10" xfId="0" applyFont="1" applyFill="1" applyBorder="1" applyAlignment="1">
      <alignment horizontal="center" wrapText="1"/>
    </xf>
    <xf numFmtId="0" fontId="0" fillId="0" borderId="11" xfId="0" applyBorder="1" applyAlignment="1">
      <alignment/>
    </xf>
    <xf numFmtId="0" fontId="10" fillId="0" borderId="0" xfId="0" applyFont="1" applyAlignment="1">
      <alignment/>
    </xf>
    <xf numFmtId="0" fontId="0" fillId="0" borderId="0" xfId="0" applyFont="1" applyAlignment="1">
      <alignment/>
    </xf>
    <xf numFmtId="41" fontId="0" fillId="0" borderId="0" xfId="0" applyNumberFormat="1" applyAlignment="1">
      <alignment/>
    </xf>
    <xf numFmtId="41" fontId="6" fillId="0" borderId="0" xfId="0" applyNumberFormat="1" applyFont="1" applyAlignment="1">
      <alignment/>
    </xf>
    <xf numFmtId="3" fontId="6" fillId="0" borderId="0" xfId="0" applyNumberFormat="1" applyFont="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0" xfId="0" applyAlignment="1">
      <alignment horizontal="right"/>
    </xf>
    <xf numFmtId="0" fontId="0" fillId="0" borderId="0" xfId="0" applyFill="1" applyBorder="1" applyAlignment="1">
      <alignment/>
    </xf>
    <xf numFmtId="0" fontId="0" fillId="0" borderId="0" xfId="0" applyBorder="1" applyAlignment="1">
      <alignment/>
    </xf>
    <xf numFmtId="0" fontId="0" fillId="0" borderId="0" xfId="0" applyFont="1" applyAlignment="1">
      <alignment/>
    </xf>
    <xf numFmtId="0" fontId="0" fillId="34" borderId="0" xfId="0" applyFill="1" applyAlignment="1">
      <alignment/>
    </xf>
    <xf numFmtId="0" fontId="12" fillId="0" borderId="0" xfId="0" applyFont="1" applyAlignment="1">
      <alignment/>
    </xf>
    <xf numFmtId="169" fontId="0" fillId="0" borderId="0" xfId="44" applyNumberFormat="1" applyFont="1" applyAlignment="1">
      <alignment/>
    </xf>
    <xf numFmtId="0" fontId="15" fillId="0" borderId="0" xfId="0" applyFont="1" applyAlignment="1">
      <alignment/>
    </xf>
    <xf numFmtId="0" fontId="16" fillId="0" borderId="0" xfId="0" applyFont="1" applyAlignment="1">
      <alignment/>
    </xf>
    <xf numFmtId="0" fontId="12" fillId="0" borderId="0" xfId="0" applyFont="1" applyAlignment="1">
      <alignment vertical="top"/>
    </xf>
    <xf numFmtId="0" fontId="0" fillId="0" borderId="0" xfId="0" applyFont="1" applyBorder="1" applyAlignment="1">
      <alignment horizontal="left"/>
    </xf>
    <xf numFmtId="0" fontId="0" fillId="34" borderId="0" xfId="0" applyFont="1" applyFill="1" applyBorder="1" applyAlignment="1">
      <alignment horizontal="left"/>
    </xf>
    <xf numFmtId="0" fontId="17" fillId="34" borderId="0" xfId="0" applyFont="1" applyFill="1" applyAlignment="1">
      <alignment horizontal="left" vertical="top" wrapText="1"/>
    </xf>
    <xf numFmtId="0" fontId="18" fillId="34" borderId="0" xfId="0" applyFont="1" applyFill="1" applyAlignment="1">
      <alignment horizontal="left" vertical="top" wrapText="1"/>
    </xf>
    <xf numFmtId="0" fontId="0" fillId="0" borderId="0" xfId="0" applyFont="1" applyFill="1" applyBorder="1" applyAlignment="1">
      <alignment horizontal="left"/>
    </xf>
    <xf numFmtId="0" fontId="18" fillId="34" borderId="0" xfId="0" applyFont="1" applyFill="1" applyAlignment="1">
      <alignment horizontal="left" vertical="top"/>
    </xf>
    <xf numFmtId="0" fontId="12" fillId="0" borderId="0" xfId="0" applyFont="1" applyFill="1" applyAlignment="1">
      <alignment horizontal="left" vertical="top" wrapText="1"/>
    </xf>
    <xf numFmtId="14" fontId="0" fillId="0" borderId="0" xfId="0" applyNumberFormat="1" applyAlignment="1">
      <alignment horizontal="left"/>
    </xf>
    <xf numFmtId="0" fontId="6" fillId="0" borderId="0" xfId="0" applyFont="1" applyAlignment="1">
      <alignment horizontal="left"/>
    </xf>
    <xf numFmtId="0" fontId="0" fillId="34" borderId="0" xfId="0" applyFill="1" applyAlignment="1">
      <alignment horizontal="left" vertical="top" wrapText="1"/>
    </xf>
    <xf numFmtId="0" fontId="0" fillId="0" borderId="0" xfId="0" applyFill="1" applyAlignment="1">
      <alignment horizontal="left" vertical="top" wrapText="1"/>
    </xf>
    <xf numFmtId="0" fontId="6" fillId="0" borderId="0" xfId="0" applyFont="1" applyAlignment="1">
      <alignment horizontal="left" vertical="top" wrapText="1"/>
    </xf>
    <xf numFmtId="0" fontId="0" fillId="34" borderId="0" xfId="0" applyFill="1" applyAlignment="1">
      <alignment horizontal="left"/>
    </xf>
    <xf numFmtId="14" fontId="6" fillId="0" borderId="0" xfId="0" applyNumberFormat="1" applyFont="1" applyAlignment="1">
      <alignment horizontal="left"/>
    </xf>
    <xf numFmtId="0" fontId="6" fillId="0" borderId="0" xfId="0" applyFont="1" applyAlignment="1">
      <alignment horizontal="right" wrapText="1"/>
    </xf>
    <xf numFmtId="0" fontId="18" fillId="0" borderId="0" xfId="0" applyFont="1" applyFill="1" applyAlignment="1">
      <alignment horizontal="left"/>
    </xf>
    <xf numFmtId="0" fontId="0" fillId="0" borderId="0" xfId="0" applyFill="1" applyAlignment="1">
      <alignment horizontal="left"/>
    </xf>
    <xf numFmtId="0" fontId="0" fillId="0" borderId="0" xfId="0" applyAlignment="1">
      <alignment horizontal="left" vertical="top"/>
    </xf>
    <xf numFmtId="170" fontId="0" fillId="0" borderId="0" xfId="0" applyNumberFormat="1" applyAlignment="1">
      <alignment horizontal="left" vertical="top"/>
    </xf>
    <xf numFmtId="0" fontId="6" fillId="0" borderId="0" xfId="0" applyFont="1" applyAlignment="1">
      <alignment horizontal="left" vertical="top"/>
    </xf>
    <xf numFmtId="170" fontId="6" fillId="0" borderId="0" xfId="0" applyNumberFormat="1" applyFont="1" applyAlignment="1">
      <alignment horizontal="left" vertical="top"/>
    </xf>
    <xf numFmtId="0" fontId="18" fillId="34" borderId="0" xfId="0" applyFont="1" applyFill="1" applyAlignment="1">
      <alignment/>
    </xf>
    <xf numFmtId="0" fontId="0" fillId="34" borderId="0" xfId="0" applyFont="1" applyFill="1" applyAlignment="1">
      <alignment horizontal="left" vertical="top"/>
    </xf>
    <xf numFmtId="0" fontId="5" fillId="0" borderId="0" xfId="0" applyFont="1" applyAlignment="1">
      <alignment horizontal="left" vertical="top"/>
    </xf>
    <xf numFmtId="0" fontId="12" fillId="0" borderId="0" xfId="0" applyFont="1" applyAlignment="1">
      <alignment horizontal="left" vertical="top"/>
    </xf>
    <xf numFmtId="0" fontId="3" fillId="0" borderId="0" xfId="0" applyFont="1" applyBorder="1"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7" fillId="0" borderId="0" xfId="0" applyFont="1" applyFill="1" applyAlignment="1">
      <alignment horizontal="left" vertical="top"/>
    </xf>
    <xf numFmtId="0" fontId="0" fillId="0" borderId="0" xfId="0" applyFill="1" applyAlignment="1">
      <alignment horizontal="left" vertical="top"/>
    </xf>
    <xf numFmtId="6" fontId="0" fillId="0" borderId="0" xfId="0" applyNumberFormat="1" applyAlignment="1">
      <alignment horizontal="left" vertical="top"/>
    </xf>
    <xf numFmtId="3" fontId="0" fillId="0" borderId="0" xfId="0" applyNumberFormat="1" applyAlignment="1">
      <alignment horizontal="left" vertical="top"/>
    </xf>
    <xf numFmtId="0" fontId="0" fillId="0" borderId="0" xfId="0" applyFont="1" applyFill="1" applyBorder="1" applyAlignment="1">
      <alignment horizontal="left" vertical="top"/>
    </xf>
    <xf numFmtId="0" fontId="0" fillId="0" borderId="0" xfId="0" applyFont="1" applyFill="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left" vertical="top" wrapText="1"/>
    </xf>
    <xf numFmtId="0" fontId="0" fillId="0" borderId="0" xfId="0" applyFont="1" applyAlignment="1">
      <alignment horizontal="left" vertical="top"/>
    </xf>
    <xf numFmtId="44" fontId="0" fillId="0" borderId="0" xfId="46" applyFont="1" applyFill="1" applyAlignment="1">
      <alignment horizontal="left" vertical="top" wrapText="1"/>
    </xf>
    <xf numFmtId="0" fontId="0" fillId="0" borderId="0" xfId="0" applyFont="1" applyFill="1" applyAlignment="1">
      <alignment horizontal="left" vertical="top"/>
    </xf>
    <xf numFmtId="0" fontId="6" fillId="0" borderId="0" xfId="0" applyFont="1" applyFill="1" applyAlignment="1">
      <alignment horizontal="left" vertical="top"/>
    </xf>
    <xf numFmtId="14" fontId="0" fillId="0" borderId="0" xfId="0" applyNumberFormat="1" applyFont="1" applyFill="1" applyAlignment="1">
      <alignment vertical="top" wrapText="1"/>
    </xf>
    <xf numFmtId="0" fontId="0" fillId="0" borderId="0" xfId="0" applyFont="1" applyFill="1" applyAlignment="1">
      <alignment vertical="top" wrapText="1"/>
    </xf>
    <xf numFmtId="0" fontId="6" fillId="0" borderId="0" xfId="0" applyFont="1" applyBorder="1" applyAlignment="1">
      <alignment horizontal="left" vertical="top"/>
    </xf>
    <xf numFmtId="44" fontId="0" fillId="0" borderId="0" xfId="46" applyFont="1" applyFill="1" applyAlignment="1">
      <alignment vertical="top" wrapText="1"/>
    </xf>
    <xf numFmtId="0" fontId="12" fillId="0" borderId="0" xfId="0" applyFont="1" applyAlignment="1">
      <alignment/>
    </xf>
    <xf numFmtId="0" fontId="0" fillId="0" borderId="0" xfId="0" applyFont="1" applyFill="1" applyAlignment="1">
      <alignment horizontal="left" vertical="top"/>
    </xf>
    <xf numFmtId="0" fontId="0" fillId="0" borderId="0" xfId="0" applyFont="1" applyFill="1" applyAlignment="1">
      <alignment vertical="top"/>
    </xf>
    <xf numFmtId="0" fontId="3" fillId="0" borderId="12" xfId="0" applyFont="1" applyBorder="1" applyAlignment="1">
      <alignment horizontal="left" vertical="top"/>
    </xf>
    <xf numFmtId="0" fontId="7" fillId="0" borderId="15" xfId="0" applyFont="1" applyFill="1" applyBorder="1" applyAlignment="1" quotePrefix="1">
      <alignment horizontal="left" vertical="top"/>
    </xf>
    <xf numFmtId="0" fontId="7" fillId="0" borderId="14" xfId="0" applyFont="1" applyFill="1" applyBorder="1" applyAlignment="1">
      <alignment horizontal="left" vertical="top"/>
    </xf>
    <xf numFmtId="0" fontId="3" fillId="0" borderId="16" xfId="0" applyFont="1" applyBorder="1" applyAlignment="1">
      <alignment horizontal="left" vertical="top"/>
    </xf>
    <xf numFmtId="0" fontId="7" fillId="0" borderId="17" xfId="0" applyFont="1" applyBorder="1" applyAlignment="1">
      <alignment horizontal="left" vertical="top" wrapText="1"/>
    </xf>
    <xf numFmtId="0" fontId="3" fillId="0" borderId="11" xfId="0" applyFont="1" applyBorder="1" applyAlignment="1">
      <alignment horizontal="left" vertical="top"/>
    </xf>
    <xf numFmtId="0" fontId="7" fillId="0" borderId="10" xfId="0" applyFont="1" applyFill="1" applyBorder="1" applyAlignment="1">
      <alignment horizontal="left" vertical="top"/>
    </xf>
    <xf numFmtId="0" fontId="3" fillId="0" borderId="13" xfId="0" applyFont="1" applyBorder="1" applyAlignment="1">
      <alignment horizontal="left" vertical="top"/>
    </xf>
    <xf numFmtId="0" fontId="7" fillId="0" borderId="18" xfId="0" applyFont="1" applyFill="1" applyBorder="1" applyAlignment="1">
      <alignment horizontal="left" vertical="top"/>
    </xf>
    <xf numFmtId="0" fontId="7" fillId="0" borderId="0" xfId="0" applyFont="1" applyFill="1" applyBorder="1" applyAlignment="1">
      <alignment horizontal="left" vertical="top"/>
    </xf>
    <xf numFmtId="0" fontId="0" fillId="0" borderId="11" xfId="0" applyBorder="1" applyAlignment="1">
      <alignment horizontal="left" vertical="top"/>
    </xf>
    <xf numFmtId="0" fontId="7" fillId="0" borderId="10" xfId="0" applyFont="1" applyBorder="1" applyAlignment="1">
      <alignment horizontal="left" vertical="top" wrapText="1"/>
    </xf>
    <xf numFmtId="0" fontId="7" fillId="0" borderId="11" xfId="0" applyFont="1" applyBorder="1" applyAlignment="1">
      <alignment horizontal="left" vertical="top"/>
    </xf>
    <xf numFmtId="0" fontId="7" fillId="0" borderId="10" xfId="0" applyFont="1" applyBorder="1" applyAlignment="1">
      <alignment horizontal="left" vertical="top"/>
    </xf>
    <xf numFmtId="0" fontId="7" fillId="0" borderId="13" xfId="0" applyFont="1" applyBorder="1" applyAlignment="1">
      <alignment horizontal="left" vertical="top"/>
    </xf>
    <xf numFmtId="0" fontId="18" fillId="34" borderId="0" xfId="0" applyFont="1" applyFill="1" applyAlignment="1">
      <alignment wrapText="1"/>
    </xf>
    <xf numFmtId="0" fontId="19" fillId="34" borderId="0" xfId="0" applyFont="1" applyFill="1" applyAlignment="1">
      <alignment horizontal="center" wrapText="1"/>
    </xf>
    <xf numFmtId="0" fontId="6" fillId="0" borderId="0" xfId="0" applyFont="1" applyBorder="1" applyAlignment="1">
      <alignment horizontal="left" wrapText="1"/>
    </xf>
    <xf numFmtId="14" fontId="0" fillId="33" borderId="10" xfId="0" applyNumberFormat="1" applyFill="1" applyBorder="1" applyAlignment="1">
      <alignment horizontal="left" wrapText="1"/>
    </xf>
    <xf numFmtId="14" fontId="0" fillId="0" borderId="10" xfId="0" applyNumberFormat="1" applyBorder="1" applyAlignment="1">
      <alignment horizontal="left" wrapText="1"/>
    </xf>
    <xf numFmtId="0" fontId="0" fillId="0" borderId="10" xfId="0" applyBorder="1" applyAlignment="1">
      <alignment horizontal="left" wrapText="1"/>
    </xf>
    <xf numFmtId="14" fontId="0" fillId="0" borderId="10" xfId="0" applyNumberFormat="1" applyFont="1" applyFill="1" applyBorder="1" applyAlignment="1">
      <alignment horizontal="left" wrapText="1"/>
    </xf>
    <xf numFmtId="0" fontId="0" fillId="0" borderId="10" xfId="0" applyFont="1" applyFill="1" applyBorder="1" applyAlignment="1">
      <alignment horizontal="left" wrapText="1"/>
    </xf>
    <xf numFmtId="0" fontId="0" fillId="35" borderId="10" xfId="0" applyFont="1" applyFill="1" applyBorder="1" applyAlignment="1">
      <alignment/>
    </xf>
    <xf numFmtId="0" fontId="0" fillId="35" borderId="10" xfId="0" applyFill="1" applyBorder="1" applyAlignment="1">
      <alignment/>
    </xf>
    <xf numFmtId="0" fontId="0" fillId="34" borderId="0" xfId="0" applyFont="1" applyFill="1" applyAlignment="1">
      <alignment/>
    </xf>
    <xf numFmtId="0" fontId="12" fillId="0" borderId="10" xfId="0" applyFont="1" applyFill="1" applyBorder="1" applyAlignment="1">
      <alignment horizontal="left" vertical="top" wrapText="1"/>
    </xf>
    <xf numFmtId="0" fontId="0" fillId="0" borderId="10" xfId="0" applyBorder="1" applyAlignment="1">
      <alignment horizontal="left" vertical="top" wrapText="1"/>
    </xf>
    <xf numFmtId="0" fontId="0" fillId="35" borderId="10" xfId="0" applyFill="1" applyBorder="1" applyAlignment="1">
      <alignment horizontal="left" vertical="top" wrapText="1"/>
    </xf>
    <xf numFmtId="164" fontId="0" fillId="35" borderId="10" xfId="0" applyNumberFormat="1" applyFill="1" applyBorder="1" applyAlignment="1">
      <alignment horizontal="left" vertical="top" wrapText="1"/>
    </xf>
    <xf numFmtId="165" fontId="0" fillId="35" borderId="10" xfId="0" applyNumberFormat="1" applyFill="1" applyBorder="1" applyAlignment="1">
      <alignment horizontal="left" vertical="top" wrapText="1"/>
    </xf>
    <xf numFmtId="10" fontId="0" fillId="35" borderId="10" xfId="0" applyNumberFormat="1" applyFill="1" applyBorder="1" applyAlignment="1">
      <alignment horizontal="left" vertical="top" wrapText="1"/>
    </xf>
    <xf numFmtId="15" fontId="0" fillId="35" borderId="10" xfId="0" applyNumberFormat="1" applyFill="1" applyBorder="1" applyAlignment="1">
      <alignment horizontal="left" vertical="top" wrapText="1"/>
    </xf>
    <xf numFmtId="6" fontId="0" fillId="35" borderId="10" xfId="0" applyNumberFormat="1" applyFill="1" applyBorder="1" applyAlignment="1">
      <alignment horizontal="left" vertical="top" wrapText="1"/>
    </xf>
    <xf numFmtId="0" fontId="6" fillId="0" borderId="0" xfId="0" applyFont="1" applyAlignment="1">
      <alignment vertical="top"/>
    </xf>
    <xf numFmtId="0" fontId="6" fillId="0" borderId="0" xfId="0" applyFont="1" applyAlignment="1">
      <alignment vertical="top" wrapText="1"/>
    </xf>
    <xf numFmtId="0" fontId="0" fillId="0" borderId="0" xfId="0" applyFill="1" applyAlignment="1">
      <alignment/>
    </xf>
    <xf numFmtId="0" fontId="0" fillId="0" borderId="19" xfId="0" applyFill="1" applyBorder="1" applyAlignment="1">
      <alignment/>
    </xf>
    <xf numFmtId="0" fontId="0" fillId="0" borderId="20" xfId="0" applyFill="1" applyBorder="1" applyAlignment="1">
      <alignment/>
    </xf>
    <xf numFmtId="164" fontId="0" fillId="0" borderId="0" xfId="0" applyNumberFormat="1" applyFill="1" applyAlignment="1">
      <alignment horizontal="left" vertical="top" wrapText="1"/>
    </xf>
    <xf numFmtId="170" fontId="0" fillId="35" borderId="10" xfId="0" applyNumberFormat="1" applyFill="1" applyBorder="1" applyAlignment="1">
      <alignment horizontal="left" vertical="top"/>
    </xf>
    <xf numFmtId="0" fontId="0" fillId="35" borderId="10" xfId="0" applyFill="1" applyBorder="1" applyAlignment="1">
      <alignment horizontal="left" vertical="top"/>
    </xf>
    <xf numFmtId="0" fontId="0" fillId="35" borderId="10" xfId="0" applyFill="1" applyBorder="1" applyAlignment="1" quotePrefix="1">
      <alignment horizontal="left" vertical="top" wrapText="1"/>
    </xf>
    <xf numFmtId="165" fontId="0" fillId="35" borderId="10" xfId="0" applyNumberFormat="1" applyFill="1" applyBorder="1" applyAlignment="1">
      <alignment horizontal="left" vertical="top"/>
    </xf>
    <xf numFmtId="0" fontId="0" fillId="0" borderId="10" xfId="0" applyFont="1" applyFill="1" applyBorder="1" applyAlignment="1">
      <alignment/>
    </xf>
    <xf numFmtId="169" fontId="0" fillId="35" borderId="10" xfId="44" applyNumberFormat="1" applyFont="1" applyFill="1" applyBorder="1" applyAlignment="1">
      <alignment/>
    </xf>
    <xf numFmtId="0" fontId="0" fillId="36" borderId="0" xfId="0" applyFill="1" applyAlignment="1">
      <alignment/>
    </xf>
    <xf numFmtId="0" fontId="0" fillId="35" borderId="10" xfId="0" applyFill="1" applyBorder="1" applyAlignment="1">
      <alignment wrapText="1"/>
    </xf>
    <xf numFmtId="14" fontId="0" fillId="35" borderId="10" xfId="0" applyNumberFormat="1" applyFill="1" applyBorder="1" applyAlignment="1">
      <alignment/>
    </xf>
    <xf numFmtId="0" fontId="14" fillId="0" borderId="10" xfId="0" applyFont="1" applyFill="1" applyBorder="1" applyAlignment="1">
      <alignment/>
    </xf>
    <xf numFmtId="3" fontId="0" fillId="36" borderId="0" xfId="0" applyNumberFormat="1" applyFill="1" applyAlignment="1">
      <alignment/>
    </xf>
    <xf numFmtId="41" fontId="0" fillId="36" borderId="0" xfId="0" applyNumberFormat="1" applyFill="1" applyAlignment="1">
      <alignment/>
    </xf>
    <xf numFmtId="41" fontId="6" fillId="36" borderId="0" xfId="0" applyNumberFormat="1" applyFont="1" applyFill="1" applyAlignment="1">
      <alignment/>
    </xf>
    <xf numFmtId="41" fontId="0" fillId="36" borderId="10" xfId="0" applyNumberFormat="1" applyFill="1" applyBorder="1" applyAlignment="1">
      <alignment/>
    </xf>
    <xf numFmtId="14" fontId="0" fillId="36" borderId="10" xfId="0" applyNumberFormat="1" applyFill="1" applyBorder="1" applyAlignment="1">
      <alignment/>
    </xf>
    <xf numFmtId="43" fontId="0" fillId="36" borderId="10" xfId="0" applyNumberFormat="1" applyFill="1" applyBorder="1" applyAlignment="1">
      <alignment/>
    </xf>
    <xf numFmtId="167" fontId="0" fillId="36" borderId="10" xfId="0" applyNumberFormat="1" applyFill="1" applyBorder="1" applyAlignment="1">
      <alignment/>
    </xf>
    <xf numFmtId="168" fontId="0" fillId="36" borderId="10" xfId="0" applyNumberFormat="1" applyFill="1" applyBorder="1" applyAlignment="1">
      <alignment/>
    </xf>
    <xf numFmtId="0" fontId="0" fillId="36" borderId="10" xfId="0" applyFill="1" applyBorder="1" applyAlignment="1">
      <alignment/>
    </xf>
    <xf numFmtId="0" fontId="0" fillId="36" borderId="10" xfId="0" applyFont="1" applyFill="1" applyBorder="1" applyAlignment="1">
      <alignment/>
    </xf>
    <xf numFmtId="0" fontId="7" fillId="36" borderId="19" xfId="0" applyFont="1" applyFill="1" applyBorder="1" applyAlignment="1">
      <alignment horizontal="left" vertical="top" wrapText="1"/>
    </xf>
    <xf numFmtId="0" fontId="7" fillId="36" borderId="20" xfId="0" applyFont="1" applyFill="1" applyBorder="1" applyAlignment="1">
      <alignment horizontal="left" vertical="top"/>
    </xf>
    <xf numFmtId="0" fontId="7" fillId="36" borderId="21" xfId="0" applyFont="1" applyFill="1" applyBorder="1" applyAlignment="1">
      <alignment horizontal="left" vertical="top" wrapText="1"/>
    </xf>
    <xf numFmtId="0" fontId="7" fillId="36" borderId="19" xfId="0" applyFont="1" applyFill="1" applyBorder="1" applyAlignment="1">
      <alignment horizontal="left" vertical="top"/>
    </xf>
    <xf numFmtId="0" fontId="7" fillId="36" borderId="20" xfId="0" applyFont="1" applyFill="1" applyBorder="1" applyAlignment="1">
      <alignment horizontal="left" vertical="top" wrapText="1"/>
    </xf>
    <xf numFmtId="0" fontId="6" fillId="0" borderId="10" xfId="0" applyFont="1" applyFill="1" applyBorder="1" applyAlignment="1">
      <alignment/>
    </xf>
    <xf numFmtId="0" fontId="0" fillId="0" borderId="22" xfId="0" applyBorder="1" applyAlignment="1">
      <alignment horizontal="center"/>
    </xf>
    <xf numFmtId="0" fontId="0" fillId="0" borderId="15" xfId="0" applyBorder="1" applyAlignment="1">
      <alignment horizontal="center"/>
    </xf>
    <xf numFmtId="169" fontId="0" fillId="0" borderId="0" xfId="44" applyNumberFormat="1" applyFont="1" applyFill="1" applyAlignment="1">
      <alignment horizontal="left" vertical="top" wrapText="1"/>
    </xf>
    <xf numFmtId="14" fontId="0" fillId="35" borderId="10" xfId="0" applyNumberFormat="1" applyFill="1" applyBorder="1" applyAlignment="1">
      <alignment horizontal="left" vertical="top" wrapText="1"/>
    </xf>
    <xf numFmtId="164" fontId="0" fillId="36" borderId="10" xfId="0" applyNumberFormat="1" applyFill="1" applyBorder="1" applyAlignment="1">
      <alignment horizontal="left" vertical="top" wrapText="1"/>
    </xf>
    <xf numFmtId="9" fontId="0" fillId="36" borderId="10" xfId="0" applyNumberFormat="1" applyFill="1" applyBorder="1" applyAlignment="1">
      <alignment horizontal="left" vertical="top" wrapText="1"/>
    </xf>
    <xf numFmtId="14" fontId="0" fillId="36" borderId="10" xfId="0" applyNumberFormat="1" applyFill="1" applyBorder="1" applyAlignment="1">
      <alignment horizontal="left" vertical="top" wrapText="1"/>
    </xf>
    <xf numFmtId="0" fontId="0" fillId="36" borderId="10" xfId="0" applyFill="1" applyBorder="1" applyAlignment="1">
      <alignment horizontal="left" vertical="top" wrapText="1"/>
    </xf>
    <xf numFmtId="6" fontId="0" fillId="36" borderId="10" xfId="0" applyNumberFormat="1" applyFill="1" applyBorder="1" applyAlignment="1">
      <alignment horizontal="left" vertical="top" wrapText="1"/>
    </xf>
    <xf numFmtId="16" fontId="0" fillId="36" borderId="10" xfId="0" applyNumberFormat="1" applyFill="1" applyBorder="1" applyAlignment="1">
      <alignment horizontal="left" vertical="top" wrapText="1"/>
    </xf>
    <xf numFmtId="0" fontId="14" fillId="0" borderId="10" xfId="0" applyFont="1" applyFill="1" applyBorder="1" applyAlignment="1">
      <alignment horizontal="left" vertical="top"/>
    </xf>
    <xf numFmtId="0" fontId="0" fillId="35" borderId="23" xfId="0" applyFont="1" applyFill="1" applyBorder="1" applyAlignment="1">
      <alignment horizontal="left"/>
    </xf>
    <xf numFmtId="0" fontId="0" fillId="35" borderId="10" xfId="0" applyFont="1" applyFill="1" applyBorder="1" applyAlignment="1">
      <alignment/>
    </xf>
    <xf numFmtId="0" fontId="0" fillId="35" borderId="10" xfId="0" applyFill="1" applyBorder="1" applyAlignment="1">
      <alignment/>
    </xf>
    <xf numFmtId="0" fontId="18" fillId="34" borderId="0" xfId="0" applyFont="1" applyFill="1" applyAlignment="1">
      <alignment horizontal="left"/>
    </xf>
    <xf numFmtId="0" fontId="14" fillId="36" borderId="10" xfId="0" applyFont="1" applyFill="1" applyBorder="1" applyAlignment="1">
      <alignment/>
    </xf>
    <xf numFmtId="0" fontId="14" fillId="0" borderId="0" xfId="0" applyFont="1" applyFill="1" applyAlignment="1">
      <alignment/>
    </xf>
    <xf numFmtId="0" fontId="14" fillId="0" borderId="0" xfId="0" applyFont="1" applyAlignment="1">
      <alignment/>
    </xf>
    <xf numFmtId="0" fontId="14" fillId="0" borderId="0" xfId="0" applyFont="1" applyAlignment="1">
      <alignment/>
    </xf>
    <xf numFmtId="0" fontId="14" fillId="0" borderId="0" xfId="0" applyFont="1" applyFill="1" applyAlignment="1">
      <alignment/>
    </xf>
    <xf numFmtId="0" fontId="14" fillId="0" borderId="24" xfId="0" applyFont="1" applyFill="1" applyBorder="1" applyAlignment="1">
      <alignment/>
    </xf>
    <xf numFmtId="44" fontId="14" fillId="0" borderId="0" xfId="44" applyFont="1" applyAlignment="1">
      <alignment/>
    </xf>
    <xf numFmtId="0" fontId="14" fillId="34" borderId="0" xfId="0" applyFont="1" applyFill="1" applyAlignment="1">
      <alignment/>
    </xf>
    <xf numFmtId="0" fontId="14" fillId="0" borderId="0" xfId="0" applyFont="1" applyFill="1" applyAlignment="1">
      <alignment horizontal="center"/>
    </xf>
    <xf numFmtId="0" fontId="14" fillId="0" borderId="0" xfId="0" applyFont="1" applyAlignment="1">
      <alignment horizontal="center"/>
    </xf>
    <xf numFmtId="0" fontId="12" fillId="0" borderId="0" xfId="0" applyFont="1" applyFill="1" applyAlignment="1">
      <alignment horizontal="center"/>
    </xf>
    <xf numFmtId="0" fontId="21" fillId="0" borderId="0" xfId="0" applyFont="1" applyBorder="1" applyAlignment="1">
      <alignment horizontal="left"/>
    </xf>
    <xf numFmtId="0" fontId="14" fillId="0" borderId="0" xfId="0" applyFont="1" applyAlignment="1">
      <alignment horizontal="left" vertical="top" wrapText="1"/>
    </xf>
    <xf numFmtId="0" fontId="14" fillId="35" borderId="10" xfId="0" applyFont="1" applyFill="1" applyBorder="1" applyAlignment="1">
      <alignment horizontal="left" vertical="top" wrapText="1"/>
    </xf>
    <xf numFmtId="0" fontId="6" fillId="0" borderId="10" xfId="0" applyFont="1" applyFill="1" applyBorder="1" applyAlignment="1">
      <alignment horizontal="center" wrapText="1"/>
    </xf>
    <xf numFmtId="0" fontId="6" fillId="0" borderId="10" xfId="0" applyFont="1" applyBorder="1" applyAlignment="1">
      <alignment horizontal="center" wrapText="1"/>
    </xf>
    <xf numFmtId="164" fontId="6" fillId="0" borderId="10" xfId="0" applyNumberFormat="1" applyFont="1" applyFill="1" applyBorder="1" applyAlignment="1">
      <alignment horizontal="center" wrapText="1"/>
    </xf>
    <xf numFmtId="0" fontId="14" fillId="0" borderId="10" xfId="0" applyFont="1" applyBorder="1" applyAlignment="1">
      <alignment/>
    </xf>
    <xf numFmtId="0" fontId="14" fillId="36" borderId="10" xfId="0" applyFont="1" applyFill="1" applyBorder="1" applyAlignment="1">
      <alignment/>
    </xf>
    <xf numFmtId="0" fontId="12" fillId="0" borderId="25" xfId="0" applyFont="1" applyFill="1" applyBorder="1" applyAlignment="1">
      <alignment horizontal="center" vertical="top" wrapText="1"/>
    </xf>
    <xf numFmtId="0" fontId="12" fillId="0" borderId="26" xfId="0" applyFont="1" applyFill="1" applyBorder="1" applyAlignment="1">
      <alignment horizontal="center" vertical="top" wrapText="1"/>
    </xf>
    <xf numFmtId="0" fontId="12" fillId="0" borderId="27" xfId="0" applyFont="1" applyFill="1" applyBorder="1" applyAlignment="1">
      <alignment horizontal="center" vertical="top" wrapText="1"/>
    </xf>
    <xf numFmtId="0" fontId="0" fillId="34" borderId="0" xfId="0" applyFill="1" applyAlignment="1">
      <alignment horizontal="left" vertical="top"/>
    </xf>
    <xf numFmtId="0" fontId="0" fillId="0" borderId="10" xfId="0" applyFill="1" applyBorder="1" applyAlignment="1">
      <alignment horizontal="left" vertical="top" wrapText="1"/>
    </xf>
    <xf numFmtId="0" fontId="6" fillId="0" borderId="10" xfId="0" applyFont="1" applyBorder="1" applyAlignment="1">
      <alignment horizontal="left" vertical="top"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8" xfId="0" applyFont="1" applyBorder="1" applyAlignment="1">
      <alignment horizontal="center" vertical="center" wrapText="1"/>
    </xf>
    <xf numFmtId="9" fontId="7" fillId="35" borderId="11" xfId="0" applyNumberFormat="1"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29" xfId="0" applyFont="1" applyFill="1" applyBorder="1" applyAlignment="1">
      <alignment horizontal="center" vertical="center" wrapText="1"/>
    </xf>
    <xf numFmtId="9" fontId="7" fillId="35" borderId="13" xfId="0" applyNumberFormat="1" applyFont="1" applyFill="1" applyBorder="1" applyAlignment="1">
      <alignment horizontal="center" vertical="center" wrapText="1"/>
    </xf>
    <xf numFmtId="0" fontId="7" fillId="35" borderId="18" xfId="0" applyFont="1" applyFill="1" applyBorder="1" applyAlignment="1">
      <alignment horizontal="center" vertical="center" wrapText="1"/>
    </xf>
    <xf numFmtId="9" fontId="7" fillId="35" borderId="13" xfId="0" applyNumberFormat="1" applyFont="1" applyFill="1" applyBorder="1" applyAlignment="1">
      <alignment horizontal="left" vertical="center" wrapText="1"/>
    </xf>
    <xf numFmtId="6" fontId="7" fillId="35" borderId="30" xfId="0" applyNumberFormat="1" applyFont="1" applyFill="1" applyBorder="1" applyAlignment="1">
      <alignment horizontal="left" vertical="center" wrapText="1"/>
    </xf>
    <xf numFmtId="6" fontId="7" fillId="35" borderId="31" xfId="0" applyNumberFormat="1" applyFont="1" applyFill="1" applyBorder="1" applyAlignment="1">
      <alignment horizontal="left" vertical="center" wrapText="1"/>
    </xf>
    <xf numFmtId="0" fontId="7" fillId="35" borderId="20" xfId="0" applyFont="1" applyFill="1" applyBorder="1" applyAlignment="1">
      <alignment horizontal="center" vertical="center" wrapText="1"/>
    </xf>
    <xf numFmtId="0" fontId="0" fillId="0" borderId="0" xfId="0" applyFont="1" applyFill="1" applyBorder="1" applyAlignment="1">
      <alignment/>
    </xf>
    <xf numFmtId="0" fontId="0" fillId="37" borderId="10" xfId="0" applyFill="1" applyBorder="1" applyAlignment="1">
      <alignment/>
    </xf>
    <xf numFmtId="0" fontId="0" fillId="0" borderId="0" xfId="0" applyFont="1" applyFill="1" applyAlignment="1">
      <alignment/>
    </xf>
    <xf numFmtId="0" fontId="0" fillId="35" borderId="13" xfId="0" applyFont="1" applyFill="1" applyBorder="1" applyAlignment="1">
      <alignment wrapText="1"/>
    </xf>
    <xf numFmtId="0" fontId="0" fillId="35" borderId="18" xfId="0" applyFont="1" applyFill="1" applyBorder="1" applyAlignment="1">
      <alignment wrapText="1"/>
    </xf>
    <xf numFmtId="14" fontId="0" fillId="35" borderId="18" xfId="44" applyNumberFormat="1" applyFont="1" applyFill="1" applyBorder="1" applyAlignment="1">
      <alignment horizontal="left" wrapText="1"/>
    </xf>
    <xf numFmtId="0" fontId="0" fillId="34" borderId="12" xfId="0" applyFont="1" applyFill="1" applyBorder="1" applyAlignment="1">
      <alignment horizontal="center"/>
    </xf>
    <xf numFmtId="0" fontId="0" fillId="34" borderId="15" xfId="0" applyFont="1" applyFill="1" applyBorder="1" applyAlignment="1">
      <alignment horizontal="center"/>
    </xf>
    <xf numFmtId="169" fontId="0" fillId="34" borderId="15" xfId="44" applyNumberFormat="1" applyFont="1" applyFill="1" applyBorder="1" applyAlignment="1">
      <alignment horizontal="center"/>
    </xf>
    <xf numFmtId="0" fontId="0" fillId="34" borderId="14" xfId="0" applyFont="1" applyFill="1" applyBorder="1" applyAlignment="1">
      <alignment horizontal="center"/>
    </xf>
    <xf numFmtId="0" fontId="0" fillId="34" borderId="10" xfId="0" applyFont="1" applyFill="1" applyBorder="1" applyAlignment="1">
      <alignment horizontal="center"/>
    </xf>
    <xf numFmtId="0" fontId="21" fillId="0" borderId="10" xfId="0" applyFont="1" applyFill="1" applyBorder="1" applyAlignment="1">
      <alignment horizontal="left" vertical="top" wrapText="1"/>
    </xf>
    <xf numFmtId="0" fontId="21" fillId="0" borderId="10" xfId="0" applyFont="1" applyFill="1" applyBorder="1" applyAlignment="1">
      <alignment horizontal="center" vertical="top" wrapText="1"/>
    </xf>
    <xf numFmtId="0" fontId="0" fillId="0" borderId="23" xfId="0" applyFont="1" applyFill="1" applyBorder="1" applyAlignment="1">
      <alignment horizontal="left"/>
    </xf>
    <xf numFmtId="0" fontId="21" fillId="37" borderId="32" xfId="0" applyFont="1" applyFill="1" applyBorder="1" applyAlignment="1">
      <alignment horizontal="left"/>
    </xf>
    <xf numFmtId="0" fontId="21" fillId="37" borderId="17" xfId="0" applyFont="1" applyFill="1" applyBorder="1" applyAlignment="1">
      <alignment horizontal="left"/>
    </xf>
    <xf numFmtId="0" fontId="0" fillId="0" borderId="10" xfId="0" applyFont="1" applyBorder="1" applyAlignment="1">
      <alignment horizontal="center"/>
    </xf>
    <xf numFmtId="0" fontId="14" fillId="0" borderId="10" xfId="0" applyFont="1" applyBorder="1" applyAlignment="1">
      <alignment/>
    </xf>
    <xf numFmtId="0" fontId="12" fillId="0" borderId="10" xfId="0" applyFont="1" applyBorder="1" applyAlignment="1">
      <alignment horizontal="center"/>
    </xf>
    <xf numFmtId="0" fontId="0" fillId="0" borderId="33" xfId="0" applyFont="1" applyBorder="1" applyAlignment="1">
      <alignment horizontal="left"/>
    </xf>
    <xf numFmtId="0" fontId="0" fillId="0" borderId="34" xfId="0" applyFont="1" applyBorder="1" applyAlignment="1">
      <alignment horizontal="left"/>
    </xf>
    <xf numFmtId="0" fontId="0" fillId="0" borderId="35" xfId="0" applyFont="1" applyBorder="1" applyAlignment="1">
      <alignment horizontal="left"/>
    </xf>
    <xf numFmtId="0" fontId="0" fillId="0" borderId="36" xfId="0" applyFont="1" applyBorder="1" applyAlignment="1">
      <alignment horizontal="left"/>
    </xf>
    <xf numFmtId="0" fontId="0" fillId="0" borderId="22" xfId="0" applyFont="1" applyBorder="1" applyAlignment="1">
      <alignment horizontal="left"/>
    </xf>
    <xf numFmtId="0" fontId="0" fillId="0" borderId="37" xfId="0" applyFont="1" applyFill="1" applyBorder="1" applyAlignment="1">
      <alignment horizontal="left"/>
    </xf>
    <xf numFmtId="0" fontId="0" fillId="0" borderId="38" xfId="0" applyFont="1" applyBorder="1" applyAlignment="1">
      <alignment horizontal="left"/>
    </xf>
    <xf numFmtId="0" fontId="0" fillId="0" borderId="39" xfId="0" applyFont="1" applyBorder="1" applyAlignment="1">
      <alignment horizontal="left"/>
    </xf>
    <xf numFmtId="0" fontId="0" fillId="0" borderId="24" xfId="0" applyFont="1" applyBorder="1" applyAlignment="1">
      <alignment horizontal="left"/>
    </xf>
    <xf numFmtId="0" fontId="0" fillId="37" borderId="33" xfId="0" applyFill="1" applyBorder="1" applyAlignment="1">
      <alignment horizontal="left" vertical="top" wrapText="1"/>
    </xf>
    <xf numFmtId="0" fontId="0" fillId="37" borderId="35" xfId="0" applyFill="1" applyBorder="1" applyAlignment="1">
      <alignment horizontal="left" vertical="top" wrapText="1"/>
    </xf>
    <xf numFmtId="0" fontId="0" fillId="37" borderId="36" xfId="0" applyFill="1" applyBorder="1" applyAlignment="1">
      <alignment horizontal="left" vertical="top" wrapText="1"/>
    </xf>
    <xf numFmtId="0" fontId="0" fillId="37" borderId="40" xfId="0" applyFill="1" applyBorder="1" applyAlignment="1">
      <alignment horizontal="left" vertical="top" wrapText="1"/>
    </xf>
    <xf numFmtId="0" fontId="0" fillId="37" borderId="22" xfId="0" applyFill="1" applyBorder="1" applyAlignment="1">
      <alignment horizontal="left" vertical="top" wrapText="1"/>
    </xf>
    <xf numFmtId="0" fontId="0" fillId="37" borderId="41" xfId="0" applyFill="1" applyBorder="1" applyAlignment="1">
      <alignment horizontal="left" vertical="top" wrapText="1"/>
    </xf>
    <xf numFmtId="0" fontId="0" fillId="37" borderId="23" xfId="0" applyFill="1" applyBorder="1" applyAlignment="1">
      <alignment horizontal="left" vertical="top" wrapText="1"/>
    </xf>
    <xf numFmtId="0" fontId="0" fillId="37" borderId="32" xfId="0" applyFill="1" applyBorder="1" applyAlignment="1">
      <alignment horizontal="left" vertical="top" wrapText="1"/>
    </xf>
    <xf numFmtId="0" fontId="0" fillId="37" borderId="17" xfId="0" applyFill="1" applyBorder="1" applyAlignment="1">
      <alignment horizontal="left" vertical="top" wrapText="1"/>
    </xf>
    <xf numFmtId="0" fontId="0" fillId="0" borderId="10" xfId="0" applyFill="1" applyBorder="1" applyAlignment="1">
      <alignment horizontal="left" vertical="center" wrapText="1"/>
    </xf>
    <xf numFmtId="10" fontId="0" fillId="0" borderId="10" xfId="0" applyNumberFormat="1" applyFill="1" applyBorder="1" applyAlignment="1">
      <alignment horizontal="left" vertical="center" wrapText="1"/>
    </xf>
    <xf numFmtId="0" fontId="0" fillId="0" borderId="10" xfId="0" applyBorder="1" applyAlignment="1">
      <alignment horizontal="left" vertical="center" wrapText="1"/>
    </xf>
    <xf numFmtId="169" fontId="0" fillId="36" borderId="10" xfId="44" applyNumberFormat="1" applyFont="1" applyFill="1" applyBorder="1" applyAlignment="1">
      <alignment horizontal="left" vertical="top" wrapText="1"/>
    </xf>
    <xf numFmtId="0" fontId="0" fillId="0" borderId="10" xfId="0" applyBorder="1" applyAlignment="1">
      <alignment horizontal="center" vertical="top" wrapText="1"/>
    </xf>
    <xf numFmtId="0" fontId="12" fillId="0" borderId="0" xfId="0" applyFont="1" applyAlignment="1">
      <alignment horizontal="left" vertical="center" wrapText="1"/>
    </xf>
    <xf numFmtId="42" fontId="0" fillId="0" borderId="10" xfId="0" applyNumberFormat="1" applyFill="1" applyBorder="1" applyAlignment="1">
      <alignment horizontal="left" vertical="top" wrapText="1"/>
    </xf>
    <xf numFmtId="44" fontId="0" fillId="35" borderId="10" xfId="44" applyNumberFormat="1" applyFont="1" applyFill="1" applyBorder="1" applyAlignment="1">
      <alignment horizontal="left" vertical="top" wrapText="1"/>
    </xf>
    <xf numFmtId="44" fontId="0" fillId="35" borderId="10" xfId="0" applyNumberFormat="1" applyFill="1" applyBorder="1" applyAlignment="1">
      <alignment horizontal="left" vertical="top" wrapText="1"/>
    </xf>
    <xf numFmtId="9" fontId="0" fillId="36" borderId="10" xfId="0" applyNumberFormat="1" applyFill="1" applyBorder="1" applyAlignment="1">
      <alignment horizontal="center" vertical="top" wrapText="1"/>
    </xf>
    <xf numFmtId="0" fontId="0" fillId="0" borderId="17" xfId="0" applyBorder="1" applyAlignment="1">
      <alignment horizontal="center"/>
    </xf>
    <xf numFmtId="0" fontId="0" fillId="0" borderId="16" xfId="0" applyBorder="1" applyAlignment="1">
      <alignment/>
    </xf>
    <xf numFmtId="44" fontId="14" fillId="36" borderId="10" xfId="44" applyFont="1" applyFill="1" applyBorder="1" applyAlignment="1">
      <alignment/>
    </xf>
    <xf numFmtId="44" fontId="14" fillId="0" borderId="10" xfId="0" applyNumberFormat="1" applyFont="1" applyBorder="1" applyAlignment="1">
      <alignment/>
    </xf>
    <xf numFmtId="0" fontId="0" fillId="36" borderId="24" xfId="0" applyFill="1" applyBorder="1" applyAlignment="1">
      <alignment/>
    </xf>
    <xf numFmtId="0" fontId="0" fillId="0" borderId="42" xfId="0" applyBorder="1" applyAlignment="1">
      <alignment horizontal="center"/>
    </xf>
    <xf numFmtId="0" fontId="0" fillId="0" borderId="0" xfId="0" applyFont="1" applyAlignment="1">
      <alignment horizontal="center"/>
    </xf>
    <xf numFmtId="0" fontId="23" fillId="36" borderId="10" xfId="0" applyFont="1" applyFill="1" applyBorder="1" applyAlignment="1">
      <alignment wrapText="1"/>
    </xf>
    <xf numFmtId="41" fontId="23" fillId="36" borderId="10" xfId="0" applyNumberFormat="1" applyFont="1" applyFill="1" applyBorder="1" applyAlignment="1">
      <alignment wrapText="1"/>
    </xf>
    <xf numFmtId="0" fontId="6" fillId="0" borderId="43" xfId="0" applyFont="1" applyBorder="1" applyAlignment="1">
      <alignment horizontal="center"/>
    </xf>
    <xf numFmtId="0" fontId="6" fillId="0" borderId="44" xfId="0" applyFont="1" applyBorder="1" applyAlignment="1">
      <alignment horizontal="center"/>
    </xf>
    <xf numFmtId="0" fontId="6" fillId="0" borderId="45" xfId="0" applyFont="1" applyBorder="1" applyAlignment="1">
      <alignment horizontal="center"/>
    </xf>
    <xf numFmtId="0" fontId="14" fillId="0" borderId="10" xfId="0" applyFont="1" applyBorder="1" applyAlignment="1">
      <alignment horizontal="center"/>
    </xf>
    <xf numFmtId="0" fontId="14" fillId="0" borderId="10" xfId="0" applyFont="1" applyBorder="1" applyAlignment="1">
      <alignment horizontal="center" wrapText="1"/>
    </xf>
    <xf numFmtId="0" fontId="24" fillId="36" borderId="10" xfId="0" applyFont="1" applyFill="1" applyBorder="1" applyAlignment="1">
      <alignment/>
    </xf>
    <xf numFmtId="0" fontId="21" fillId="0" borderId="0" xfId="0" applyFont="1" applyFill="1" applyBorder="1" applyAlignment="1">
      <alignment horizontal="center" vertical="top" wrapText="1"/>
    </xf>
    <xf numFmtId="0" fontId="0" fillId="0" borderId="33" xfId="0" applyFont="1" applyFill="1" applyBorder="1" applyAlignment="1">
      <alignment horizontal="left"/>
    </xf>
    <xf numFmtId="0" fontId="21" fillId="37" borderId="36" xfId="0" applyFont="1" applyFill="1" applyBorder="1" applyAlignment="1">
      <alignment horizontal="left"/>
    </xf>
    <xf numFmtId="0" fontId="21" fillId="37" borderId="22" xfId="0" applyFont="1" applyFill="1" applyBorder="1" applyAlignment="1">
      <alignment horizontal="left"/>
    </xf>
    <xf numFmtId="0" fontId="0" fillId="0" borderId="0" xfId="0" applyFill="1" applyBorder="1" applyAlignment="1">
      <alignment horizontal="left" vertical="top" wrapText="1"/>
    </xf>
    <xf numFmtId="174" fontId="0" fillId="36" borderId="10" xfId="0" applyNumberFormat="1" applyFill="1" applyBorder="1" applyAlignment="1">
      <alignment horizontal="left" vertical="top" wrapText="1"/>
    </xf>
    <xf numFmtId="42" fontId="0" fillId="36" borderId="10" xfId="0" applyNumberFormat="1" applyFill="1" applyBorder="1" applyAlignment="1">
      <alignment horizontal="left" vertical="top" wrapText="1"/>
    </xf>
    <xf numFmtId="0" fontId="0" fillId="0" borderId="19" xfId="0" applyBorder="1" applyAlignment="1">
      <alignment horizontal="center"/>
    </xf>
    <xf numFmtId="0" fontId="0" fillId="0" borderId="21" xfId="0" applyBorder="1" applyAlignment="1">
      <alignment horizontal="center"/>
    </xf>
    <xf numFmtId="0" fontId="0" fillId="38" borderId="17" xfId="0" applyFill="1" applyBorder="1" applyAlignment="1">
      <alignment/>
    </xf>
    <xf numFmtId="0" fontId="0" fillId="38" borderId="10" xfId="0" applyFill="1" applyBorder="1" applyAlignment="1">
      <alignment/>
    </xf>
    <xf numFmtId="0" fontId="0" fillId="0" borderId="0" xfId="0" applyFill="1" applyBorder="1" applyAlignment="1">
      <alignment vertical="top" wrapText="1"/>
    </xf>
    <xf numFmtId="0" fontId="14" fillId="37" borderId="10" xfId="0" applyFont="1" applyFill="1" applyBorder="1" applyAlignment="1">
      <alignment/>
    </xf>
    <xf numFmtId="0" fontId="14" fillId="0" borderId="38" xfId="0" applyFont="1" applyBorder="1" applyAlignment="1">
      <alignment horizontal="center"/>
    </xf>
    <xf numFmtId="0" fontId="14" fillId="0" borderId="39" xfId="0" applyFont="1" applyBorder="1" applyAlignment="1">
      <alignment horizontal="center"/>
    </xf>
    <xf numFmtId="0" fontId="14" fillId="0" borderId="24" xfId="0" applyFont="1" applyBorder="1" applyAlignment="1">
      <alignment horizontal="center"/>
    </xf>
    <xf numFmtId="0" fontId="18" fillId="34" borderId="46" xfId="0" applyFont="1" applyFill="1" applyBorder="1" applyAlignment="1">
      <alignment horizontal="center" wrapText="1"/>
    </xf>
    <xf numFmtId="0" fontId="12" fillId="0" borderId="17" xfId="0" applyFont="1" applyBorder="1" applyAlignment="1">
      <alignment horizontal="center" vertical="top"/>
    </xf>
    <xf numFmtId="170" fontId="12" fillId="0" borderId="17" xfId="0" applyNumberFormat="1" applyFont="1" applyBorder="1" applyAlignment="1">
      <alignment horizontal="center" vertical="top"/>
    </xf>
    <xf numFmtId="170" fontId="0" fillId="36" borderId="10" xfId="0" applyNumberFormat="1" applyFill="1" applyBorder="1" applyAlignment="1">
      <alignment horizontal="left" vertical="top"/>
    </xf>
    <xf numFmtId="0" fontId="0" fillId="36" borderId="10" xfId="0" applyFill="1" applyBorder="1" applyAlignment="1">
      <alignment horizontal="left" vertical="top"/>
    </xf>
    <xf numFmtId="0" fontId="0" fillId="36" borderId="10" xfId="0" applyFill="1" applyBorder="1" applyAlignment="1" quotePrefix="1">
      <alignment horizontal="left" vertical="top" wrapText="1"/>
    </xf>
    <xf numFmtId="165" fontId="0" fillId="36" borderId="10" xfId="0" applyNumberFormat="1" applyFill="1" applyBorder="1" applyAlignment="1">
      <alignment horizontal="left" vertical="top"/>
    </xf>
    <xf numFmtId="0" fontId="0" fillId="0" borderId="0" xfId="0" applyFill="1" applyBorder="1" applyAlignment="1">
      <alignment/>
    </xf>
    <xf numFmtId="0" fontId="21" fillId="38" borderId="17" xfId="0" applyFont="1" applyFill="1" applyBorder="1" applyAlignment="1">
      <alignment horizontal="left" vertical="top" wrapText="1"/>
    </xf>
    <xf numFmtId="0" fontId="21" fillId="38" borderId="17" xfId="0" applyFont="1" applyFill="1" applyBorder="1" applyAlignment="1">
      <alignment horizontal="left"/>
    </xf>
    <xf numFmtId="0" fontId="0" fillId="34" borderId="0" xfId="0" applyFill="1" applyBorder="1" applyAlignment="1">
      <alignment horizontal="left" vertical="top" wrapText="1"/>
    </xf>
    <xf numFmtId="0" fontId="14" fillId="37" borderId="32" xfId="0" applyFont="1" applyFill="1" applyBorder="1" applyAlignment="1">
      <alignment/>
    </xf>
    <xf numFmtId="0" fontId="14" fillId="37" borderId="23" xfId="0" applyFont="1" applyFill="1" applyBorder="1" applyAlignment="1">
      <alignment/>
    </xf>
    <xf numFmtId="0" fontId="14" fillId="37" borderId="17" xfId="0" applyFont="1" applyFill="1" applyBorder="1" applyAlignment="1">
      <alignment/>
    </xf>
    <xf numFmtId="3" fontId="7" fillId="35" borderId="10" xfId="0" applyNumberFormat="1" applyFont="1" applyFill="1" applyBorder="1" applyAlignment="1">
      <alignment horizontal="center" vertical="center" wrapText="1"/>
    </xf>
    <xf numFmtId="3" fontId="7" fillId="35" borderId="18" xfId="0" applyNumberFormat="1" applyFont="1" applyFill="1" applyBorder="1" applyAlignment="1">
      <alignment horizontal="center" vertical="center" wrapText="1"/>
    </xf>
    <xf numFmtId="3" fontId="7" fillId="35" borderId="30" xfId="0" applyNumberFormat="1" applyFont="1" applyFill="1" applyBorder="1" applyAlignment="1">
      <alignment horizontal="center" vertical="center" wrapText="1"/>
    </xf>
    <xf numFmtId="169" fontId="0" fillId="36" borderId="10" xfId="44" applyNumberFormat="1" applyFont="1" applyFill="1" applyBorder="1" applyAlignment="1">
      <alignment/>
    </xf>
    <xf numFmtId="0" fontId="0" fillId="36" borderId="10" xfId="0" applyFont="1" applyFill="1" applyBorder="1" applyAlignment="1">
      <alignment/>
    </xf>
    <xf numFmtId="14" fontId="0" fillId="35" borderId="18" xfId="0" applyNumberFormat="1" applyFont="1" applyFill="1" applyBorder="1" applyAlignment="1">
      <alignment horizontal="center" wrapText="1"/>
    </xf>
    <xf numFmtId="0" fontId="0" fillId="35" borderId="20" xfId="0" applyFont="1" applyFill="1" applyBorder="1" applyAlignment="1">
      <alignment horizontal="center" wrapText="1"/>
    </xf>
    <xf numFmtId="3" fontId="14" fillId="35" borderId="10" xfId="0" applyNumberFormat="1" applyFont="1" applyFill="1" applyBorder="1" applyAlignment="1">
      <alignment/>
    </xf>
    <xf numFmtId="3" fontId="14" fillId="0" borderId="10" xfId="0" applyNumberFormat="1" applyFont="1" applyFill="1" applyBorder="1" applyAlignment="1">
      <alignment/>
    </xf>
    <xf numFmtId="3" fontId="14" fillId="36" borderId="10" xfId="0" applyNumberFormat="1" applyFont="1" applyFill="1" applyBorder="1" applyAlignment="1">
      <alignment/>
    </xf>
    <xf numFmtId="42" fontId="14" fillId="0" borderId="0" xfId="0" applyNumberFormat="1" applyFont="1" applyFill="1" applyAlignment="1">
      <alignment vertical="center"/>
    </xf>
    <xf numFmtId="42" fontId="0" fillId="35" borderId="10" xfId="0" applyNumberFormat="1" applyFill="1" applyBorder="1" applyAlignment="1">
      <alignment horizontal="left" vertical="top" wrapText="1"/>
    </xf>
    <xf numFmtId="9" fontId="0" fillId="35" borderId="10" xfId="60" applyFont="1" applyFill="1" applyBorder="1" applyAlignment="1">
      <alignment horizontal="center" vertical="top" wrapText="1"/>
    </xf>
    <xf numFmtId="0" fontId="0" fillId="35" borderId="10" xfId="0" applyFill="1" applyBorder="1" applyAlignment="1">
      <alignment horizontal="center" vertical="top" wrapText="1"/>
    </xf>
    <xf numFmtId="44" fontId="0" fillId="35" borderId="10" xfId="44" applyNumberFormat="1" applyFont="1" applyFill="1" applyBorder="1" applyAlignment="1">
      <alignment horizontal="center" vertical="top" wrapText="1"/>
    </xf>
    <xf numFmtId="44" fontId="0" fillId="35" borderId="10" xfId="0" applyNumberFormat="1" applyFill="1" applyBorder="1" applyAlignment="1">
      <alignment horizontal="center" vertical="top" wrapText="1"/>
    </xf>
    <xf numFmtId="42" fontId="0" fillId="0" borderId="10" xfId="44" applyNumberFormat="1" applyFont="1" applyFill="1" applyBorder="1" applyAlignment="1">
      <alignment horizontal="left" vertical="top" wrapText="1"/>
    </xf>
    <xf numFmtId="42" fontId="0" fillId="35" borderId="10" xfId="44" applyNumberFormat="1" applyFont="1" applyFill="1" applyBorder="1" applyAlignment="1">
      <alignment horizontal="left" vertical="top" wrapText="1"/>
    </xf>
    <xf numFmtId="0" fontId="0" fillId="35" borderId="17" xfId="0" applyFill="1" applyBorder="1" applyAlignment="1">
      <alignment horizontal="center"/>
    </xf>
    <xf numFmtId="0" fontId="0" fillId="35" borderId="42" xfId="0" applyFill="1" applyBorder="1" applyAlignment="1">
      <alignment horizontal="center"/>
    </xf>
    <xf numFmtId="0" fontId="0" fillId="35" borderId="21" xfId="0" applyFill="1" applyBorder="1" applyAlignment="1">
      <alignment horizontal="center"/>
    </xf>
    <xf numFmtId="0" fontId="0" fillId="35" borderId="19" xfId="0" applyFill="1" applyBorder="1" applyAlignment="1">
      <alignment horizontal="center"/>
    </xf>
    <xf numFmtId="9" fontId="0" fillId="35" borderId="10" xfId="0" applyNumberFormat="1" applyFill="1" applyBorder="1" applyAlignment="1">
      <alignment horizontal="center"/>
    </xf>
    <xf numFmtId="9" fontId="0" fillId="35" borderId="29" xfId="0" applyNumberFormat="1" applyFill="1" applyBorder="1" applyAlignment="1">
      <alignment horizontal="center"/>
    </xf>
    <xf numFmtId="9" fontId="0" fillId="35" borderId="23" xfId="0" applyNumberFormat="1" applyFill="1" applyBorder="1" applyAlignment="1">
      <alignment horizontal="center"/>
    </xf>
    <xf numFmtId="9" fontId="0" fillId="35" borderId="47" xfId="0" applyNumberFormat="1" applyFill="1" applyBorder="1" applyAlignment="1">
      <alignment horizontal="center"/>
    </xf>
    <xf numFmtId="9" fontId="0" fillId="35" borderId="18" xfId="0" applyNumberFormat="1" applyFill="1" applyBorder="1" applyAlignment="1">
      <alignment horizontal="center"/>
    </xf>
    <xf numFmtId="9" fontId="0" fillId="35" borderId="48" xfId="0" applyNumberFormat="1" applyFill="1" applyBorder="1" applyAlignment="1">
      <alignment horizontal="center"/>
    </xf>
    <xf numFmtId="0" fontId="0" fillId="35" borderId="22" xfId="0" applyFill="1" applyBorder="1" applyAlignment="1">
      <alignment horizontal="center"/>
    </xf>
    <xf numFmtId="9" fontId="0" fillId="35" borderId="38" xfId="0" applyNumberFormat="1" applyFill="1" applyBorder="1" applyAlignment="1">
      <alignment horizontal="center"/>
    </xf>
    <xf numFmtId="9" fontId="0" fillId="35" borderId="19" xfId="0" applyNumberFormat="1" applyFill="1" applyBorder="1" applyAlignment="1">
      <alignment horizontal="center"/>
    </xf>
    <xf numFmtId="9" fontId="0" fillId="35" borderId="33" xfId="0" applyNumberFormat="1" applyFill="1" applyBorder="1" applyAlignment="1">
      <alignment horizontal="center"/>
    </xf>
    <xf numFmtId="9" fontId="0" fillId="35" borderId="49" xfId="0" applyNumberFormat="1" applyFill="1" applyBorder="1" applyAlignment="1">
      <alignment horizontal="center"/>
    </xf>
    <xf numFmtId="9" fontId="0" fillId="35" borderId="50" xfId="0" applyNumberFormat="1" applyFill="1" applyBorder="1" applyAlignment="1">
      <alignment horizontal="center"/>
    </xf>
    <xf numFmtId="9" fontId="0" fillId="35" borderId="20" xfId="0" applyNumberFormat="1" applyFill="1" applyBorder="1" applyAlignment="1">
      <alignment horizontal="center"/>
    </xf>
    <xf numFmtId="49" fontId="0" fillId="0" borderId="10" xfId="0" applyNumberFormat="1" applyFont="1" applyFill="1" applyBorder="1" applyAlignment="1">
      <alignment horizontal="center" vertical="top"/>
    </xf>
    <xf numFmtId="0" fontId="0" fillId="36" borderId="23" xfId="0" applyFill="1" applyBorder="1" applyAlignment="1">
      <alignment/>
    </xf>
    <xf numFmtId="0" fontId="0" fillId="36" borderId="32" xfId="0" applyFill="1" applyBorder="1" applyAlignment="1">
      <alignment/>
    </xf>
    <xf numFmtId="0" fontId="0" fillId="36" borderId="17" xfId="0" applyFill="1" applyBorder="1" applyAlignment="1">
      <alignment/>
    </xf>
    <xf numFmtId="0" fontId="14" fillId="0" borderId="0" xfId="0" applyFont="1" applyAlignment="1">
      <alignment horizontal="center"/>
    </xf>
    <xf numFmtId="0" fontId="0" fillId="36" borderId="23" xfId="0" applyFont="1" applyFill="1" applyBorder="1" applyAlignment="1">
      <alignment horizontal="left"/>
    </xf>
    <xf numFmtId="0" fontId="12" fillId="0" borderId="0" xfId="0" applyFont="1" applyFill="1" applyBorder="1" applyAlignment="1">
      <alignment/>
    </xf>
    <xf numFmtId="0" fontId="0" fillId="35" borderId="10" xfId="0" applyFill="1" applyBorder="1" applyAlignment="1">
      <alignment horizontal="center"/>
    </xf>
    <xf numFmtId="0" fontId="0" fillId="35" borderId="23" xfId="0" applyFill="1" applyBorder="1" applyAlignment="1">
      <alignment horizontal="center"/>
    </xf>
    <xf numFmtId="0" fontId="0" fillId="35" borderId="18" xfId="0" applyFill="1" applyBorder="1" applyAlignment="1">
      <alignment horizontal="center"/>
    </xf>
    <xf numFmtId="0" fontId="14" fillId="0" borderId="0" xfId="0" applyFont="1" applyFill="1" applyBorder="1" applyAlignment="1">
      <alignment horizontal="center"/>
    </xf>
    <xf numFmtId="0" fontId="14" fillId="0" borderId="0" xfId="0" applyFont="1" applyFill="1" applyBorder="1" applyAlignment="1">
      <alignment horizontal="left" wrapText="1"/>
    </xf>
    <xf numFmtId="42" fontId="14" fillId="0" borderId="0" xfId="0" applyNumberFormat="1" applyFont="1" applyFill="1" applyBorder="1" applyAlignment="1">
      <alignment horizontal="center" vertical="center"/>
    </xf>
    <xf numFmtId="0" fontId="12" fillId="0" borderId="0" xfId="0" applyFont="1" applyFill="1" applyBorder="1" applyAlignment="1">
      <alignment horizontal="center"/>
    </xf>
    <xf numFmtId="0" fontId="14" fillId="0" borderId="0" xfId="0" applyFont="1" applyFill="1" applyBorder="1" applyAlignment="1">
      <alignment/>
    </xf>
    <xf numFmtId="0" fontId="14" fillId="0" borderId="40" xfId="0" applyFont="1" applyFill="1" applyBorder="1" applyAlignment="1">
      <alignment/>
    </xf>
    <xf numFmtId="0" fontId="14" fillId="0" borderId="40" xfId="0" applyFont="1" applyFill="1" applyBorder="1" applyAlignment="1">
      <alignment horizontal="left" wrapText="1"/>
    </xf>
    <xf numFmtId="42" fontId="14" fillId="0" borderId="0" xfId="0" applyNumberFormat="1" applyFont="1" applyFill="1" applyBorder="1" applyAlignment="1">
      <alignment vertical="center"/>
    </xf>
    <xf numFmtId="0" fontId="14" fillId="0" borderId="0" xfId="0" applyFont="1" applyFill="1" applyBorder="1" applyAlignment="1">
      <alignment/>
    </xf>
    <xf numFmtId="0" fontId="14" fillId="0" borderId="40" xfId="0" applyFont="1" applyFill="1" applyBorder="1" applyAlignment="1">
      <alignment/>
    </xf>
    <xf numFmtId="0" fontId="12" fillId="0" borderId="32" xfId="0" applyFont="1" applyFill="1" applyBorder="1" applyAlignment="1">
      <alignment horizontal="center"/>
    </xf>
    <xf numFmtId="0" fontId="14" fillId="0" borderId="32" xfId="0" applyFont="1" applyFill="1" applyBorder="1" applyAlignment="1">
      <alignment/>
    </xf>
    <xf numFmtId="0" fontId="0" fillId="39" borderId="0" xfId="0" applyFill="1" applyAlignment="1">
      <alignment/>
    </xf>
    <xf numFmtId="42" fontId="14" fillId="39" borderId="0" xfId="0" applyNumberFormat="1" applyFont="1" applyFill="1" applyBorder="1" applyAlignment="1">
      <alignment vertical="center"/>
    </xf>
    <xf numFmtId="0" fontId="14" fillId="39" borderId="0" xfId="0" applyFont="1" applyFill="1" applyAlignment="1">
      <alignment/>
    </xf>
    <xf numFmtId="0" fontId="14" fillId="39" borderId="0" xfId="0" applyFont="1" applyFill="1" applyBorder="1" applyAlignment="1">
      <alignment/>
    </xf>
    <xf numFmtId="0" fontId="6" fillId="35" borderId="10" xfId="0" applyFont="1" applyFill="1" applyBorder="1" applyAlignment="1">
      <alignment/>
    </xf>
    <xf numFmtId="0" fontId="0" fillId="38" borderId="17" xfId="0" applyFill="1" applyBorder="1" applyAlignment="1">
      <alignment wrapText="1"/>
    </xf>
    <xf numFmtId="0" fontId="0" fillId="38" borderId="10" xfId="0" applyFill="1" applyBorder="1" applyAlignment="1">
      <alignment wrapText="1"/>
    </xf>
    <xf numFmtId="175" fontId="0" fillId="38" borderId="17" xfId="0" applyNumberFormat="1" applyFill="1" applyBorder="1" applyAlignment="1">
      <alignment/>
    </xf>
    <xf numFmtId="175" fontId="0" fillId="38" borderId="10" xfId="0" applyNumberFormat="1" applyFill="1" applyBorder="1" applyAlignment="1">
      <alignment/>
    </xf>
    <xf numFmtId="0" fontId="7" fillId="35" borderId="30" xfId="0" applyFont="1" applyFill="1" applyBorder="1" applyAlignment="1">
      <alignment horizontal="left" vertical="center" wrapText="1"/>
    </xf>
    <xf numFmtId="0" fontId="0" fillId="36" borderId="24" xfId="0" applyFont="1" applyFill="1" applyBorder="1" applyAlignment="1">
      <alignment horizontal="center"/>
    </xf>
    <xf numFmtId="0" fontId="0" fillId="36" borderId="39" xfId="0" applyFill="1" applyBorder="1" applyAlignment="1">
      <alignment horizontal="center"/>
    </xf>
    <xf numFmtId="0" fontId="0" fillId="36" borderId="10" xfId="0" applyFill="1" applyBorder="1" applyAlignment="1">
      <alignment/>
    </xf>
    <xf numFmtId="0" fontId="14" fillId="36" borderId="24" xfId="0" applyFont="1" applyFill="1" applyBorder="1" applyAlignment="1">
      <alignment/>
    </xf>
    <xf numFmtId="9" fontId="14" fillId="36" borderId="10" xfId="0" applyNumberFormat="1" applyFont="1" applyFill="1" applyBorder="1" applyAlignment="1">
      <alignment horizontal="left"/>
    </xf>
    <xf numFmtId="44" fontId="14" fillId="36" borderId="0" xfId="44" applyFont="1" applyFill="1" applyAlignment="1">
      <alignment/>
    </xf>
    <xf numFmtId="0" fontId="21" fillId="36" borderId="17" xfId="0" applyFont="1" applyFill="1" applyBorder="1" applyAlignment="1">
      <alignment horizontal="left" vertical="top" wrapText="1"/>
    </xf>
    <xf numFmtId="0" fontId="21" fillId="36" borderId="10" xfId="0" applyFont="1" applyFill="1" applyBorder="1" applyAlignment="1">
      <alignment horizontal="left" vertical="top" wrapText="1"/>
    </xf>
    <xf numFmtId="0" fontId="21" fillId="36" borderId="17" xfId="0" applyFont="1" applyFill="1" applyBorder="1" applyAlignment="1">
      <alignment horizontal="center" vertical="top" wrapText="1"/>
    </xf>
    <xf numFmtId="6" fontId="21" fillId="36" borderId="17" xfId="0" applyNumberFormat="1" applyFont="1" applyFill="1" applyBorder="1" applyAlignment="1">
      <alignment horizontal="left" vertical="top" wrapText="1"/>
    </xf>
    <xf numFmtId="14" fontId="21" fillId="36" borderId="17" xfId="0" applyNumberFormat="1" applyFont="1" applyFill="1" applyBorder="1" applyAlignment="1">
      <alignment horizontal="left" vertical="top" wrapText="1"/>
    </xf>
    <xf numFmtId="0" fontId="21" fillId="36" borderId="17" xfId="0" applyFont="1" applyFill="1" applyBorder="1" applyAlignment="1">
      <alignment horizontal="left"/>
    </xf>
    <xf numFmtId="0" fontId="21" fillId="36" borderId="10" xfId="0" applyFont="1" applyFill="1" applyBorder="1" applyAlignment="1">
      <alignment horizontal="center" vertical="top" wrapText="1"/>
    </xf>
    <xf numFmtId="8" fontId="21" fillId="36" borderId="10" xfId="0" applyNumberFormat="1" applyFont="1" applyFill="1" applyBorder="1" applyAlignment="1">
      <alignment horizontal="left" vertical="top" wrapText="1"/>
    </xf>
    <xf numFmtId="14" fontId="21" fillId="36" borderId="10" xfId="0" applyNumberFormat="1" applyFont="1" applyFill="1" applyBorder="1" applyAlignment="1">
      <alignment horizontal="left" vertical="top" wrapText="1"/>
    </xf>
    <xf numFmtId="0" fontId="21" fillId="36" borderId="10" xfId="0" applyFont="1" applyFill="1" applyBorder="1" applyAlignment="1">
      <alignment horizontal="left"/>
    </xf>
    <xf numFmtId="6" fontId="21" fillId="36" borderId="10" xfId="0" applyNumberFormat="1" applyFont="1" applyFill="1" applyBorder="1" applyAlignment="1">
      <alignment horizontal="left" vertical="top" wrapText="1"/>
    </xf>
    <xf numFmtId="0" fontId="0" fillId="36" borderId="36" xfId="0" applyFont="1" applyFill="1" applyBorder="1" applyAlignment="1">
      <alignment horizontal="left"/>
    </xf>
    <xf numFmtId="0" fontId="0" fillId="36" borderId="0" xfId="0" applyFont="1" applyFill="1" applyBorder="1" applyAlignment="1">
      <alignment horizontal="left"/>
    </xf>
    <xf numFmtId="0" fontId="0" fillId="36" borderId="40" xfId="0" applyFont="1" applyFill="1" applyBorder="1" applyAlignment="1">
      <alignment horizontal="left"/>
    </xf>
    <xf numFmtId="0" fontId="0" fillId="36" borderId="41" xfId="0" applyFont="1" applyFill="1" applyBorder="1" applyAlignment="1">
      <alignment horizontal="left"/>
    </xf>
    <xf numFmtId="6" fontId="0" fillId="34" borderId="0" xfId="0" applyNumberFormat="1" applyFill="1" applyAlignment="1">
      <alignment horizontal="left" vertical="top"/>
    </xf>
    <xf numFmtId="0" fontId="12" fillId="0" borderId="0" xfId="0" applyFont="1" applyFill="1" applyAlignment="1">
      <alignment horizontal="left"/>
    </xf>
    <xf numFmtId="0" fontId="0" fillId="0" borderId="0" xfId="0" applyBorder="1" applyAlignment="1">
      <alignment wrapText="1"/>
    </xf>
    <xf numFmtId="0" fontId="18" fillId="0" borderId="0" xfId="0" applyFont="1" applyFill="1" applyBorder="1" applyAlignment="1">
      <alignment horizontal="center" wrapText="1"/>
    </xf>
    <xf numFmtId="0" fontId="19" fillId="0" borderId="0" xfId="0" applyFont="1" applyFill="1" applyBorder="1" applyAlignment="1">
      <alignment horizontal="center" wrapText="1"/>
    </xf>
    <xf numFmtId="0" fontId="0" fillId="0" borderId="0" xfId="0" applyFill="1" applyBorder="1" applyAlignment="1">
      <alignment wrapText="1"/>
    </xf>
    <xf numFmtId="0" fontId="18" fillId="0" borderId="0" xfId="0" applyFont="1" applyFill="1" applyAlignment="1">
      <alignment/>
    </xf>
    <xf numFmtId="0" fontId="14" fillId="0" borderId="10" xfId="0" applyFont="1" applyFill="1" applyBorder="1" applyAlignment="1">
      <alignment horizontal="center"/>
    </xf>
    <xf numFmtId="44" fontId="0" fillId="35" borderId="10" xfId="44" applyFont="1" applyFill="1" applyBorder="1" applyAlignment="1">
      <alignment/>
    </xf>
    <xf numFmtId="0" fontId="0" fillId="40" borderId="0" xfId="0" applyFont="1" applyFill="1" applyAlignment="1">
      <alignment/>
    </xf>
    <xf numFmtId="0" fontId="0" fillId="40" borderId="0" xfId="0" applyFill="1" applyAlignment="1">
      <alignment/>
    </xf>
    <xf numFmtId="0" fontId="14" fillId="40" borderId="0" xfId="0" applyFont="1" applyFill="1" applyAlignment="1">
      <alignment/>
    </xf>
    <xf numFmtId="0" fontId="14" fillId="40" borderId="0" xfId="0" applyFont="1" applyFill="1" applyBorder="1" applyAlignment="1">
      <alignment/>
    </xf>
    <xf numFmtId="0" fontId="14" fillId="40" borderId="10" xfId="0" applyFont="1" applyFill="1" applyBorder="1" applyAlignment="1">
      <alignment/>
    </xf>
    <xf numFmtId="0" fontId="0" fillId="40" borderId="0" xfId="0" applyFill="1" applyAlignment="1">
      <alignment horizontal="left" vertical="top" wrapText="1"/>
    </xf>
    <xf numFmtId="0" fontId="0" fillId="40" borderId="0" xfId="0" applyFill="1" applyAlignment="1">
      <alignment horizontal="left"/>
    </xf>
    <xf numFmtId="0" fontId="27" fillId="40" borderId="0" xfId="0" applyFont="1" applyFill="1" applyAlignment="1">
      <alignment horizontal="left"/>
    </xf>
    <xf numFmtId="0" fontId="0" fillId="40" borderId="0" xfId="0" applyFill="1" applyAlignment="1">
      <alignment horizontal="left" vertical="top"/>
    </xf>
    <xf numFmtId="0" fontId="4" fillId="40" borderId="0" xfId="0" applyFont="1" applyFill="1" applyAlignment="1">
      <alignment horizontal="left" vertical="top"/>
    </xf>
    <xf numFmtId="0" fontId="5" fillId="40" borderId="0" xfId="0" applyFont="1" applyFill="1" applyAlignment="1">
      <alignment horizontal="left" vertical="top"/>
    </xf>
    <xf numFmtId="0" fontId="0" fillId="40" borderId="0" xfId="0" applyFont="1" applyFill="1" applyAlignment="1">
      <alignment horizontal="left" vertical="top"/>
    </xf>
    <xf numFmtId="0" fontId="14" fillId="40" borderId="0" xfId="0" applyFont="1" applyFill="1" applyAlignment="1">
      <alignment horizontal="left" vertical="top"/>
    </xf>
    <xf numFmtId="0" fontId="18" fillId="40" borderId="0" xfId="0" applyFont="1" applyFill="1" applyAlignment="1">
      <alignment/>
    </xf>
    <xf numFmtId="169" fontId="0" fillId="40" borderId="0" xfId="44" applyNumberFormat="1" applyFont="1" applyFill="1" applyAlignment="1">
      <alignment/>
    </xf>
    <xf numFmtId="0" fontId="0" fillId="40" borderId="0" xfId="0" applyFont="1" applyFill="1" applyAlignment="1">
      <alignment horizontal="center" wrapText="1"/>
    </xf>
    <xf numFmtId="0" fontId="11" fillId="34" borderId="0" xfId="0" applyFont="1" applyFill="1" applyAlignment="1">
      <alignment horizontal="left"/>
    </xf>
    <xf numFmtId="0" fontId="11" fillId="40" borderId="0" xfId="0" applyFont="1" applyFill="1" applyAlignment="1">
      <alignment horizontal="left"/>
    </xf>
    <xf numFmtId="0" fontId="28" fillId="40" borderId="0" xfId="0" applyFont="1" applyFill="1" applyAlignment="1">
      <alignment horizontal="left"/>
    </xf>
    <xf numFmtId="0" fontId="11" fillId="40" borderId="0" xfId="0" applyFont="1" applyFill="1" applyAlignment="1">
      <alignment horizontal="center"/>
    </xf>
    <xf numFmtId="44" fontId="14" fillId="40" borderId="0" xfId="44" applyFont="1" applyFill="1" applyAlignment="1">
      <alignment/>
    </xf>
    <xf numFmtId="0" fontId="12" fillId="41" borderId="10" xfId="0" applyFont="1" applyFill="1" applyBorder="1" applyAlignment="1">
      <alignment horizontal="left" vertical="top" wrapText="1"/>
    </xf>
    <xf numFmtId="0" fontId="30" fillId="40" borderId="0" xfId="0" applyFont="1" applyFill="1" applyAlignment="1">
      <alignment/>
    </xf>
    <xf numFmtId="0" fontId="31" fillId="40" borderId="0" xfId="0" applyFont="1" applyFill="1" applyAlignment="1">
      <alignment/>
    </xf>
    <xf numFmtId="0" fontId="30" fillId="40" borderId="0" xfId="0" applyFont="1" applyFill="1" applyAlignment="1">
      <alignment horizontal="left" indent="4"/>
    </xf>
    <xf numFmtId="0" fontId="30" fillId="40" borderId="0" xfId="0" applyFont="1" applyFill="1" applyAlignment="1">
      <alignment horizontal="left"/>
    </xf>
    <xf numFmtId="0" fontId="2" fillId="40" borderId="0" xfId="54" applyFill="1" applyAlignment="1" applyProtection="1">
      <alignment horizontal="left"/>
      <protection/>
    </xf>
    <xf numFmtId="0" fontId="30" fillId="0" borderId="0" xfId="0" applyFont="1" applyFill="1" applyAlignment="1">
      <alignment horizontal="left"/>
    </xf>
    <xf numFmtId="0" fontId="12" fillId="0" borderId="38" xfId="0" applyFont="1" applyBorder="1" applyAlignment="1">
      <alignment/>
    </xf>
    <xf numFmtId="0" fontId="0" fillId="0" borderId="24" xfId="0" applyBorder="1" applyAlignment="1">
      <alignment/>
    </xf>
    <xf numFmtId="0" fontId="0" fillId="36" borderId="38" xfId="0" applyFont="1" applyFill="1" applyBorder="1" applyAlignment="1">
      <alignment horizontal="center"/>
    </xf>
    <xf numFmtId="0" fontId="0" fillId="36" borderId="24" xfId="0" applyFont="1" applyFill="1" applyBorder="1" applyAlignment="1">
      <alignment horizontal="center"/>
    </xf>
    <xf numFmtId="0" fontId="0" fillId="36" borderId="38" xfId="0" applyFill="1" applyBorder="1" applyAlignment="1">
      <alignment horizontal="center"/>
    </xf>
    <xf numFmtId="0" fontId="0" fillId="36" borderId="39" xfId="0" applyFill="1" applyBorder="1" applyAlignment="1">
      <alignment horizontal="center"/>
    </xf>
    <xf numFmtId="0" fontId="0" fillId="35" borderId="38" xfId="0" applyFont="1" applyFill="1" applyBorder="1" applyAlignment="1">
      <alignment horizontal="center"/>
    </xf>
    <xf numFmtId="0" fontId="0" fillId="35" borderId="24" xfId="0" applyFont="1" applyFill="1" applyBorder="1" applyAlignment="1">
      <alignment horizontal="center"/>
    </xf>
    <xf numFmtId="0" fontId="0" fillId="35" borderId="38" xfId="0" applyFill="1" applyBorder="1" applyAlignment="1">
      <alignment horizontal="center"/>
    </xf>
    <xf numFmtId="0" fontId="0" fillId="35" borderId="39" xfId="0" applyFill="1" applyBorder="1" applyAlignment="1">
      <alignment horizontal="center"/>
    </xf>
    <xf numFmtId="0" fontId="0" fillId="35" borderId="24" xfId="0" applyFill="1" applyBorder="1" applyAlignment="1">
      <alignment horizontal="center"/>
    </xf>
    <xf numFmtId="0" fontId="9" fillId="35" borderId="10" xfId="0" applyFont="1" applyFill="1" applyBorder="1" applyAlignment="1">
      <alignment/>
    </xf>
    <xf numFmtId="0" fontId="0" fillId="35" borderId="10" xfId="0" applyFill="1" applyBorder="1" applyAlignment="1">
      <alignment/>
    </xf>
    <xf numFmtId="0" fontId="0" fillId="35" borderId="10" xfId="0" applyFont="1" applyFill="1" applyBorder="1" applyAlignment="1">
      <alignment/>
    </xf>
    <xf numFmtId="0" fontId="0" fillId="35" borderId="38" xfId="0" applyFont="1" applyFill="1" applyBorder="1" applyAlignment="1">
      <alignment/>
    </xf>
    <xf numFmtId="0" fontId="0" fillId="0" borderId="39" xfId="0" applyBorder="1" applyAlignment="1">
      <alignment/>
    </xf>
    <xf numFmtId="10" fontId="0" fillId="36" borderId="38" xfId="0" applyNumberFormat="1" applyFont="1" applyFill="1" applyBorder="1" applyAlignment="1">
      <alignment horizontal="center"/>
    </xf>
    <xf numFmtId="10" fontId="0" fillId="36" borderId="24" xfId="0" applyNumberFormat="1" applyFont="1" applyFill="1" applyBorder="1" applyAlignment="1">
      <alignment horizontal="center"/>
    </xf>
    <xf numFmtId="0" fontId="0" fillId="34" borderId="38" xfId="0" applyFill="1" applyBorder="1" applyAlignment="1">
      <alignment horizontal="center"/>
    </xf>
    <xf numFmtId="0" fontId="0" fillId="34" borderId="39" xfId="0" applyFill="1" applyBorder="1" applyAlignment="1">
      <alignment horizontal="center"/>
    </xf>
    <xf numFmtId="0" fontId="0" fillId="34" borderId="24" xfId="0" applyFill="1" applyBorder="1" applyAlignment="1">
      <alignment horizontal="center"/>
    </xf>
    <xf numFmtId="0" fontId="0" fillId="36" borderId="24" xfId="0" applyFill="1" applyBorder="1" applyAlignment="1">
      <alignment horizontal="center"/>
    </xf>
    <xf numFmtId="0" fontId="0" fillId="34" borderId="38" xfId="0" applyFont="1" applyFill="1" applyBorder="1" applyAlignment="1">
      <alignment horizontal="center"/>
    </xf>
    <xf numFmtId="0" fontId="0" fillId="34" borderId="24" xfId="0" applyFont="1" applyFill="1" applyBorder="1" applyAlignment="1">
      <alignment horizontal="center"/>
    </xf>
    <xf numFmtId="0" fontId="0" fillId="36" borderId="10" xfId="0" applyFont="1" applyFill="1" applyBorder="1" applyAlignment="1">
      <alignment/>
    </xf>
    <xf numFmtId="0" fontId="0" fillId="36" borderId="10" xfId="0" applyFill="1" applyBorder="1" applyAlignment="1">
      <alignment/>
    </xf>
    <xf numFmtId="0" fontId="12" fillId="34" borderId="0" xfId="0" applyFont="1" applyFill="1" applyAlignment="1">
      <alignment/>
    </xf>
    <xf numFmtId="0" fontId="14" fillId="0" borderId="0" xfId="0" applyFont="1" applyAlignment="1">
      <alignment/>
    </xf>
    <xf numFmtId="0" fontId="0" fillId="0" borderId="10" xfId="0" applyBorder="1" applyAlignment="1">
      <alignment/>
    </xf>
    <xf numFmtId="0" fontId="23" fillId="36" borderId="38" xfId="0" applyFont="1" applyFill="1" applyBorder="1" applyAlignment="1">
      <alignment wrapText="1"/>
    </xf>
    <xf numFmtId="0" fontId="23" fillId="36" borderId="39" xfId="0" applyFont="1" applyFill="1" applyBorder="1" applyAlignment="1">
      <alignment wrapText="1"/>
    </xf>
    <xf numFmtId="0" fontId="23" fillId="36" borderId="24" xfId="0" applyFont="1" applyFill="1" applyBorder="1" applyAlignment="1">
      <alignment wrapText="1"/>
    </xf>
    <xf numFmtId="0" fontId="15" fillId="0" borderId="0" xfId="0" applyFont="1" applyFill="1" applyAlignment="1">
      <alignment/>
    </xf>
    <xf numFmtId="0" fontId="0" fillId="0" borderId="0" xfId="0" applyFill="1" applyAlignment="1">
      <alignment/>
    </xf>
    <xf numFmtId="0" fontId="0" fillId="0" borderId="38" xfId="0" applyFont="1" applyBorder="1" applyAlignment="1">
      <alignment horizontal="center"/>
    </xf>
    <xf numFmtId="0" fontId="0" fillId="0" borderId="39" xfId="0" applyFont="1" applyBorder="1" applyAlignment="1">
      <alignment horizontal="center"/>
    </xf>
    <xf numFmtId="0" fontId="0" fillId="0" borderId="24" xfId="0" applyFont="1" applyBorder="1" applyAlignment="1">
      <alignment horizontal="center"/>
    </xf>
    <xf numFmtId="0" fontId="14" fillId="35" borderId="33" xfId="0" applyFont="1" applyFill="1" applyBorder="1" applyAlignment="1">
      <alignment horizontal="left" vertical="top" wrapText="1"/>
    </xf>
    <xf numFmtId="0" fontId="14" fillId="35" borderId="34" xfId="0" applyFont="1" applyFill="1" applyBorder="1" applyAlignment="1">
      <alignment horizontal="left" vertical="top" wrapText="1"/>
    </xf>
    <xf numFmtId="0" fontId="14" fillId="35" borderId="35" xfId="0" applyFont="1" applyFill="1" applyBorder="1" applyAlignment="1">
      <alignment horizontal="left" vertical="top" wrapText="1"/>
    </xf>
    <xf numFmtId="0" fontId="14" fillId="0" borderId="22" xfId="0" applyFont="1" applyBorder="1" applyAlignment="1">
      <alignment horizontal="left" vertical="top" wrapText="1"/>
    </xf>
    <xf numFmtId="0" fontId="14" fillId="0" borderId="37" xfId="0" applyFont="1" applyBorder="1" applyAlignment="1">
      <alignment horizontal="left" vertical="top" wrapText="1"/>
    </xf>
    <xf numFmtId="0" fontId="14" fillId="0" borderId="41" xfId="0" applyFont="1" applyBorder="1" applyAlignment="1">
      <alignment horizontal="left" vertical="top" wrapText="1"/>
    </xf>
    <xf numFmtId="0" fontId="0" fillId="34" borderId="0" xfId="0" applyFill="1" applyAlignment="1">
      <alignment/>
    </xf>
    <xf numFmtId="0" fontId="0" fillId="40" borderId="37" xfId="0" applyFill="1" applyBorder="1" applyAlignment="1">
      <alignment horizontal="left" vertical="top" wrapText="1"/>
    </xf>
    <xf numFmtId="0" fontId="14" fillId="36" borderId="38" xfId="0" applyFont="1" applyFill="1" applyBorder="1" applyAlignment="1">
      <alignment horizontal="left"/>
    </xf>
    <xf numFmtId="0" fontId="14" fillId="36" borderId="24" xfId="0" applyFont="1" applyFill="1" applyBorder="1" applyAlignment="1">
      <alignment horizontal="left"/>
    </xf>
    <xf numFmtId="0" fontId="14" fillId="36" borderId="38" xfId="0" applyFont="1" applyFill="1" applyBorder="1" applyAlignment="1">
      <alignment horizontal="left"/>
    </xf>
    <xf numFmtId="0" fontId="14" fillId="36" borderId="24" xfId="0" applyFont="1" applyFill="1" applyBorder="1" applyAlignment="1">
      <alignment horizontal="left"/>
    </xf>
    <xf numFmtId="0" fontId="11" fillId="34" borderId="0" xfId="0" applyFont="1" applyFill="1" applyAlignment="1">
      <alignment horizontal="left"/>
    </xf>
    <xf numFmtId="0" fontId="14" fillId="36" borderId="0" xfId="0" applyFont="1" applyFill="1" applyAlignment="1">
      <alignment horizontal="left" vertical="top" wrapText="1"/>
    </xf>
    <xf numFmtId="0" fontId="14" fillId="36" borderId="0" xfId="0" applyFont="1" applyFill="1" applyAlignment="1">
      <alignment horizontal="left" vertical="top"/>
    </xf>
    <xf numFmtId="0" fontId="14" fillId="0" borderId="0" xfId="0" applyFont="1" applyAlignment="1">
      <alignment/>
    </xf>
    <xf numFmtId="0" fontId="14" fillId="36" borderId="38" xfId="0" applyFont="1" applyFill="1" applyBorder="1" applyAlignment="1">
      <alignment horizontal="left" wrapText="1"/>
    </xf>
    <xf numFmtId="0" fontId="14" fillId="36" borderId="24" xfId="0" applyFont="1" applyFill="1" applyBorder="1" applyAlignment="1">
      <alignment horizontal="left" wrapText="1"/>
    </xf>
    <xf numFmtId="42" fontId="14" fillId="35" borderId="23" xfId="0" applyNumberFormat="1" applyFont="1" applyFill="1" applyBorder="1" applyAlignment="1">
      <alignment horizontal="center" vertical="center"/>
    </xf>
    <xf numFmtId="42" fontId="14" fillId="35" borderId="17" xfId="0" applyNumberFormat="1" applyFont="1" applyFill="1" applyBorder="1" applyAlignment="1">
      <alignment horizontal="center" vertical="center"/>
    </xf>
    <xf numFmtId="42" fontId="14" fillId="35" borderId="10" xfId="0" applyNumberFormat="1" applyFont="1" applyFill="1" applyBorder="1" applyAlignment="1">
      <alignment horizontal="center" vertical="center"/>
    </xf>
    <xf numFmtId="0" fontId="14" fillId="0" borderId="38" xfId="0" applyFont="1" applyFill="1" applyBorder="1" applyAlignment="1">
      <alignment horizontal="left"/>
    </xf>
    <xf numFmtId="0" fontId="14" fillId="0" borderId="39" xfId="0" applyFont="1" applyFill="1" applyBorder="1" applyAlignment="1">
      <alignment horizontal="left"/>
    </xf>
    <xf numFmtId="0" fontId="14" fillId="0" borderId="24" xfId="0" applyFont="1" applyFill="1" applyBorder="1" applyAlignment="1">
      <alignment horizontal="left"/>
    </xf>
    <xf numFmtId="0" fontId="12" fillId="0" borderId="0" xfId="0" applyFont="1" applyFill="1" applyAlignment="1">
      <alignment horizontal="center"/>
    </xf>
    <xf numFmtId="0" fontId="14" fillId="0" borderId="38" xfId="0" applyFont="1" applyFill="1" applyBorder="1" applyAlignment="1">
      <alignment/>
    </xf>
    <xf numFmtId="0" fontId="14" fillId="0" borderId="24" xfId="0" applyFont="1" applyFill="1" applyBorder="1" applyAlignment="1">
      <alignment/>
    </xf>
    <xf numFmtId="0" fontId="14" fillId="0" borderId="10" xfId="0" applyFont="1" applyFill="1" applyBorder="1" applyAlignment="1">
      <alignment horizontal="center"/>
    </xf>
    <xf numFmtId="42" fontId="14" fillId="35" borderId="23" xfId="0" applyNumberFormat="1" applyFont="1" applyFill="1" applyBorder="1" applyAlignment="1">
      <alignment horizontal="center" vertical="center" wrapText="1"/>
    </xf>
    <xf numFmtId="42" fontId="14" fillId="35" borderId="32" xfId="0" applyNumberFormat="1" applyFont="1" applyFill="1" applyBorder="1" applyAlignment="1">
      <alignment horizontal="center" vertical="center"/>
    </xf>
    <xf numFmtId="0" fontId="14" fillId="36" borderId="23" xfId="0" applyFont="1" applyFill="1" applyBorder="1" applyAlignment="1">
      <alignment wrapText="1"/>
    </xf>
    <xf numFmtId="0" fontId="0" fillId="36" borderId="32" xfId="0" applyFill="1" applyBorder="1" applyAlignment="1">
      <alignment wrapText="1"/>
    </xf>
    <xf numFmtId="0" fontId="0" fillId="36" borderId="17" xfId="0" applyFill="1" applyBorder="1" applyAlignment="1">
      <alignment wrapText="1"/>
    </xf>
    <xf numFmtId="0" fontId="0" fillId="0" borderId="17" xfId="0" applyBorder="1" applyAlignment="1">
      <alignment wrapText="1"/>
    </xf>
    <xf numFmtId="0" fontId="0" fillId="0" borderId="32" xfId="0" applyBorder="1" applyAlignment="1">
      <alignment wrapText="1"/>
    </xf>
    <xf numFmtId="0" fontId="29" fillId="40" borderId="0" xfId="0" applyFont="1" applyFill="1" applyAlignment="1">
      <alignment horizontal="left" vertical="center" wrapText="1"/>
    </xf>
    <xf numFmtId="0" fontId="0" fillId="40" borderId="0" xfId="0" applyFill="1" applyAlignment="1">
      <alignment horizontal="left" vertical="center" wrapText="1"/>
    </xf>
    <xf numFmtId="0" fontId="14" fillId="0" borderId="0" xfId="0" applyFont="1" applyFill="1" applyAlignment="1">
      <alignment wrapText="1"/>
    </xf>
    <xf numFmtId="0" fontId="0" fillId="36" borderId="0" xfId="0" applyFill="1" applyAlignment="1">
      <alignment vertical="top" wrapText="1"/>
    </xf>
    <xf numFmtId="0" fontId="0" fillId="0" borderId="0" xfId="0" applyAlignment="1">
      <alignment vertical="top" wrapText="1"/>
    </xf>
    <xf numFmtId="0" fontId="0" fillId="35" borderId="23" xfId="0" applyFill="1" applyBorder="1" applyAlignment="1">
      <alignment vertical="top" wrapText="1"/>
    </xf>
    <xf numFmtId="0" fontId="0" fillId="0" borderId="17" xfId="0" applyBorder="1" applyAlignment="1">
      <alignment vertical="top" wrapText="1"/>
    </xf>
    <xf numFmtId="0" fontId="0" fillId="0" borderId="32" xfId="0" applyBorder="1" applyAlignment="1">
      <alignment vertical="top" wrapText="1"/>
    </xf>
    <xf numFmtId="0" fontId="0" fillId="35" borderId="33" xfId="0" applyFill="1" applyBorder="1" applyAlignment="1">
      <alignment vertical="top" wrapText="1"/>
    </xf>
    <xf numFmtId="0" fontId="0" fillId="0" borderId="34" xfId="0" applyBorder="1" applyAlignment="1">
      <alignment vertical="top" wrapText="1"/>
    </xf>
    <xf numFmtId="0" fontId="0" fillId="0" borderId="35" xfId="0" applyBorder="1" applyAlignment="1">
      <alignment vertical="top" wrapText="1"/>
    </xf>
    <xf numFmtId="0" fontId="0" fillId="0" borderId="22" xfId="0" applyBorder="1" applyAlignment="1">
      <alignment vertical="top" wrapText="1"/>
    </xf>
    <xf numFmtId="0" fontId="0" fillId="0" borderId="37" xfId="0" applyBorder="1" applyAlignment="1">
      <alignment vertical="top" wrapText="1"/>
    </xf>
    <xf numFmtId="0" fontId="0" fillId="0" borderId="41" xfId="0" applyBorder="1" applyAlignment="1">
      <alignment vertical="top" wrapText="1"/>
    </xf>
    <xf numFmtId="0" fontId="0" fillId="36" borderId="10" xfId="0" applyFill="1" applyBorder="1" applyAlignment="1">
      <alignment horizontal="left" vertical="top" wrapText="1"/>
    </xf>
    <xf numFmtId="0" fontId="0" fillId="0" borderId="10" xfId="0" applyBorder="1" applyAlignment="1">
      <alignment horizontal="left" vertical="top" wrapText="1"/>
    </xf>
    <xf numFmtId="0" fontId="0" fillId="35" borderId="10" xfId="0" applyFill="1" applyBorder="1" applyAlignment="1">
      <alignment horizontal="left" vertical="top" wrapText="1"/>
    </xf>
    <xf numFmtId="0" fontId="18" fillId="34" borderId="0" xfId="0" applyFont="1" applyFill="1" applyAlignment="1">
      <alignment horizontal="left"/>
    </xf>
    <xf numFmtId="0" fontId="0" fillId="35" borderId="38" xfId="0" applyFill="1" applyBorder="1" applyAlignment="1">
      <alignment horizontal="left"/>
    </xf>
    <xf numFmtId="0" fontId="0" fillId="35" borderId="24" xfId="0" applyFill="1" applyBorder="1" applyAlignment="1">
      <alignment horizontal="left"/>
    </xf>
    <xf numFmtId="0" fontId="18" fillId="34" borderId="0" xfId="0" applyFont="1" applyFill="1" applyAlignment="1">
      <alignment horizontal="left" vertical="top"/>
    </xf>
    <xf numFmtId="6" fontId="0" fillId="36" borderId="23" xfId="46" applyNumberFormat="1" applyFont="1" applyFill="1" applyBorder="1" applyAlignment="1">
      <alignment horizontal="left" vertical="top" wrapText="1"/>
    </xf>
    <xf numFmtId="0" fontId="0" fillId="36" borderId="32" xfId="0" applyFill="1" applyBorder="1" applyAlignment="1">
      <alignment horizontal="left" vertical="top" wrapText="1"/>
    </xf>
    <xf numFmtId="0" fontId="0" fillId="0" borderId="17" xfId="0" applyBorder="1" applyAlignment="1">
      <alignment horizontal="left" vertical="top" wrapText="1"/>
    </xf>
    <xf numFmtId="0" fontId="0" fillId="36" borderId="32" xfId="0" applyFill="1" applyBorder="1" applyAlignment="1">
      <alignment vertical="top" wrapText="1"/>
    </xf>
    <xf numFmtId="0" fontId="0" fillId="36" borderId="17" xfId="0" applyFill="1" applyBorder="1" applyAlignment="1">
      <alignment vertical="top" wrapText="1"/>
    </xf>
    <xf numFmtId="0" fontId="0" fillId="0" borderId="0" xfId="0" applyFont="1" applyBorder="1" applyAlignment="1">
      <alignment horizontal="left" vertical="top" wrapText="1"/>
    </xf>
    <xf numFmtId="0" fontId="0" fillId="0" borderId="0" xfId="0" applyAlignment="1">
      <alignment horizontal="left" vertical="top" wrapText="1"/>
    </xf>
    <xf numFmtId="6" fontId="0" fillId="36" borderId="23" xfId="0" applyNumberFormat="1" applyFont="1" applyFill="1" applyBorder="1" applyAlignment="1">
      <alignment horizontal="left" vertical="top" wrapText="1"/>
    </xf>
    <xf numFmtId="0" fontId="0" fillId="0" borderId="32" xfId="0" applyBorder="1" applyAlignment="1">
      <alignment horizontal="left" vertical="top" wrapText="1"/>
    </xf>
    <xf numFmtId="0" fontId="0" fillId="36" borderId="23" xfId="0" applyFont="1" applyFill="1" applyBorder="1" applyAlignment="1">
      <alignment horizontal="left" vertical="top" wrapText="1"/>
    </xf>
    <xf numFmtId="0" fontId="18" fillId="34" borderId="25" xfId="0" applyFont="1" applyFill="1" applyBorder="1" applyAlignment="1">
      <alignment horizontal="left" wrapText="1"/>
    </xf>
    <xf numFmtId="0" fontId="18" fillId="34" borderId="26" xfId="0" applyFont="1" applyFill="1" applyBorder="1" applyAlignment="1">
      <alignment horizontal="left" wrapText="1"/>
    </xf>
    <xf numFmtId="0" fontId="18" fillId="34" borderId="27" xfId="0" applyFont="1" applyFill="1" applyBorder="1" applyAlignment="1">
      <alignment horizontal="left" wrapText="1"/>
    </xf>
    <xf numFmtId="0" fontId="19" fillId="34" borderId="25" xfId="0" applyFont="1" applyFill="1" applyBorder="1" applyAlignment="1">
      <alignment horizontal="center" wrapText="1"/>
    </xf>
    <xf numFmtId="0" fontId="0" fillId="0" borderId="26" xfId="0" applyBorder="1" applyAlignment="1">
      <alignment wrapText="1"/>
    </xf>
    <xf numFmtId="0" fontId="0" fillId="0" borderId="27" xfId="0" applyBorder="1" applyAlignment="1">
      <alignment wrapText="1"/>
    </xf>
    <xf numFmtId="0" fontId="14" fillId="37" borderId="51" xfId="0" applyFont="1" applyFill="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NW 85th summary"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obinB.HDC1\Local%20Settings\Temporary%20Internet%20Files\Content.Outlook\9A1C0W37\Documents%20and%20Settings\jbrandy\Local%20Settings\Temporary%20Internet%20Files\OLK59\Denver%20Exit%20Model-blan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NH%20Workshop,%20October%2011-12\Yr15%20Training%20Model-Blan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puts-Glossary"/>
      <sheetName val="Investor Tax Credits"/>
      <sheetName val="Investor Tax Losses"/>
      <sheetName val="Investor Total Benefits"/>
      <sheetName val="Exit Tax or Benefit"/>
      <sheetName val="Purchase Options"/>
      <sheetName val="Redevelopment-Resyndication"/>
    </sheetNames>
    <sheetDataSet>
      <sheetData sheetId="0">
        <row r="20">
          <cell r="B20">
            <v>88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puts-Glossary"/>
      <sheetName val="Investor Tax Credits"/>
      <sheetName val="Investor Tax Losses"/>
      <sheetName val="Investor Total Benefits"/>
      <sheetName val="Exit Tax or Benefit"/>
      <sheetName val="Purchase Options"/>
      <sheetName val="Charitable Donation"/>
      <sheetName val="ReSyndication"/>
      <sheetName val="ReSynd-Dan's"/>
    </sheetNames>
    <sheetDataSet>
      <sheetData sheetId="0">
        <row r="12">
          <cell r="B12">
            <v>14</v>
          </cell>
        </row>
        <row r="21">
          <cell r="B21">
            <v>0.35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ohcs.oregon.gov/OHCS/APMD/HPM/LIHTC/OHCS_10_Annual_Reporting_Spreadsheet.xls"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AB74"/>
  <sheetViews>
    <sheetView tabSelected="1" view="pageLayout" zoomScaleNormal="75" workbookViewId="0" topLeftCell="A1">
      <selection activeCell="C7" sqref="C7"/>
    </sheetView>
  </sheetViews>
  <sheetFormatPr defaultColWidth="9.140625" defaultRowHeight="12.75"/>
  <cols>
    <col min="1" max="1" width="22.7109375" style="0" customWidth="1"/>
    <col min="2" max="2" width="16.140625" style="0" customWidth="1"/>
    <col min="3" max="3" width="22.8515625" style="0" customWidth="1"/>
    <col min="4" max="4" width="14.7109375" style="0" customWidth="1"/>
    <col min="5" max="6" width="14.28125" style="0" customWidth="1"/>
    <col min="7" max="7" width="17.140625" style="0" customWidth="1"/>
    <col min="8" max="8" width="22.140625" style="0" customWidth="1"/>
    <col min="9" max="9" width="14.140625" style="0" customWidth="1"/>
    <col min="10" max="10" width="10.8515625" style="0" customWidth="1"/>
    <col min="11" max="11" width="14.7109375" style="0" customWidth="1"/>
    <col min="19" max="19" width="16.140625" style="0" customWidth="1"/>
    <col min="20" max="20" width="20.140625" style="0" customWidth="1"/>
    <col min="21" max="21" width="15.8515625" style="0" customWidth="1"/>
    <col min="22" max="22" width="20.140625" style="0" customWidth="1"/>
    <col min="23" max="23" width="15.00390625" style="0" customWidth="1"/>
    <col min="24" max="24" width="12.421875" style="0" customWidth="1"/>
    <col min="25" max="25" width="32.8515625" style="0" customWidth="1"/>
    <col min="26" max="26" width="17.140625" style="0" customWidth="1"/>
    <col min="27" max="27" width="23.00390625" style="0" customWidth="1"/>
    <col min="28" max="28" width="16.7109375" style="0" customWidth="1"/>
  </cols>
  <sheetData>
    <row r="1" spans="1:3" ht="31.5">
      <c r="A1" s="427" t="s">
        <v>256</v>
      </c>
      <c r="B1" s="428"/>
      <c r="C1" s="428"/>
    </row>
    <row r="2" spans="1:28" ht="15">
      <c r="A2" s="159" t="s">
        <v>257</v>
      </c>
      <c r="B2" s="159" t="s">
        <v>404</v>
      </c>
      <c r="C2" s="159" t="s">
        <v>406</v>
      </c>
      <c r="D2" s="27"/>
      <c r="E2" s="27"/>
      <c r="F2" s="27"/>
      <c r="G2" s="27"/>
      <c r="H2" s="27"/>
      <c r="I2" s="27"/>
      <c r="J2" s="27"/>
      <c r="K2" s="27"/>
      <c r="V2" s="273" t="s">
        <v>363</v>
      </c>
      <c r="W2" s="273"/>
      <c r="X2" s="273"/>
      <c r="Y2" s="273"/>
      <c r="Z2" s="273" t="s">
        <v>35</v>
      </c>
      <c r="AA2" s="273"/>
      <c r="AB2" s="273"/>
    </row>
    <row r="3" spans="1:28" ht="15">
      <c r="A3" s="27"/>
      <c r="B3" s="27"/>
      <c r="C3" s="27"/>
      <c r="D3" s="27"/>
      <c r="E3" s="27"/>
      <c r="F3" s="388" t="s">
        <v>486</v>
      </c>
      <c r="G3" s="388"/>
      <c r="H3" s="388"/>
      <c r="I3" s="27"/>
      <c r="J3" s="27"/>
      <c r="K3" s="27"/>
      <c r="V3" s="273" t="s">
        <v>320</v>
      </c>
      <c r="W3" s="273" t="s">
        <v>321</v>
      </c>
      <c r="X3" s="273" t="s">
        <v>342</v>
      </c>
      <c r="Y3" s="273" t="s">
        <v>369</v>
      </c>
      <c r="Z3" s="273" t="s">
        <v>44</v>
      </c>
      <c r="AA3" s="273" t="s">
        <v>416</v>
      </c>
      <c r="AB3" s="273" t="s">
        <v>417</v>
      </c>
    </row>
    <row r="4" spans="1:28" ht="18.75" customHeight="1">
      <c r="A4" s="352" t="s">
        <v>407</v>
      </c>
      <c r="B4" s="27"/>
      <c r="C4" s="27"/>
      <c r="D4" s="27"/>
      <c r="E4" s="27"/>
      <c r="F4" s="388"/>
      <c r="G4" s="388"/>
      <c r="H4" s="388"/>
      <c r="I4" s="27"/>
      <c r="J4" s="27"/>
      <c r="K4" s="27"/>
      <c r="V4" s="288" t="s">
        <v>333</v>
      </c>
      <c r="W4" s="288" t="s">
        <v>367</v>
      </c>
      <c r="X4" s="288" t="s">
        <v>343</v>
      </c>
      <c r="Y4" s="288" t="s">
        <v>371</v>
      </c>
      <c r="Z4" s="288" t="s">
        <v>270</v>
      </c>
      <c r="AA4" s="289" t="s">
        <v>424</v>
      </c>
      <c r="AB4" s="289" t="s">
        <v>418</v>
      </c>
    </row>
    <row r="5" spans="1:28" ht="15.75" thickBot="1">
      <c r="A5" s="27"/>
      <c r="B5" s="27"/>
      <c r="C5" s="27"/>
      <c r="D5" s="27"/>
      <c r="E5" s="27"/>
      <c r="F5" s="27"/>
      <c r="G5" s="27"/>
      <c r="H5" s="27"/>
      <c r="I5" s="27"/>
      <c r="J5" s="27"/>
      <c r="K5" s="27"/>
      <c r="V5" s="288" t="s">
        <v>334</v>
      </c>
      <c r="W5" s="288" t="s">
        <v>340</v>
      </c>
      <c r="X5" s="288" t="s">
        <v>344</v>
      </c>
      <c r="Y5" s="288" t="s">
        <v>372</v>
      </c>
      <c r="Z5" s="288" t="s">
        <v>408</v>
      </c>
      <c r="AA5" s="288" t="s">
        <v>425</v>
      </c>
      <c r="AB5" s="288" t="s">
        <v>419</v>
      </c>
    </row>
    <row r="6" spans="1:28" ht="48" customHeight="1">
      <c r="A6" s="187" t="s">
        <v>319</v>
      </c>
      <c r="B6" s="188" t="s">
        <v>43</v>
      </c>
      <c r="C6" s="188" t="s">
        <v>44</v>
      </c>
      <c r="D6" s="188" t="s">
        <v>45</v>
      </c>
      <c r="E6" s="188" t="s">
        <v>364</v>
      </c>
      <c r="F6" s="188" t="s">
        <v>320</v>
      </c>
      <c r="G6" s="188" t="s">
        <v>321</v>
      </c>
      <c r="H6" s="189" t="s">
        <v>415</v>
      </c>
      <c r="I6" s="27"/>
      <c r="J6" s="27"/>
      <c r="K6" s="27"/>
      <c r="V6" s="288" t="s">
        <v>366</v>
      </c>
      <c r="W6" s="288" t="s">
        <v>341</v>
      </c>
      <c r="X6" s="288"/>
      <c r="Y6" s="288" t="s">
        <v>373</v>
      </c>
      <c r="Z6" s="288" t="s">
        <v>409</v>
      </c>
      <c r="AA6" s="288" t="s">
        <v>426</v>
      </c>
      <c r="AB6" s="288" t="s">
        <v>420</v>
      </c>
    </row>
    <row r="7" spans="1:28" ht="30.75" customHeight="1">
      <c r="A7" s="190" t="s">
        <v>35</v>
      </c>
      <c r="B7" s="191">
        <v>0</v>
      </c>
      <c r="C7" s="191"/>
      <c r="D7" s="291">
        <v>0</v>
      </c>
      <c r="E7" s="291">
        <f>+D7*B7</f>
        <v>0</v>
      </c>
      <c r="F7" s="191"/>
      <c r="G7" s="191" t="s">
        <v>368</v>
      </c>
      <c r="H7" s="192"/>
      <c r="I7" s="27"/>
      <c r="J7" s="27"/>
      <c r="K7" s="27"/>
      <c r="V7" s="288" t="s">
        <v>336</v>
      </c>
      <c r="W7" s="288" t="s">
        <v>335</v>
      </c>
      <c r="X7" s="288"/>
      <c r="Y7" s="288" t="s">
        <v>374</v>
      </c>
      <c r="Z7" s="288" t="s">
        <v>410</v>
      </c>
      <c r="AA7" s="288"/>
      <c r="AB7" s="288" t="s">
        <v>421</v>
      </c>
    </row>
    <row r="8" spans="1:28" ht="20.25" customHeight="1">
      <c r="A8" s="190" t="s">
        <v>35</v>
      </c>
      <c r="B8" s="191">
        <v>0</v>
      </c>
      <c r="C8" s="191"/>
      <c r="D8" s="291">
        <v>0</v>
      </c>
      <c r="E8" s="291">
        <f aca="true" t="shared" si="0" ref="E8:E15">+D8*B8</f>
        <v>0</v>
      </c>
      <c r="F8" s="191"/>
      <c r="G8" s="191"/>
      <c r="H8" s="192"/>
      <c r="I8" s="27"/>
      <c r="J8" s="27"/>
      <c r="K8" s="27"/>
      <c r="V8" s="288" t="s">
        <v>337</v>
      </c>
      <c r="W8" s="288" t="s">
        <v>368</v>
      </c>
      <c r="X8" s="288"/>
      <c r="Y8" s="288" t="s">
        <v>375</v>
      </c>
      <c r="Z8" s="288" t="s">
        <v>411</v>
      </c>
      <c r="AA8" s="288"/>
      <c r="AB8" s="288" t="s">
        <v>422</v>
      </c>
    </row>
    <row r="9" spans="1:28" ht="27.75" customHeight="1">
      <c r="A9" s="190" t="s">
        <v>35</v>
      </c>
      <c r="B9" s="191">
        <v>0</v>
      </c>
      <c r="C9" s="191"/>
      <c r="D9" s="291">
        <v>0</v>
      </c>
      <c r="E9" s="291">
        <f t="shared" si="0"/>
        <v>0</v>
      </c>
      <c r="F9" s="191"/>
      <c r="G9" s="191"/>
      <c r="H9" s="192"/>
      <c r="I9" s="27"/>
      <c r="J9" s="27"/>
      <c r="K9" s="27"/>
      <c r="V9" s="288" t="s">
        <v>338</v>
      </c>
      <c r="W9" s="288"/>
      <c r="X9" s="288"/>
      <c r="Y9" s="288"/>
      <c r="Z9" s="288" t="s">
        <v>412</v>
      </c>
      <c r="AA9" s="288"/>
      <c r="AB9" s="288" t="s">
        <v>423</v>
      </c>
    </row>
    <row r="10" spans="1:28" ht="27.75" customHeight="1">
      <c r="A10" s="190" t="s">
        <v>35</v>
      </c>
      <c r="B10" s="191">
        <v>0</v>
      </c>
      <c r="C10" s="191"/>
      <c r="D10" s="291">
        <v>0</v>
      </c>
      <c r="E10" s="291">
        <f t="shared" si="0"/>
        <v>0</v>
      </c>
      <c r="F10" s="191"/>
      <c r="G10" s="191"/>
      <c r="H10" s="192"/>
      <c r="I10" s="27"/>
      <c r="J10" s="27"/>
      <c r="K10" s="27"/>
      <c r="V10" s="288" t="s">
        <v>339</v>
      </c>
      <c r="W10" s="288"/>
      <c r="X10" s="288"/>
      <c r="Y10" s="288"/>
      <c r="Z10" s="288" t="s">
        <v>271</v>
      </c>
      <c r="AA10" s="288"/>
      <c r="AB10" s="288"/>
    </row>
    <row r="11" spans="1:28" ht="24" customHeight="1">
      <c r="A11" s="190" t="s">
        <v>35</v>
      </c>
      <c r="B11" s="191">
        <v>0</v>
      </c>
      <c r="C11" s="191"/>
      <c r="D11" s="291">
        <v>0</v>
      </c>
      <c r="E11" s="291">
        <f t="shared" si="0"/>
        <v>0</v>
      </c>
      <c r="F11" s="191"/>
      <c r="G11" s="191"/>
      <c r="H11" s="192"/>
      <c r="I11" s="27"/>
      <c r="J11" s="27"/>
      <c r="K11" s="27"/>
      <c r="V11" s="288"/>
      <c r="W11" s="288"/>
      <c r="X11" s="288"/>
      <c r="Y11" s="288"/>
      <c r="Z11" s="288" t="s">
        <v>413</v>
      </c>
      <c r="AA11" s="288"/>
      <c r="AB11" s="288"/>
    </row>
    <row r="12" spans="1:28" ht="21" customHeight="1">
      <c r="A12" s="190" t="s">
        <v>35</v>
      </c>
      <c r="B12" s="191">
        <v>0</v>
      </c>
      <c r="C12" s="191"/>
      <c r="D12" s="291">
        <v>0</v>
      </c>
      <c r="E12" s="291">
        <f t="shared" si="0"/>
        <v>0</v>
      </c>
      <c r="F12" s="191"/>
      <c r="G12" s="191"/>
      <c r="H12" s="192"/>
      <c r="I12" s="27"/>
      <c r="J12" s="27"/>
      <c r="K12" s="27"/>
      <c r="V12" s="288"/>
      <c r="W12" s="288"/>
      <c r="X12" s="288"/>
      <c r="Y12" s="288"/>
      <c r="Z12" s="288" t="s">
        <v>414</v>
      </c>
      <c r="AA12" s="288"/>
      <c r="AB12" s="288"/>
    </row>
    <row r="13" spans="1:28" ht="20.25" customHeight="1">
      <c r="A13" s="190" t="s">
        <v>35</v>
      </c>
      <c r="B13" s="191">
        <v>0</v>
      </c>
      <c r="C13" s="191"/>
      <c r="D13" s="291">
        <v>0</v>
      </c>
      <c r="E13" s="291">
        <f t="shared" si="0"/>
        <v>0</v>
      </c>
      <c r="F13" s="191"/>
      <c r="G13" s="191"/>
      <c r="H13" s="192"/>
      <c r="I13" s="27"/>
      <c r="J13" s="27"/>
      <c r="K13" s="27"/>
      <c r="V13" s="288"/>
      <c r="W13" s="288"/>
      <c r="X13" s="288"/>
      <c r="Y13" s="288"/>
      <c r="Z13" s="288" t="s">
        <v>460</v>
      </c>
      <c r="AA13" s="288"/>
      <c r="AB13" s="288"/>
    </row>
    <row r="14" spans="1:28" ht="24" customHeight="1">
      <c r="A14" s="190" t="s">
        <v>35</v>
      </c>
      <c r="B14" s="191">
        <v>0</v>
      </c>
      <c r="C14" s="191"/>
      <c r="D14" s="291">
        <v>0</v>
      </c>
      <c r="E14" s="291">
        <f t="shared" si="0"/>
        <v>0</v>
      </c>
      <c r="F14" s="191"/>
      <c r="G14" s="191"/>
      <c r="H14" s="192"/>
      <c r="I14" s="27"/>
      <c r="J14" s="27"/>
      <c r="K14" s="27"/>
      <c r="V14" s="288"/>
      <c r="W14" s="288"/>
      <c r="X14" s="288"/>
      <c r="Y14" s="288"/>
      <c r="Z14" s="288" t="s">
        <v>462</v>
      </c>
      <c r="AA14" s="288"/>
      <c r="AB14" s="288"/>
    </row>
    <row r="15" spans="1:28" ht="23.25" customHeight="1" thickBot="1">
      <c r="A15" s="193" t="s">
        <v>35</v>
      </c>
      <c r="B15" s="194">
        <v>0</v>
      </c>
      <c r="C15" s="194"/>
      <c r="D15" s="292">
        <v>0</v>
      </c>
      <c r="E15" s="292">
        <f t="shared" si="0"/>
        <v>0</v>
      </c>
      <c r="F15" s="194"/>
      <c r="G15" s="194"/>
      <c r="H15" s="198"/>
      <c r="I15" s="27"/>
      <c r="J15" s="27"/>
      <c r="K15" s="27"/>
      <c r="V15" s="288"/>
      <c r="W15" s="288"/>
      <c r="X15" s="288"/>
      <c r="Y15" s="288"/>
      <c r="Z15" s="288" t="s">
        <v>461</v>
      </c>
      <c r="AA15" s="288"/>
      <c r="AB15" s="288"/>
    </row>
    <row r="16" spans="1:28" ht="23.25" customHeight="1" thickBot="1">
      <c r="A16" s="195" t="s">
        <v>281</v>
      </c>
      <c r="B16" s="194">
        <f>SUM(B7:B15)</f>
        <v>0</v>
      </c>
      <c r="C16" s="357"/>
      <c r="D16" s="194" t="s">
        <v>365</v>
      </c>
      <c r="E16" s="293">
        <f>SUM(E7:E15)</f>
        <v>0</v>
      </c>
      <c r="F16" s="196"/>
      <c r="G16" s="196"/>
      <c r="H16" s="197"/>
      <c r="I16" s="27"/>
      <c r="J16" s="27"/>
      <c r="K16" s="27"/>
      <c r="V16" s="290"/>
      <c r="W16" s="290"/>
      <c r="X16" s="290"/>
      <c r="Y16" s="290"/>
      <c r="Z16" s="290"/>
      <c r="AA16" s="290"/>
      <c r="AB16" s="290"/>
    </row>
    <row r="17" spans="1:11" ht="12.75">
      <c r="A17" s="27"/>
      <c r="B17" s="27"/>
      <c r="C17" s="27"/>
      <c r="D17" s="27"/>
      <c r="E17" s="27"/>
      <c r="F17" s="27"/>
      <c r="G17" s="27"/>
      <c r="H17" s="27"/>
      <c r="I17" s="27"/>
      <c r="J17" s="27"/>
      <c r="K17" s="27"/>
    </row>
    <row r="18" spans="1:11" ht="12.75">
      <c r="A18" s="27"/>
      <c r="B18" s="27"/>
      <c r="C18" s="27"/>
      <c r="D18" s="27"/>
      <c r="E18" s="27"/>
      <c r="F18" s="27"/>
      <c r="G18" s="27"/>
      <c r="H18" s="252" t="s">
        <v>416</v>
      </c>
      <c r="I18" s="252" t="s">
        <v>417</v>
      </c>
      <c r="J18" s="27"/>
      <c r="K18" s="27"/>
    </row>
    <row r="19" spans="1:10" ht="15.75">
      <c r="A19" s="29" t="s">
        <v>403</v>
      </c>
      <c r="B19" s="430" t="s">
        <v>35</v>
      </c>
      <c r="C19" s="431"/>
      <c r="D19" s="431"/>
      <c r="E19" s="431"/>
      <c r="F19" s="431"/>
      <c r="G19" s="417"/>
      <c r="H19" s="160"/>
      <c r="I19" s="160"/>
      <c r="J19" s="27"/>
    </row>
    <row r="20" spans="1:10" ht="15.75">
      <c r="A20" s="29" t="s">
        <v>46</v>
      </c>
      <c r="B20" s="158" t="s">
        <v>35</v>
      </c>
      <c r="E20" s="199"/>
      <c r="F20" s="27"/>
      <c r="G20" s="27"/>
      <c r="H20" s="27"/>
      <c r="I20" s="27"/>
      <c r="J20" s="27"/>
    </row>
    <row r="21" spans="1:10" ht="15.75">
      <c r="A21" s="29" t="s">
        <v>466</v>
      </c>
      <c r="B21" s="158"/>
      <c r="E21" s="199"/>
      <c r="F21" s="27"/>
      <c r="G21" s="27"/>
      <c r="H21" s="27"/>
      <c r="I21" s="27"/>
      <c r="J21" s="27"/>
    </row>
    <row r="22" spans="1:10" ht="15.75">
      <c r="A22" s="29" t="s">
        <v>464</v>
      </c>
      <c r="B22" s="331"/>
      <c r="C22" s="389" t="s">
        <v>488</v>
      </c>
      <c r="D22" s="389"/>
      <c r="E22" s="199"/>
      <c r="F22" s="27"/>
      <c r="G22" s="27"/>
      <c r="H22" s="27"/>
      <c r="I22" s="27"/>
      <c r="J22" s="27"/>
    </row>
    <row r="23" spans="1:10" ht="15.75">
      <c r="A23" s="29" t="s">
        <v>465</v>
      </c>
      <c r="B23" s="331"/>
      <c r="E23" s="199"/>
      <c r="F23" s="27"/>
      <c r="G23" s="27"/>
      <c r="H23" s="27"/>
      <c r="I23" s="27"/>
      <c r="J23" s="27"/>
    </row>
    <row r="24" spans="1:10" ht="15.75">
      <c r="A24" s="29" t="s">
        <v>463</v>
      </c>
      <c r="B24" s="331"/>
      <c r="E24" s="199"/>
      <c r="F24" s="27"/>
      <c r="G24" s="27"/>
      <c r="H24" s="27"/>
      <c r="I24" s="27"/>
      <c r="J24" s="27"/>
    </row>
    <row r="25" spans="1:10" ht="15.75">
      <c r="A25" s="29" t="s">
        <v>47</v>
      </c>
      <c r="B25" s="429" t="s">
        <v>35</v>
      </c>
      <c r="C25" s="428"/>
      <c r="I25" s="27"/>
      <c r="J25" s="27"/>
    </row>
    <row r="26" spans="1:10" ht="15.75">
      <c r="A26" s="29" t="s">
        <v>304</v>
      </c>
      <c r="B26" s="295" t="s">
        <v>305</v>
      </c>
      <c r="C26" s="420" t="s">
        <v>258</v>
      </c>
      <c r="D26" s="421"/>
      <c r="E26" s="359"/>
      <c r="F26" s="360" t="s">
        <v>308</v>
      </c>
      <c r="G26" s="418" t="s">
        <v>307</v>
      </c>
      <c r="H26" s="419"/>
      <c r="I26" s="27"/>
      <c r="J26" s="27"/>
    </row>
    <row r="27" spans="1:10" ht="15.75">
      <c r="A27" s="29" t="s">
        <v>243</v>
      </c>
      <c r="B27" s="140" t="s">
        <v>265</v>
      </c>
      <c r="C27" s="418" t="s">
        <v>370</v>
      </c>
      <c r="D27" s="419"/>
      <c r="E27" s="358"/>
      <c r="F27" s="139" t="s">
        <v>309</v>
      </c>
      <c r="G27" s="432" t="s">
        <v>306</v>
      </c>
      <c r="H27" s="433"/>
      <c r="I27" s="27"/>
      <c r="J27" s="27"/>
    </row>
    <row r="28" spans="1:10" ht="15.75">
      <c r="A28" s="29" t="s">
        <v>376</v>
      </c>
      <c r="B28" s="201"/>
      <c r="C28" s="440"/>
      <c r="D28" s="441"/>
      <c r="E28" s="27"/>
      <c r="F28" s="27"/>
      <c r="G28" s="27"/>
      <c r="H28" s="27"/>
      <c r="I28" s="27"/>
      <c r="J28" s="27"/>
    </row>
    <row r="29" spans="1:20" ht="12.75">
      <c r="A29" s="27"/>
      <c r="B29" s="27"/>
      <c r="C29" s="27"/>
      <c r="D29" s="27"/>
      <c r="E29" s="27"/>
      <c r="F29" s="27"/>
      <c r="G29" s="27"/>
      <c r="H29" s="27"/>
      <c r="I29" s="27"/>
      <c r="J29" s="27"/>
      <c r="S29" s="284"/>
      <c r="T29" s="284"/>
    </row>
    <row r="30" spans="1:20" ht="15.75">
      <c r="A30" s="29" t="s">
        <v>48</v>
      </c>
      <c r="B30" s="27" t="s">
        <v>50</v>
      </c>
      <c r="C30" s="27"/>
      <c r="D30" s="27"/>
      <c r="E30" s="27"/>
      <c r="F30" s="27"/>
      <c r="G30" s="27"/>
      <c r="H30" s="27"/>
      <c r="I30" s="27"/>
      <c r="J30" s="27"/>
      <c r="S30" s="332" t="s">
        <v>35</v>
      </c>
      <c r="T30" s="199"/>
    </row>
    <row r="31" spans="1:20" ht="12.75">
      <c r="A31" s="27"/>
      <c r="B31" s="106" t="s">
        <v>377</v>
      </c>
      <c r="C31" s="27"/>
      <c r="D31" s="438" t="s">
        <v>322</v>
      </c>
      <c r="E31" s="439"/>
      <c r="G31" s="209" t="s">
        <v>378</v>
      </c>
      <c r="H31" s="434" t="s">
        <v>379</v>
      </c>
      <c r="I31" s="435"/>
      <c r="J31" s="436"/>
      <c r="S31" s="284"/>
      <c r="T31" s="284"/>
    </row>
    <row r="32" spans="1:14" ht="12.75">
      <c r="A32" s="27" t="s">
        <v>49</v>
      </c>
      <c r="B32" s="294" t="s">
        <v>35</v>
      </c>
      <c r="C32" s="27"/>
      <c r="D32" s="418" t="s">
        <v>35</v>
      </c>
      <c r="E32" s="419"/>
      <c r="G32" s="295" t="s">
        <v>35</v>
      </c>
      <c r="H32" s="420"/>
      <c r="I32" s="421"/>
      <c r="J32" s="437"/>
      <c r="K32" s="389" t="s">
        <v>487</v>
      </c>
      <c r="L32" s="389"/>
      <c r="M32" s="389"/>
      <c r="N32" s="389"/>
    </row>
    <row r="33" spans="1:10" ht="12.75">
      <c r="A33" s="27"/>
      <c r="B33" s="30"/>
      <c r="C33" s="27"/>
      <c r="D33" s="27" t="s">
        <v>35</v>
      </c>
      <c r="E33" s="27"/>
      <c r="G33" s="27"/>
      <c r="I33" s="27"/>
      <c r="J33" s="27"/>
    </row>
    <row r="34" spans="1:10" ht="12.75">
      <c r="A34" s="27" t="s">
        <v>51</v>
      </c>
      <c r="B34" s="126" t="s">
        <v>35</v>
      </c>
      <c r="C34" s="27"/>
      <c r="D34" s="422" t="s">
        <v>35</v>
      </c>
      <c r="E34" s="423"/>
      <c r="G34" s="159" t="s">
        <v>35</v>
      </c>
      <c r="H34" s="424"/>
      <c r="I34" s="425"/>
      <c r="J34" s="426"/>
    </row>
    <row r="35" spans="1:10" ht="12.75">
      <c r="A35" s="27"/>
      <c r="B35" s="126" t="s">
        <v>35</v>
      </c>
      <c r="C35" s="27"/>
      <c r="D35" s="422" t="s">
        <v>35</v>
      </c>
      <c r="E35" s="423"/>
      <c r="G35" s="159" t="s">
        <v>35</v>
      </c>
      <c r="H35" s="424"/>
      <c r="I35" s="425"/>
      <c r="J35" s="426"/>
    </row>
    <row r="36" spans="1:10" ht="12.75">
      <c r="A36" s="27"/>
      <c r="B36" s="126" t="s">
        <v>35</v>
      </c>
      <c r="C36" s="27"/>
      <c r="D36" s="422" t="s">
        <v>35</v>
      </c>
      <c r="E36" s="423"/>
      <c r="G36" s="159" t="s">
        <v>35</v>
      </c>
      <c r="H36" s="424"/>
      <c r="I36" s="425"/>
      <c r="J36" s="426"/>
    </row>
    <row r="37" spans="1:11" ht="12.75">
      <c r="A37" s="27"/>
      <c r="B37" s="27"/>
      <c r="C37" s="30"/>
      <c r="D37" s="27"/>
      <c r="E37" s="27"/>
      <c r="F37" s="27"/>
      <c r="H37" s="27"/>
      <c r="I37" s="27"/>
      <c r="J37" s="27"/>
      <c r="K37" s="27"/>
    </row>
    <row r="38" spans="1:11" ht="20.25">
      <c r="A38" s="31" t="s">
        <v>115</v>
      </c>
      <c r="B38" s="388" t="s">
        <v>500</v>
      </c>
      <c r="C38" s="402"/>
      <c r="D38" s="27"/>
      <c r="E38" s="27"/>
      <c r="F38" s="27"/>
      <c r="G38" s="27"/>
      <c r="H38" s="27"/>
      <c r="I38" s="27"/>
      <c r="J38" s="27"/>
      <c r="K38" s="27"/>
    </row>
    <row r="39" spans="1:11" s="17" customFormat="1" ht="15" customHeight="1" thickBot="1">
      <c r="A39" s="32"/>
      <c r="B39" s="27"/>
      <c r="C39" s="30"/>
      <c r="D39" s="27"/>
      <c r="E39" s="27"/>
      <c r="F39" s="201"/>
      <c r="G39" s="27"/>
      <c r="H39" s="27"/>
      <c r="I39" s="27"/>
      <c r="J39" s="27"/>
      <c r="K39" s="27"/>
    </row>
    <row r="40" spans="1:11" s="17" customFormat="1" ht="15" customHeight="1">
      <c r="A40" s="205" t="s">
        <v>116</v>
      </c>
      <c r="B40" s="206" t="s">
        <v>117</v>
      </c>
      <c r="C40" s="207" t="s">
        <v>118</v>
      </c>
      <c r="D40" s="206" t="s">
        <v>120</v>
      </c>
      <c r="E40" s="208" t="s">
        <v>119</v>
      </c>
      <c r="F40" s="199"/>
      <c r="G40" s="27"/>
      <c r="H40" s="27"/>
      <c r="I40" s="27"/>
      <c r="J40" s="27"/>
      <c r="K40" s="27"/>
    </row>
    <row r="41" spans="1:11" s="17" customFormat="1" ht="30.75" customHeight="1" thickBot="1">
      <c r="A41" s="202" t="s">
        <v>35</v>
      </c>
      <c r="B41" s="203"/>
      <c r="C41" s="204" t="s">
        <v>35</v>
      </c>
      <c r="D41" s="296" t="s">
        <v>35</v>
      </c>
      <c r="E41" s="297" t="s">
        <v>35</v>
      </c>
      <c r="F41" s="199"/>
      <c r="G41" s="27"/>
      <c r="H41" s="27"/>
      <c r="I41" s="27"/>
      <c r="J41" s="27"/>
      <c r="K41" s="27"/>
    </row>
    <row r="42" spans="1:11" ht="12.75">
      <c r="A42" s="27"/>
      <c r="B42" s="27"/>
      <c r="C42" s="30"/>
      <c r="D42" s="27"/>
      <c r="E42" s="27"/>
      <c r="F42" s="201"/>
      <c r="G42" s="27"/>
      <c r="H42" s="27"/>
      <c r="I42" s="27"/>
      <c r="J42" s="27"/>
      <c r="K42" s="27"/>
    </row>
    <row r="43" spans="1:6" ht="20.25">
      <c r="A43" s="31" t="s">
        <v>63</v>
      </c>
      <c r="B43" s="27"/>
      <c r="C43" s="27"/>
      <c r="D43" s="27"/>
      <c r="F43" s="117"/>
    </row>
    <row r="44" spans="1:4" ht="12.75">
      <c r="A44" s="27"/>
      <c r="B44" s="27"/>
      <c r="C44" s="27"/>
      <c r="D44" s="27"/>
    </row>
    <row r="45" spans="1:4" ht="15.75">
      <c r="A45" s="416" t="s">
        <v>273</v>
      </c>
      <c r="B45" s="417"/>
      <c r="C45" s="298"/>
      <c r="D45" s="27"/>
    </row>
    <row r="46" spans="1:4" ht="15.75">
      <c r="A46" s="416" t="s">
        <v>274</v>
      </c>
      <c r="B46" s="417"/>
      <c r="C46" s="298"/>
      <c r="D46" s="27"/>
    </row>
    <row r="47" spans="1:4" ht="15.75">
      <c r="A47" s="416" t="s">
        <v>64</v>
      </c>
      <c r="B47" s="417"/>
      <c r="C47" s="298" t="s">
        <v>35</v>
      </c>
      <c r="D47" s="27"/>
    </row>
    <row r="48" spans="1:4" ht="15.75">
      <c r="A48" s="416" t="s">
        <v>244</v>
      </c>
      <c r="B48" s="417"/>
      <c r="C48" s="298" t="s">
        <v>35</v>
      </c>
      <c r="D48" s="27"/>
    </row>
    <row r="49" spans="1:4" ht="15.75">
      <c r="A49" s="416" t="s">
        <v>65</v>
      </c>
      <c r="B49" s="417"/>
      <c r="C49" s="299">
        <f>+E16</f>
        <v>0</v>
      </c>
      <c r="D49" s="27"/>
    </row>
    <row r="50" spans="1:4" ht="15.75">
      <c r="A50" s="416" t="s">
        <v>380</v>
      </c>
      <c r="B50" s="417"/>
      <c r="C50" s="300"/>
      <c r="D50" s="27"/>
    </row>
    <row r="51" spans="1:11" ht="15.75">
      <c r="A51" s="416" t="s">
        <v>381</v>
      </c>
      <c r="B51" s="417"/>
      <c r="C51" s="300">
        <f>+'Commercial Space'!B9</f>
        <v>0</v>
      </c>
      <c r="D51" s="27"/>
      <c r="E51" s="27"/>
      <c r="F51" s="27"/>
      <c r="G51" s="27"/>
      <c r="H51" s="27"/>
      <c r="I51" s="27"/>
      <c r="J51" s="27"/>
      <c r="K51" s="27"/>
    </row>
    <row r="52" spans="1:11" ht="12.75">
      <c r="A52" s="27"/>
      <c r="B52" s="27"/>
      <c r="C52" s="27"/>
      <c r="D52" s="27"/>
      <c r="E52" s="27"/>
      <c r="F52" s="27"/>
      <c r="G52" s="27"/>
      <c r="H52" s="27"/>
      <c r="I52" s="27"/>
      <c r="J52" s="27"/>
      <c r="K52" s="27"/>
    </row>
    <row r="53" spans="1:11" ht="24" customHeight="1">
      <c r="A53" s="33" t="s">
        <v>66</v>
      </c>
      <c r="B53" s="27"/>
      <c r="C53" s="453" t="s">
        <v>35</v>
      </c>
      <c r="D53" s="454"/>
      <c r="E53" s="454"/>
      <c r="F53" s="454"/>
      <c r="G53" s="454"/>
      <c r="H53" s="454"/>
      <c r="I53" s="454"/>
      <c r="J53" s="454"/>
      <c r="K53" s="455"/>
    </row>
    <row r="54" spans="1:11" ht="30" customHeight="1">
      <c r="A54" s="27"/>
      <c r="B54" s="27"/>
      <c r="C54" s="456"/>
      <c r="D54" s="457"/>
      <c r="E54" s="457"/>
      <c r="F54" s="457"/>
      <c r="G54" s="457"/>
      <c r="H54" s="457"/>
      <c r="I54" s="457"/>
      <c r="J54" s="457"/>
      <c r="K54" s="458"/>
    </row>
    <row r="55" spans="1:11" ht="12.75">
      <c r="A55" s="27"/>
      <c r="B55" s="27"/>
      <c r="C55" s="27"/>
      <c r="D55" s="27"/>
      <c r="E55" s="27"/>
      <c r="F55" s="27"/>
      <c r="G55" s="27"/>
      <c r="H55" s="27"/>
      <c r="I55" s="27"/>
      <c r="J55" s="27"/>
      <c r="K55" s="27"/>
    </row>
    <row r="56" spans="1:11" ht="20.25">
      <c r="A56" s="31" t="s">
        <v>156</v>
      </c>
      <c r="B56" s="27"/>
      <c r="C56" s="27"/>
      <c r="D56" s="27"/>
      <c r="E56" s="27"/>
      <c r="F56" s="27"/>
      <c r="G56" s="27"/>
      <c r="H56" s="27"/>
      <c r="I56" s="27"/>
      <c r="J56" s="27"/>
      <c r="K56" s="27"/>
    </row>
    <row r="57" spans="1:11" ht="12.75">
      <c r="A57" s="27"/>
      <c r="B57" s="27"/>
      <c r="C57" s="27"/>
      <c r="D57" s="27"/>
      <c r="E57" s="27"/>
      <c r="F57" s="27"/>
      <c r="G57" s="27"/>
      <c r="H57" s="27"/>
      <c r="I57" s="27"/>
      <c r="J57" s="27"/>
      <c r="K57" s="27"/>
    </row>
    <row r="58" spans="1:11" ht="12.75">
      <c r="A58" s="215" t="s">
        <v>157</v>
      </c>
      <c r="B58" s="215" t="s">
        <v>323</v>
      </c>
      <c r="C58" s="215" t="s">
        <v>118</v>
      </c>
      <c r="D58" s="215" t="s">
        <v>120</v>
      </c>
      <c r="E58" s="450" t="s">
        <v>158</v>
      </c>
      <c r="F58" s="451"/>
      <c r="G58" s="452"/>
      <c r="H58" s="27"/>
      <c r="I58" s="27"/>
      <c r="J58" s="27"/>
      <c r="K58" s="27"/>
    </row>
    <row r="59" spans="1:11" ht="24.75" customHeight="1">
      <c r="A59" s="253" t="s">
        <v>35</v>
      </c>
      <c r="B59" s="254"/>
      <c r="C59" s="253"/>
      <c r="D59" s="253"/>
      <c r="E59" s="445"/>
      <c r="F59" s="446"/>
      <c r="G59" s="447"/>
      <c r="H59" s="27"/>
      <c r="I59" s="27" t="s">
        <v>35</v>
      </c>
      <c r="J59" s="27"/>
      <c r="K59" s="27"/>
    </row>
    <row r="60" spans="1:11" ht="24.75" customHeight="1">
      <c r="A60" s="253" t="s">
        <v>35</v>
      </c>
      <c r="B60" s="254"/>
      <c r="C60" s="253"/>
      <c r="D60" s="253"/>
      <c r="E60" s="445"/>
      <c r="F60" s="446"/>
      <c r="G60" s="447"/>
      <c r="H60" s="27"/>
      <c r="I60" s="27"/>
      <c r="J60" s="27"/>
      <c r="K60" s="27"/>
    </row>
    <row r="61" spans="1:11" ht="12.75">
      <c r="A61" s="27"/>
      <c r="B61" s="27"/>
      <c r="C61" s="27"/>
      <c r="D61" s="27"/>
      <c r="E61" s="27"/>
      <c r="F61" s="27"/>
      <c r="G61" s="27"/>
      <c r="H61" s="27"/>
      <c r="I61" s="27"/>
      <c r="J61" s="27"/>
      <c r="K61" s="27"/>
    </row>
    <row r="62" spans="1:11" ht="20.25">
      <c r="A62" s="448" t="s">
        <v>384</v>
      </c>
      <c r="B62" s="449"/>
      <c r="C62" s="388" t="s">
        <v>385</v>
      </c>
      <c r="D62" s="389"/>
      <c r="E62" s="388"/>
      <c r="F62" s="388"/>
      <c r="G62" s="388"/>
      <c r="H62" s="388"/>
      <c r="I62" s="27"/>
      <c r="J62" s="27"/>
      <c r="K62" s="27"/>
    </row>
    <row r="63" spans="1:11" ht="12.75">
      <c r="A63" s="27"/>
      <c r="B63" s="27"/>
      <c r="C63" s="27"/>
      <c r="D63" s="27"/>
      <c r="E63" s="27"/>
      <c r="F63" s="27"/>
      <c r="G63" s="27"/>
      <c r="H63" s="27"/>
      <c r="I63" s="27"/>
      <c r="J63" s="27"/>
      <c r="K63" s="27"/>
    </row>
    <row r="64" spans="1:11" ht="12.75">
      <c r="A64" s="429"/>
      <c r="B64" s="444"/>
      <c r="C64" s="444"/>
      <c r="D64" s="444"/>
      <c r="E64" s="444"/>
      <c r="F64" s="444"/>
      <c r="G64" s="444"/>
      <c r="H64" s="444"/>
      <c r="I64" s="444"/>
      <c r="J64" s="27"/>
      <c r="K64" s="27"/>
    </row>
    <row r="65" spans="1:11" ht="12.75">
      <c r="A65" s="444"/>
      <c r="B65" s="444"/>
      <c r="C65" s="444"/>
      <c r="D65" s="444"/>
      <c r="E65" s="444"/>
      <c r="F65" s="444"/>
      <c r="G65" s="444"/>
      <c r="H65" s="444"/>
      <c r="I65" s="444"/>
      <c r="J65" s="27"/>
      <c r="K65" s="27"/>
    </row>
    <row r="66" spans="1:11" ht="12.75">
      <c r="A66" s="444"/>
      <c r="B66" s="444"/>
      <c r="C66" s="444"/>
      <c r="D66" s="444"/>
      <c r="E66" s="444"/>
      <c r="F66" s="444"/>
      <c r="G66" s="444"/>
      <c r="H66" s="444"/>
      <c r="I66" s="444"/>
      <c r="J66" s="27"/>
      <c r="K66" s="27"/>
    </row>
    <row r="68" spans="1:21" ht="15.75">
      <c r="A68" s="442" t="s">
        <v>457</v>
      </c>
      <c r="B68" s="443"/>
      <c r="C68" s="443"/>
      <c r="D68" s="443"/>
      <c r="E68" s="443"/>
      <c r="F68" s="443"/>
      <c r="G68" s="443"/>
      <c r="H68" s="443"/>
      <c r="I68" s="443"/>
      <c r="J68" s="443"/>
      <c r="K68" s="443"/>
      <c r="L68" s="443"/>
      <c r="M68" s="443"/>
      <c r="N68" s="443"/>
      <c r="O68" s="443"/>
      <c r="P68" s="443"/>
      <c r="Q68" s="443"/>
      <c r="R68" s="443"/>
      <c r="S68" s="443"/>
      <c r="T68" s="443"/>
      <c r="U68" s="443"/>
    </row>
    <row r="69" ht="16.5" customHeight="1">
      <c r="A69" s="5"/>
    </row>
    <row r="70" spans="1:25" s="164" customFormat="1" ht="16.5" customHeight="1">
      <c r="A70" s="274" t="s">
        <v>362</v>
      </c>
      <c r="B70" s="275">
        <v>2010</v>
      </c>
      <c r="C70" s="275">
        <v>2011</v>
      </c>
      <c r="D70" s="275">
        <v>2012</v>
      </c>
      <c r="E70" s="275">
        <v>2013</v>
      </c>
      <c r="F70" s="275">
        <v>2014</v>
      </c>
      <c r="G70" s="275">
        <v>2015</v>
      </c>
      <c r="H70" s="275">
        <v>2016</v>
      </c>
      <c r="I70" s="275">
        <v>2017</v>
      </c>
      <c r="J70" s="275">
        <v>2018</v>
      </c>
      <c r="K70" s="275">
        <v>2019</v>
      </c>
      <c r="L70" s="275">
        <v>2020</v>
      </c>
      <c r="M70" s="275">
        <v>2021</v>
      </c>
      <c r="N70" s="275">
        <v>2022</v>
      </c>
      <c r="O70" s="275">
        <v>2023</v>
      </c>
      <c r="P70" s="275">
        <v>2024</v>
      </c>
      <c r="Q70" s="275">
        <v>2025</v>
      </c>
      <c r="R70" s="275">
        <v>2026</v>
      </c>
      <c r="S70" s="275">
        <v>2027</v>
      </c>
      <c r="T70" s="275">
        <v>2028</v>
      </c>
      <c r="U70" s="276">
        <v>2029</v>
      </c>
      <c r="X70" s="273" t="s">
        <v>355</v>
      </c>
      <c r="Y70" s="179" t="s">
        <v>354</v>
      </c>
    </row>
    <row r="71" spans="1:25" s="164" customFormat="1" ht="15.75">
      <c r="A71" s="29" t="str">
        <f>'General Project Information'!A68:C68</f>
        <v>Key Financial Dates</v>
      </c>
      <c r="B71" s="330"/>
      <c r="C71" s="330"/>
      <c r="D71" s="330"/>
      <c r="E71" s="330"/>
      <c r="F71" s="330"/>
      <c r="G71" s="330"/>
      <c r="H71" s="330"/>
      <c r="I71" s="330"/>
      <c r="J71" s="330"/>
      <c r="K71" s="330"/>
      <c r="L71" s="330"/>
      <c r="M71" s="330"/>
      <c r="N71" s="330"/>
      <c r="O71" s="330"/>
      <c r="P71" s="330"/>
      <c r="Q71" s="330"/>
      <c r="R71" s="330"/>
      <c r="S71" s="330"/>
      <c r="T71" s="330"/>
      <c r="U71" s="330"/>
      <c r="X71" s="273" t="s">
        <v>361</v>
      </c>
      <c r="Y71" s="179" t="s">
        <v>360</v>
      </c>
    </row>
    <row r="72" spans="24:25" ht="12.75">
      <c r="X72" s="200" t="s">
        <v>358</v>
      </c>
      <c r="Y72" s="3" t="s">
        <v>356</v>
      </c>
    </row>
    <row r="73" spans="1:25" ht="12.75">
      <c r="A73" s="26" t="s">
        <v>35</v>
      </c>
      <c r="X73" s="200" t="s">
        <v>359</v>
      </c>
      <c r="Y73" s="3" t="s">
        <v>357</v>
      </c>
    </row>
    <row r="74" spans="24:25" ht="12.75">
      <c r="X74" s="200"/>
      <c r="Y74" s="3"/>
    </row>
  </sheetData>
  <sheetProtection/>
  <mergeCells count="32">
    <mergeCell ref="A68:U68"/>
    <mergeCell ref="A50:B50"/>
    <mergeCell ref="A64:I66"/>
    <mergeCell ref="E59:G59"/>
    <mergeCell ref="E60:G60"/>
    <mergeCell ref="A62:B62"/>
    <mergeCell ref="E58:G58"/>
    <mergeCell ref="C53:K54"/>
    <mergeCell ref="A51:B51"/>
    <mergeCell ref="H34:J34"/>
    <mergeCell ref="H35:J35"/>
    <mergeCell ref="D35:E35"/>
    <mergeCell ref="D36:E36"/>
    <mergeCell ref="C27:D27"/>
    <mergeCell ref="D31:E31"/>
    <mergeCell ref="C28:D28"/>
    <mergeCell ref="A1:C1"/>
    <mergeCell ref="B25:C25"/>
    <mergeCell ref="B19:G19"/>
    <mergeCell ref="G27:H27"/>
    <mergeCell ref="H31:J31"/>
    <mergeCell ref="H32:J32"/>
    <mergeCell ref="A48:B48"/>
    <mergeCell ref="A49:B49"/>
    <mergeCell ref="G26:H26"/>
    <mergeCell ref="C26:D26"/>
    <mergeCell ref="A46:B46"/>
    <mergeCell ref="A47:B47"/>
    <mergeCell ref="A45:B45"/>
    <mergeCell ref="D32:E32"/>
    <mergeCell ref="D34:E34"/>
    <mergeCell ref="H36:J36"/>
  </mergeCells>
  <dataValidations count="8">
    <dataValidation type="list" allowBlank="1" showInputMessage="1" showErrorMessage="1" sqref="B71:U71">
      <formula1>$X$70:$X$74</formula1>
    </dataValidation>
    <dataValidation type="list" allowBlank="1" showInputMessage="1" showErrorMessage="1" sqref="C28">
      <formula1>$Y$4:$Y$16</formula1>
    </dataValidation>
    <dataValidation type="list" allowBlank="1" showInputMessage="1" showErrorMessage="1" sqref="F7:F15">
      <formula1>$V$4:$V$16</formula1>
    </dataValidation>
    <dataValidation type="list" allowBlank="1" showInputMessage="1" showErrorMessage="1" sqref="G7:G15">
      <formula1>$W$4:$W$16</formula1>
    </dataValidation>
    <dataValidation type="list" allowBlank="1" showInputMessage="1" showErrorMessage="1" sqref="H7:H15">
      <formula1>$X$4:$X$16</formula1>
    </dataValidation>
    <dataValidation type="list" allowBlank="1" showInputMessage="1" showErrorMessage="1" sqref="C7:C15">
      <formula1>$Z$4:$Z$16</formula1>
    </dataValidation>
    <dataValidation type="list" allowBlank="1" showInputMessage="1" showErrorMessage="1" sqref="H19">
      <formula1>$AA$4:$AA$16</formula1>
    </dataValidation>
    <dataValidation type="list" allowBlank="1" showInputMessage="1" showErrorMessage="1" sqref="I19">
      <formula1>$AB$4:$AB$16</formula1>
    </dataValidation>
  </dataValidations>
  <printOptions/>
  <pageMargins left="0.54" right="0.53" top="0.76" bottom="0.74" header="0.5" footer="0.5"/>
  <pageSetup cellComments="asDisplayed" fitToHeight="1" fitToWidth="1" horizontalDpi="600" verticalDpi="600" orientation="portrait" scale="53" r:id="rId1"/>
  <headerFooter alignWithMargins="0">
    <oddHeader>&amp;L&amp;F&amp;C &amp;R&amp;A</oddHeader>
    <oddFooter>&amp;L&amp;D&amp;C&amp;A&amp;R&amp;P of &amp;N</oddFooter>
  </headerFooter>
</worksheet>
</file>

<file path=xl/worksheets/sheet10.xml><?xml version="1.0" encoding="utf-8"?>
<worksheet xmlns="http://schemas.openxmlformats.org/spreadsheetml/2006/main" xmlns:r="http://schemas.openxmlformats.org/officeDocument/2006/relationships">
  <sheetPr>
    <tabColor indexed="47"/>
    <pageSetUpPr fitToPage="1"/>
  </sheetPr>
  <dimension ref="A1:H48"/>
  <sheetViews>
    <sheetView zoomScale="90" zoomScaleNormal="90" zoomScalePageLayoutView="0" workbookViewId="0" topLeftCell="A1">
      <selection activeCell="C26" sqref="C26:C35"/>
    </sheetView>
  </sheetViews>
  <sheetFormatPr defaultColWidth="9.140625" defaultRowHeight="12.75"/>
  <cols>
    <col min="1" max="1" width="19.140625" style="0" customWidth="1"/>
    <col min="2" max="2" width="16.00390625" style="0" customWidth="1"/>
    <col min="3" max="3" width="66.28125" style="0" customWidth="1"/>
  </cols>
  <sheetData>
    <row r="1" s="28" customFormat="1" ht="19.5">
      <c r="A1" s="39" t="s">
        <v>205</v>
      </c>
    </row>
    <row r="4" ht="15.75">
      <c r="A4" s="29" t="s">
        <v>203</v>
      </c>
    </row>
    <row r="5" ht="13.5" thickBot="1"/>
    <row r="6" spans="1:2" ht="12.75">
      <c r="A6" s="21"/>
      <c r="B6" s="23" t="s">
        <v>199</v>
      </c>
    </row>
    <row r="7" spans="1:2" ht="12.75">
      <c r="A7" s="15" t="s">
        <v>195</v>
      </c>
      <c r="B7" s="118">
        <f>'General Project Information'!B7+'General Project Information'!B8+'General Project Information'!B9</f>
        <v>0</v>
      </c>
    </row>
    <row r="8" spans="1:3" ht="12.75">
      <c r="A8" s="15" t="s">
        <v>196</v>
      </c>
      <c r="B8" s="118">
        <f>'General Project Information'!B10+'General Project Information'!B11+'General Project Information'!B12</f>
        <v>0</v>
      </c>
      <c r="C8" s="24" t="s">
        <v>35</v>
      </c>
    </row>
    <row r="9" spans="1:2" ht="12.75">
      <c r="A9" s="15" t="s">
        <v>197</v>
      </c>
      <c r="B9" s="118">
        <f>'General Project Information'!B13+'General Project Information'!B14</f>
        <v>0</v>
      </c>
    </row>
    <row r="10" spans="1:2" ht="13.5" thickBot="1">
      <c r="A10" s="22" t="s">
        <v>198</v>
      </c>
      <c r="B10" s="119">
        <f>'General Project Information'!B15</f>
        <v>0</v>
      </c>
    </row>
    <row r="12" spans="1:3" ht="12.75">
      <c r="A12" s="115" t="s">
        <v>324</v>
      </c>
      <c r="C12" s="128" t="s">
        <v>35</v>
      </c>
    </row>
    <row r="14" spans="1:3" ht="12.75">
      <c r="A14" s="5" t="s">
        <v>115</v>
      </c>
      <c r="C14" s="493" t="s">
        <v>35</v>
      </c>
    </row>
    <row r="15" ht="12.75">
      <c r="C15" s="495"/>
    </row>
    <row r="16" ht="12.75">
      <c r="C16" s="494"/>
    </row>
    <row r="18" spans="1:3" s="1" customFormat="1" ht="38.25">
      <c r="A18" s="116" t="s">
        <v>206</v>
      </c>
      <c r="C18" s="493" t="s">
        <v>35</v>
      </c>
    </row>
    <row r="19" s="1" customFormat="1" ht="12.75">
      <c r="C19" s="494"/>
    </row>
    <row r="21" spans="1:3" ht="12.75">
      <c r="A21" s="5" t="s">
        <v>207</v>
      </c>
      <c r="C21" s="117"/>
    </row>
    <row r="23" spans="1:3" ht="12.75">
      <c r="A23" s="496" t="s">
        <v>35</v>
      </c>
      <c r="B23" s="497"/>
      <c r="C23" s="498"/>
    </row>
    <row r="24" spans="1:3" ht="12.75">
      <c r="A24" s="499"/>
      <c r="B24" s="500"/>
      <c r="C24" s="501"/>
    </row>
    <row r="26" spans="1:8" ht="12.75">
      <c r="A26" s="5" t="s">
        <v>208</v>
      </c>
      <c r="B26" s="5" t="s">
        <v>210</v>
      </c>
      <c r="C26" s="491" t="s">
        <v>215</v>
      </c>
      <c r="E26" s="5" t="s">
        <v>211</v>
      </c>
      <c r="F26" s="491" t="s">
        <v>212</v>
      </c>
      <c r="G26" s="492"/>
      <c r="H26" s="492"/>
    </row>
    <row r="27" spans="1:8" ht="12.75">
      <c r="A27" s="5" t="s">
        <v>209</v>
      </c>
      <c r="C27" s="492"/>
      <c r="F27" s="492"/>
      <c r="G27" s="492"/>
      <c r="H27" s="492"/>
    </row>
    <row r="28" spans="3:8" ht="12.75">
      <c r="C28" s="492"/>
      <c r="F28" s="492"/>
      <c r="G28" s="492"/>
      <c r="H28" s="492"/>
    </row>
    <row r="29" spans="3:8" ht="12.75">
      <c r="C29" s="492"/>
      <c r="F29" s="492"/>
      <c r="G29" s="492"/>
      <c r="H29" s="492"/>
    </row>
    <row r="30" ht="12.75">
      <c r="C30" s="492"/>
    </row>
    <row r="31" ht="12.75">
      <c r="C31" s="492"/>
    </row>
    <row r="32" ht="12.75">
      <c r="C32" s="492"/>
    </row>
    <row r="33" ht="12.75">
      <c r="C33" s="492"/>
    </row>
    <row r="34" ht="12.75">
      <c r="C34" s="492"/>
    </row>
    <row r="35" ht="12.75">
      <c r="C35" s="492"/>
    </row>
    <row r="37" ht="12.75">
      <c r="C37" s="127" t="s">
        <v>222</v>
      </c>
    </row>
    <row r="39" ht="12.75">
      <c r="C39" s="491" t="s">
        <v>226</v>
      </c>
    </row>
    <row r="40" ht="12.75">
      <c r="C40" s="492"/>
    </row>
    <row r="41" ht="12.75">
      <c r="C41" s="492"/>
    </row>
    <row r="42" ht="12.75">
      <c r="C42" s="492"/>
    </row>
    <row r="43" ht="12.75">
      <c r="C43" s="492"/>
    </row>
    <row r="45" spans="1:7" ht="12.75">
      <c r="A45" s="490" t="str">
        <f>'Basic Formulas'!A84</f>
        <v>Within 60 days after year end, subsidy is recalculated using the same formula as above based on actual expense and revenue.
If subsidy has been overpaid, the partnership reimburses HAP, if subsidy underpaid, HAP pays partnership additional amount owed.</v>
      </c>
      <c r="B45" s="490"/>
      <c r="C45" s="490"/>
      <c r="D45" s="490"/>
      <c r="E45" s="490"/>
      <c r="F45" s="490"/>
      <c r="G45" s="490"/>
    </row>
    <row r="46" spans="1:7" ht="20.25" customHeight="1">
      <c r="A46" s="490"/>
      <c r="B46" s="490"/>
      <c r="C46" s="490"/>
      <c r="D46" s="490"/>
      <c r="E46" s="490"/>
      <c r="F46" s="490"/>
      <c r="G46" s="490"/>
    </row>
    <row r="48" spans="1:3" ht="12.75">
      <c r="A48" s="389" t="s">
        <v>493</v>
      </c>
      <c r="B48" s="389"/>
      <c r="C48" s="389"/>
    </row>
  </sheetData>
  <sheetProtection/>
  <mergeCells count="7">
    <mergeCell ref="A45:G46"/>
    <mergeCell ref="F26:H29"/>
    <mergeCell ref="C18:C19"/>
    <mergeCell ref="C14:C16"/>
    <mergeCell ref="A23:C24"/>
    <mergeCell ref="C26:C35"/>
    <mergeCell ref="C39:C43"/>
  </mergeCells>
  <printOptions/>
  <pageMargins left="0.75" right="0.75" top="1" bottom="1" header="0.5" footer="0.5"/>
  <pageSetup cellComments="asDisplayed" fitToHeight="0" fitToWidth="1" horizontalDpi="1200" verticalDpi="1200" orientation="portrait" scale="58" r:id="rId3"/>
  <headerFooter alignWithMargins="0">
    <oddHeader>&amp;L&amp;F&amp;R&amp;A</oddHeader>
    <oddFooter>&amp;L&amp;D&amp;C&amp;A&amp;R&amp;P of &amp;N</oddFooter>
  </headerFooter>
  <legacyDrawing r:id="rId2"/>
</worksheet>
</file>

<file path=xl/worksheets/sheet11.xml><?xml version="1.0" encoding="utf-8"?>
<worksheet xmlns="http://schemas.openxmlformats.org/spreadsheetml/2006/main" xmlns:r="http://schemas.openxmlformats.org/officeDocument/2006/relationships">
  <sheetPr>
    <tabColor indexed="41"/>
    <pageSetUpPr fitToPage="1"/>
  </sheetPr>
  <dimension ref="A1:K138"/>
  <sheetViews>
    <sheetView zoomScaleSheetLayoutView="100" zoomScalePageLayoutView="0" workbookViewId="0" topLeftCell="A99">
      <selection activeCell="B122" sqref="B122"/>
    </sheetView>
  </sheetViews>
  <sheetFormatPr defaultColWidth="9.140625" defaultRowHeight="12.75"/>
  <cols>
    <col min="1" max="1" width="35.421875" style="2" customWidth="1"/>
    <col min="2" max="2" width="17.8515625" style="2" customWidth="1"/>
    <col min="3" max="3" width="46.00390625" style="2" customWidth="1"/>
    <col min="4" max="4" width="15.8515625" style="2" customWidth="1"/>
    <col min="5" max="5" width="11.8515625" style="2" customWidth="1"/>
    <col min="6" max="7" width="16.140625" style="2" customWidth="1"/>
    <col min="8" max="8" width="13.8515625" style="2" customWidth="1"/>
    <col min="9" max="9" width="11.28125" style="2" customWidth="1"/>
    <col min="10" max="10" width="13.140625" style="2" customWidth="1"/>
    <col min="11" max="13" width="9.140625" style="2" customWidth="1"/>
    <col min="14" max="14" width="25.8515625" style="2" customWidth="1"/>
    <col min="15" max="16384" width="9.140625" style="2" customWidth="1"/>
  </cols>
  <sheetData>
    <row r="1" s="43" customFormat="1" ht="19.5">
      <c r="A1" s="37" t="s">
        <v>252</v>
      </c>
    </row>
    <row r="2" s="43" customFormat="1" ht="19.5">
      <c r="A2" s="37"/>
    </row>
    <row r="3" spans="1:11" s="44" customFormat="1" ht="21" customHeight="1">
      <c r="A3" s="241" t="s">
        <v>401</v>
      </c>
      <c r="C3" s="44" t="s">
        <v>400</v>
      </c>
      <c r="I3" s="227"/>
      <c r="J3" s="228" t="s">
        <v>350</v>
      </c>
      <c r="K3" s="233" t="s">
        <v>398</v>
      </c>
    </row>
    <row r="4" spans="1:11" ht="38.25">
      <c r="A4" s="2" t="s">
        <v>398</v>
      </c>
      <c r="B4" s="109" t="s">
        <v>284</v>
      </c>
      <c r="C4" s="109"/>
      <c r="D4" s="186" t="s">
        <v>350</v>
      </c>
      <c r="E4" s="154"/>
      <c r="F4" s="186" t="s">
        <v>451</v>
      </c>
      <c r="I4" s="229" t="s">
        <v>294</v>
      </c>
      <c r="J4" s="230" t="s">
        <v>292</v>
      </c>
      <c r="K4" s="234" t="s">
        <v>283</v>
      </c>
    </row>
    <row r="5" spans="4:11" ht="17.25" customHeight="1">
      <c r="D5" s="108" t="s">
        <v>351</v>
      </c>
      <c r="E5" s="154"/>
      <c r="F5" s="267"/>
      <c r="I5" s="231"/>
      <c r="J5" s="232" t="s">
        <v>293</v>
      </c>
      <c r="K5" s="235" t="s">
        <v>284</v>
      </c>
    </row>
    <row r="6" spans="4:5" ht="25.5" customHeight="1">
      <c r="D6" s="108" t="s">
        <v>468</v>
      </c>
      <c r="E6" s="266"/>
    </row>
    <row r="7" spans="1:5" ht="12.75">
      <c r="A7" s="2" t="s">
        <v>142</v>
      </c>
      <c r="B7" s="150" t="s">
        <v>35</v>
      </c>
      <c r="D7" s="185" t="s">
        <v>290</v>
      </c>
      <c r="E7" s="154"/>
    </row>
    <row r="8" spans="1:2" ht="12.75">
      <c r="A8" s="2" t="s">
        <v>123</v>
      </c>
      <c r="B8" s="153" t="s">
        <v>35</v>
      </c>
    </row>
    <row r="9" spans="4:6" ht="25.5">
      <c r="D9" s="236" t="s">
        <v>399</v>
      </c>
      <c r="E9" s="237" t="s">
        <v>290</v>
      </c>
      <c r="F9" s="238" t="s">
        <v>53</v>
      </c>
    </row>
    <row r="10" spans="4:6" ht="12.75">
      <c r="D10" s="108" t="s">
        <v>352</v>
      </c>
      <c r="E10" s="154"/>
      <c r="F10" s="154"/>
    </row>
    <row r="11" spans="1:6" ht="12.75">
      <c r="A11" s="2" t="s">
        <v>143</v>
      </c>
      <c r="B11" s="302" t="s">
        <v>35</v>
      </c>
      <c r="D11" s="108" t="s">
        <v>350</v>
      </c>
      <c r="E11" s="154"/>
      <c r="F11" s="154"/>
    </row>
    <row r="12" ht="12.75"/>
    <row r="13" spans="1:2" ht="12.75">
      <c r="A13" s="2" t="s">
        <v>144</v>
      </c>
      <c r="B13" s="239" t="s">
        <v>35</v>
      </c>
    </row>
    <row r="14" ht="12.75">
      <c r="B14" s="149"/>
    </row>
    <row r="15" spans="2:3" ht="12.75">
      <c r="B15" s="240" t="s">
        <v>277</v>
      </c>
      <c r="C15" s="240" t="s">
        <v>301</v>
      </c>
    </row>
    <row r="16" spans="1:7" ht="12.75">
      <c r="A16" s="2" t="s">
        <v>145</v>
      </c>
      <c r="B16" s="112" t="s">
        <v>35</v>
      </c>
      <c r="C16" s="109"/>
      <c r="D16" s="44"/>
      <c r="E16" s="44"/>
      <c r="F16" s="44"/>
      <c r="G16" s="44"/>
    </row>
    <row r="17" spans="2:7" ht="12.75">
      <c r="B17" s="112" t="s">
        <v>35</v>
      </c>
      <c r="C17" s="109" t="s">
        <v>269</v>
      </c>
      <c r="D17" s="44"/>
      <c r="E17" s="44"/>
      <c r="F17" s="44"/>
      <c r="G17" s="44"/>
    </row>
    <row r="18" spans="2:7" ht="12.75">
      <c r="B18" s="112" t="s">
        <v>35</v>
      </c>
      <c r="C18" s="109" t="s">
        <v>35</v>
      </c>
      <c r="D18" s="44"/>
      <c r="E18" s="44"/>
      <c r="F18" s="44"/>
      <c r="G18" s="44"/>
    </row>
    <row r="19" ht="12.75"/>
    <row r="20" spans="1:2" ht="12.75">
      <c r="A20" s="2" t="s">
        <v>146</v>
      </c>
      <c r="B20" s="150" t="s">
        <v>35</v>
      </c>
    </row>
    <row r="21" ht="12.75"/>
    <row r="22" spans="1:11" ht="15" customHeight="1">
      <c r="A22" s="2" t="s">
        <v>312</v>
      </c>
      <c r="C22" s="109" t="s">
        <v>35</v>
      </c>
      <c r="D22" s="44"/>
      <c r="E22" s="44"/>
      <c r="F22" s="44"/>
      <c r="G22" s="44"/>
      <c r="H22" s="44"/>
      <c r="I22" s="44"/>
      <c r="J22" s="44"/>
      <c r="K22" s="44"/>
    </row>
    <row r="23" spans="3:7" ht="12.75">
      <c r="C23" s="44"/>
      <c r="D23" s="44"/>
      <c r="E23" s="44"/>
      <c r="F23" s="44"/>
      <c r="G23" s="44"/>
    </row>
    <row r="24" s="44" customFormat="1" ht="12.75"/>
    <row r="25" spans="2:3" ht="12.75">
      <c r="B25" s="108" t="s">
        <v>285</v>
      </c>
      <c r="C25" s="108" t="s">
        <v>286</v>
      </c>
    </row>
    <row r="26" spans="1:7" ht="102">
      <c r="A26" s="2" t="s">
        <v>282</v>
      </c>
      <c r="B26" s="109" t="s">
        <v>35</v>
      </c>
      <c r="C26" s="109" t="s">
        <v>35</v>
      </c>
      <c r="D26" s="393" t="s">
        <v>508</v>
      </c>
      <c r="E26" s="44"/>
      <c r="F26" s="44"/>
      <c r="G26" s="44"/>
    </row>
    <row r="27" spans="2:3" s="44" customFormat="1" ht="12.75">
      <c r="B27" s="109"/>
      <c r="C27" s="109"/>
    </row>
    <row r="28" spans="2:7" ht="12.75">
      <c r="B28" s="109"/>
      <c r="C28" s="109"/>
      <c r="D28" s="44"/>
      <c r="E28" s="44"/>
      <c r="F28" s="44"/>
      <c r="G28" s="44"/>
    </row>
    <row r="29" spans="2:7" ht="12.75">
      <c r="B29" s="109"/>
      <c r="C29" s="109"/>
      <c r="D29" s="44"/>
      <c r="E29" s="44"/>
      <c r="F29" s="44"/>
      <c r="G29" s="44"/>
    </row>
    <row r="30" spans="1:7" ht="12.75">
      <c r="A30" s="43" t="s">
        <v>35</v>
      </c>
      <c r="B30" s="287"/>
      <c r="C30" s="287"/>
      <c r="D30" s="44"/>
      <c r="E30" s="44"/>
      <c r="F30" s="44"/>
      <c r="G30" s="44"/>
    </row>
    <row r="31" spans="1:7" ht="17.25" customHeight="1">
      <c r="A31" s="241" t="s">
        <v>449</v>
      </c>
      <c r="B31" s="44"/>
      <c r="C31" s="44" t="s">
        <v>400</v>
      </c>
      <c r="D31" s="44"/>
      <c r="E31" s="44"/>
      <c r="F31" s="44"/>
      <c r="G31" s="44"/>
    </row>
    <row r="32" spans="1:7" ht="12.75">
      <c r="A32" s="2" t="s">
        <v>398</v>
      </c>
      <c r="B32" s="109" t="s">
        <v>284</v>
      </c>
      <c r="C32" s="109"/>
      <c r="D32" s="44"/>
      <c r="E32" s="44"/>
      <c r="F32" s="44"/>
      <c r="G32" s="44"/>
    </row>
    <row r="33" spans="4:7" ht="12.75">
      <c r="D33" s="44"/>
      <c r="E33" s="44"/>
      <c r="F33" s="44"/>
      <c r="G33" s="44"/>
    </row>
    <row r="34" spans="4:7" ht="12.75">
      <c r="D34" s="44"/>
      <c r="E34" s="44"/>
      <c r="F34" s="44"/>
      <c r="G34" s="44"/>
    </row>
    <row r="35" spans="1:7" ht="12.75">
      <c r="A35" s="2" t="s">
        <v>142</v>
      </c>
      <c r="B35" s="150" t="s">
        <v>35</v>
      </c>
      <c r="D35" s="44"/>
      <c r="E35" s="44"/>
      <c r="F35" s="44"/>
      <c r="G35" s="44"/>
    </row>
    <row r="36" spans="1:7" ht="12.75">
      <c r="A36" s="2" t="s">
        <v>123</v>
      </c>
      <c r="B36" s="153" t="s">
        <v>35</v>
      </c>
      <c r="D36" s="44"/>
      <c r="E36" s="44"/>
      <c r="F36" s="44"/>
      <c r="G36" s="44"/>
    </row>
    <row r="37" spans="4:7" ht="12.75">
      <c r="D37" s="44"/>
      <c r="E37" s="44"/>
      <c r="F37" s="44"/>
      <c r="G37" s="44"/>
    </row>
    <row r="38" spans="4:7" ht="12.75">
      <c r="D38" s="44"/>
      <c r="E38" s="44"/>
      <c r="F38" s="44"/>
      <c r="G38" s="44"/>
    </row>
    <row r="39" spans="1:7" ht="12.75">
      <c r="A39" s="2" t="s">
        <v>143</v>
      </c>
      <c r="B39" s="150" t="s">
        <v>35</v>
      </c>
      <c r="D39" s="44"/>
      <c r="E39" s="44"/>
      <c r="F39" s="44"/>
      <c r="G39" s="44"/>
    </row>
    <row r="40" spans="4:7" ht="12.75">
      <c r="D40" s="44"/>
      <c r="E40" s="44"/>
      <c r="F40" s="44"/>
      <c r="G40" s="44"/>
    </row>
    <row r="41" spans="1:7" ht="12.75">
      <c r="A41" s="2" t="s">
        <v>144</v>
      </c>
      <c r="B41" s="239" t="s">
        <v>35</v>
      </c>
      <c r="D41" s="44"/>
      <c r="E41" s="44"/>
      <c r="F41" s="44"/>
      <c r="G41" s="44"/>
    </row>
    <row r="42" spans="2:7" ht="12.75">
      <c r="B42" s="149"/>
      <c r="D42" s="44"/>
      <c r="E42" s="44"/>
      <c r="F42" s="44"/>
      <c r="G42" s="44"/>
    </row>
    <row r="43" spans="2:7" ht="12.75">
      <c r="B43" s="240" t="s">
        <v>277</v>
      </c>
      <c r="C43" s="240" t="s">
        <v>301</v>
      </c>
      <c r="D43" s="44"/>
      <c r="E43" s="44"/>
      <c r="F43" s="44"/>
      <c r="G43" s="44"/>
    </row>
    <row r="44" spans="1:7" ht="12.75">
      <c r="A44" s="2" t="s">
        <v>145</v>
      </c>
      <c r="B44" s="112" t="s">
        <v>35</v>
      </c>
      <c r="C44" s="109"/>
      <c r="D44" s="44"/>
      <c r="E44" s="44"/>
      <c r="F44" s="44"/>
      <c r="G44" s="44"/>
    </row>
    <row r="45" spans="2:7" ht="12.75">
      <c r="B45" s="112" t="s">
        <v>35</v>
      </c>
      <c r="C45" s="109" t="s">
        <v>269</v>
      </c>
      <c r="D45" s="44"/>
      <c r="E45" s="44"/>
      <c r="F45" s="44"/>
      <c r="G45" s="44"/>
    </row>
    <row r="46" spans="2:7" ht="12.75">
      <c r="B46" s="112" t="s">
        <v>35</v>
      </c>
      <c r="C46" s="109" t="s">
        <v>35</v>
      </c>
      <c r="D46" s="44"/>
      <c r="E46" s="44"/>
      <c r="F46" s="44"/>
      <c r="G46" s="44"/>
    </row>
    <row r="47" spans="4:7" ht="12.75">
      <c r="D47" s="44"/>
      <c r="E47" s="44"/>
      <c r="F47" s="44"/>
      <c r="G47" s="44"/>
    </row>
    <row r="48" spans="1:7" ht="12.75">
      <c r="A48" s="2" t="s">
        <v>146</v>
      </c>
      <c r="B48" s="150" t="s">
        <v>35</v>
      </c>
      <c r="D48" s="44"/>
      <c r="E48" s="44"/>
      <c r="F48" s="44"/>
      <c r="G48" s="44"/>
    </row>
    <row r="49" spans="4:7" ht="12.75">
      <c r="D49" s="44"/>
      <c r="E49" s="44"/>
      <c r="F49" s="44"/>
      <c r="G49" s="44"/>
    </row>
    <row r="50" spans="1:7" ht="25.5">
      <c r="A50" s="2" t="s">
        <v>312</v>
      </c>
      <c r="C50" s="109" t="s">
        <v>35</v>
      </c>
      <c r="D50" s="44"/>
      <c r="E50" s="44"/>
      <c r="F50" s="44"/>
      <c r="G50" s="44"/>
    </row>
    <row r="51" spans="3:7" ht="12.75">
      <c r="C51" s="44"/>
      <c r="D51" s="44"/>
      <c r="E51" s="44"/>
      <c r="F51" s="44"/>
      <c r="G51" s="44"/>
    </row>
    <row r="52" spans="1:7" ht="12.75">
      <c r="A52" s="44"/>
      <c r="B52" s="44"/>
      <c r="C52" s="44"/>
      <c r="D52" s="44"/>
      <c r="E52" s="44"/>
      <c r="F52" s="44"/>
      <c r="G52" s="44"/>
    </row>
    <row r="53" spans="2:7" ht="12.75">
      <c r="B53" s="108" t="s">
        <v>285</v>
      </c>
      <c r="C53" s="108" t="s">
        <v>286</v>
      </c>
      <c r="D53" s="44"/>
      <c r="E53" s="44"/>
      <c r="F53" s="44"/>
      <c r="G53" s="44"/>
    </row>
    <row r="54" spans="1:7" ht="12.75">
      <c r="A54" s="2" t="s">
        <v>282</v>
      </c>
      <c r="B54" s="109" t="s">
        <v>35</v>
      </c>
      <c r="C54" s="109" t="s">
        <v>35</v>
      </c>
      <c r="D54" s="44"/>
      <c r="E54" s="44"/>
      <c r="F54" s="44"/>
      <c r="G54" s="44"/>
    </row>
    <row r="55" spans="1:7" ht="12.75">
      <c r="A55" s="44"/>
      <c r="B55" s="109"/>
      <c r="C55" s="109"/>
      <c r="D55" s="44"/>
      <c r="E55" s="44"/>
      <c r="F55" s="44"/>
      <c r="G55" s="44"/>
    </row>
    <row r="56" spans="2:7" ht="12.75">
      <c r="B56" s="109"/>
      <c r="C56" s="109"/>
      <c r="D56" s="44"/>
      <c r="E56" s="44"/>
      <c r="F56" s="44"/>
      <c r="G56" s="44"/>
    </row>
    <row r="57" spans="2:7" ht="12.75">
      <c r="B57" s="109"/>
      <c r="C57" s="109"/>
      <c r="D57" s="44"/>
      <c r="E57" s="44"/>
      <c r="F57" s="44"/>
      <c r="G57" s="44"/>
    </row>
    <row r="58" spans="1:7" ht="12.75">
      <c r="A58" s="43"/>
      <c r="B58" s="287"/>
      <c r="C58" s="287"/>
      <c r="D58" s="44"/>
      <c r="E58" s="44"/>
      <c r="F58" s="44"/>
      <c r="G58" s="44"/>
    </row>
    <row r="59" spans="1:7" ht="15.75">
      <c r="A59" s="241" t="s">
        <v>450</v>
      </c>
      <c r="B59" s="44"/>
      <c r="C59" s="44" t="s">
        <v>400</v>
      </c>
      <c r="D59" s="44"/>
      <c r="E59" s="44"/>
      <c r="F59" s="44"/>
      <c r="G59" s="44"/>
    </row>
    <row r="60" spans="1:7" ht="12.75">
      <c r="A60" s="2" t="s">
        <v>398</v>
      </c>
      <c r="B60" s="109" t="s">
        <v>284</v>
      </c>
      <c r="C60" s="109"/>
      <c r="D60" s="44"/>
      <c r="E60" s="44"/>
      <c r="F60" s="44"/>
      <c r="G60" s="44"/>
    </row>
    <row r="61" spans="4:7" ht="12.75">
      <c r="D61" s="44"/>
      <c r="E61" s="44"/>
      <c r="F61" s="44"/>
      <c r="G61" s="44"/>
    </row>
    <row r="62" spans="4:7" ht="12.75">
      <c r="D62" s="44"/>
      <c r="E62" s="44"/>
      <c r="F62" s="44"/>
      <c r="G62" s="44"/>
    </row>
    <row r="63" spans="1:7" ht="12.75">
      <c r="A63" s="2" t="s">
        <v>142</v>
      </c>
      <c r="B63" s="150" t="s">
        <v>35</v>
      </c>
      <c r="D63" s="44"/>
      <c r="E63" s="44"/>
      <c r="F63" s="44"/>
      <c r="G63" s="44"/>
    </row>
    <row r="64" spans="1:7" ht="12.75">
      <c r="A64" s="2" t="s">
        <v>123</v>
      </c>
      <c r="B64" s="153" t="s">
        <v>35</v>
      </c>
      <c r="D64" s="44"/>
      <c r="E64" s="44"/>
      <c r="F64" s="44"/>
      <c r="G64" s="44"/>
    </row>
    <row r="65" spans="4:7" ht="12.75">
      <c r="D65" s="44"/>
      <c r="E65" s="44"/>
      <c r="F65" s="44"/>
      <c r="G65" s="44"/>
    </row>
    <row r="66" spans="4:7" ht="12.75">
      <c r="D66" s="44"/>
      <c r="E66" s="44"/>
      <c r="F66" s="44"/>
      <c r="G66" s="44"/>
    </row>
    <row r="67" spans="1:7" ht="12.75">
      <c r="A67" s="2" t="s">
        <v>143</v>
      </c>
      <c r="B67" s="150" t="s">
        <v>35</v>
      </c>
      <c r="D67" s="44"/>
      <c r="E67" s="44"/>
      <c r="F67" s="44"/>
      <c r="G67" s="44"/>
    </row>
    <row r="68" spans="4:7" ht="12.75">
      <c r="D68" s="44"/>
      <c r="E68" s="44"/>
      <c r="F68" s="44"/>
      <c r="G68" s="44"/>
    </row>
    <row r="69" spans="1:7" ht="12.75">
      <c r="A69" s="2" t="s">
        <v>144</v>
      </c>
      <c r="B69" s="239" t="s">
        <v>35</v>
      </c>
      <c r="D69" s="44"/>
      <c r="E69" s="44"/>
      <c r="F69" s="44"/>
      <c r="G69" s="44"/>
    </row>
    <row r="70" spans="2:7" ht="12.75">
      <c r="B70" s="149"/>
      <c r="D70" s="44"/>
      <c r="E70" s="44"/>
      <c r="F70" s="44"/>
      <c r="G70" s="44"/>
    </row>
    <row r="71" spans="2:7" ht="12.75">
      <c r="B71" s="240" t="s">
        <v>277</v>
      </c>
      <c r="C71" s="240" t="s">
        <v>301</v>
      </c>
      <c r="D71" s="44"/>
      <c r="E71" s="44"/>
      <c r="F71" s="44"/>
      <c r="G71" s="44"/>
    </row>
    <row r="72" spans="1:7" ht="12.75">
      <c r="A72" s="2" t="s">
        <v>145</v>
      </c>
      <c r="B72" s="112" t="s">
        <v>35</v>
      </c>
      <c r="C72" s="109"/>
      <c r="D72" s="44"/>
      <c r="E72" s="44"/>
      <c r="F72" s="44"/>
      <c r="G72" s="44"/>
    </row>
    <row r="73" spans="2:7" ht="12.75">
      <c r="B73" s="112" t="s">
        <v>35</v>
      </c>
      <c r="C73" s="109" t="s">
        <v>269</v>
      </c>
      <c r="D73" s="44"/>
      <c r="E73" s="44"/>
      <c r="F73" s="44"/>
      <c r="G73" s="44"/>
    </row>
    <row r="74" spans="2:7" ht="12.75">
      <c r="B74" s="112" t="s">
        <v>35</v>
      </c>
      <c r="C74" s="109" t="s">
        <v>35</v>
      </c>
      <c r="D74" s="44"/>
      <c r="E74" s="44"/>
      <c r="F74" s="44"/>
      <c r="G74" s="44"/>
    </row>
    <row r="75" spans="4:7" ht="12.75">
      <c r="D75" s="44"/>
      <c r="E75" s="44"/>
      <c r="F75" s="44"/>
      <c r="G75" s="44"/>
    </row>
    <row r="76" spans="1:7" ht="12.75">
      <c r="A76" s="2" t="s">
        <v>146</v>
      </c>
      <c r="B76" s="150" t="s">
        <v>35</v>
      </c>
      <c r="D76" s="44"/>
      <c r="E76" s="44"/>
      <c r="F76" s="44"/>
      <c r="G76" s="44"/>
    </row>
    <row r="77" spans="4:7" ht="12.75">
      <c r="D77" s="44"/>
      <c r="E77" s="44"/>
      <c r="F77" s="44"/>
      <c r="G77" s="44"/>
    </row>
    <row r="78" spans="1:7" ht="25.5">
      <c r="A78" s="2" t="s">
        <v>312</v>
      </c>
      <c r="C78" s="109" t="s">
        <v>35</v>
      </c>
      <c r="D78" s="44"/>
      <c r="E78" s="44"/>
      <c r="F78" s="44"/>
      <c r="G78" s="44"/>
    </row>
    <row r="79" spans="3:7" ht="12.75">
      <c r="C79" s="44"/>
      <c r="D79" s="44"/>
      <c r="E79" s="44"/>
      <c r="F79" s="44"/>
      <c r="G79" s="44"/>
    </row>
    <row r="80" spans="1:7" ht="12.75">
      <c r="A80" s="44"/>
      <c r="B80" s="44"/>
      <c r="C80" s="44"/>
      <c r="D80" s="44"/>
      <c r="E80" s="44"/>
      <c r="F80" s="44"/>
      <c r="G80" s="44"/>
    </row>
    <row r="81" spans="2:7" ht="12.75">
      <c r="B81" s="108" t="s">
        <v>285</v>
      </c>
      <c r="C81" s="108" t="s">
        <v>286</v>
      </c>
      <c r="D81" s="44"/>
      <c r="E81" s="44"/>
      <c r="F81" s="44"/>
      <c r="G81" s="44"/>
    </row>
    <row r="82" spans="1:7" ht="12.75">
      <c r="A82" s="2" t="s">
        <v>282</v>
      </c>
      <c r="B82" s="109" t="s">
        <v>35</v>
      </c>
      <c r="C82" s="109" t="s">
        <v>35</v>
      </c>
      <c r="D82" s="44"/>
      <c r="E82" s="44"/>
      <c r="F82" s="44"/>
      <c r="G82" s="44"/>
    </row>
    <row r="83" spans="1:7" ht="12.75">
      <c r="A83" s="44"/>
      <c r="B83" s="109"/>
      <c r="C83" s="109"/>
      <c r="D83" s="44"/>
      <c r="E83" s="44"/>
      <c r="F83" s="44"/>
      <c r="G83" s="44"/>
    </row>
    <row r="84" spans="2:7" ht="12.75">
      <c r="B84" s="109"/>
      <c r="C84" s="109"/>
      <c r="D84" s="44"/>
      <c r="E84" s="44"/>
      <c r="F84" s="44"/>
      <c r="G84" s="44"/>
    </row>
    <row r="85" spans="2:7" ht="12.75">
      <c r="B85" s="109"/>
      <c r="C85" s="109"/>
      <c r="D85" s="44"/>
      <c r="E85" s="44"/>
      <c r="F85" s="44"/>
      <c r="G85" s="44"/>
    </row>
    <row r="86" spans="2:7" ht="12.75">
      <c r="B86" s="265"/>
      <c r="C86" s="265"/>
      <c r="D86" s="44"/>
      <c r="E86" s="44"/>
      <c r="F86" s="44"/>
      <c r="G86" s="44"/>
    </row>
    <row r="87" spans="1:7" ht="12.75">
      <c r="A87" s="43"/>
      <c r="B87" s="287"/>
      <c r="C87" s="287"/>
      <c r="D87" s="44"/>
      <c r="E87" s="44"/>
      <c r="F87" s="44"/>
      <c r="G87" s="44"/>
    </row>
    <row r="88" ht="12.75">
      <c r="A88" s="45" t="s">
        <v>325</v>
      </c>
    </row>
    <row r="89" ht="12.75"/>
    <row r="90" spans="1:7" ht="12.75">
      <c r="A90" s="2" t="s">
        <v>313</v>
      </c>
      <c r="B90" s="242">
        <f>SUM(B93:B97)</f>
        <v>0</v>
      </c>
      <c r="C90" s="44"/>
      <c r="D90" s="44"/>
      <c r="E90" s="44"/>
      <c r="F90" s="44"/>
      <c r="G90" s="44"/>
    </row>
    <row r="91" spans="2:7" ht="12.75">
      <c r="B91" s="120"/>
      <c r="C91" s="44"/>
      <c r="D91" s="44"/>
      <c r="E91" s="44"/>
      <c r="F91" s="44"/>
      <c r="G91" s="44"/>
    </row>
    <row r="92" spans="2:8" ht="16.5" customHeight="1">
      <c r="B92" s="178" t="s">
        <v>290</v>
      </c>
      <c r="C92" s="176" t="s">
        <v>298</v>
      </c>
      <c r="D92" s="176" t="s">
        <v>288</v>
      </c>
      <c r="E92" s="176" t="s">
        <v>300</v>
      </c>
      <c r="F92" s="176" t="s">
        <v>299</v>
      </c>
      <c r="G92" s="176" t="s">
        <v>295</v>
      </c>
      <c r="H92" s="177" t="s">
        <v>289</v>
      </c>
    </row>
    <row r="93" spans="1:8" ht="12.75">
      <c r="A93" s="2" t="s">
        <v>239</v>
      </c>
      <c r="B93" s="243">
        <v>0</v>
      </c>
      <c r="C93" s="109" t="s">
        <v>35</v>
      </c>
      <c r="D93" s="303"/>
      <c r="E93" s="304"/>
      <c r="F93" s="305"/>
      <c r="G93" s="304"/>
      <c r="H93" s="304"/>
    </row>
    <row r="94" spans="2:8" ht="12.75">
      <c r="B94" s="244">
        <v>0</v>
      </c>
      <c r="C94" s="109" t="s">
        <v>35</v>
      </c>
      <c r="D94" s="303"/>
      <c r="E94" s="304"/>
      <c r="F94" s="306"/>
      <c r="G94" s="304"/>
      <c r="H94" s="304"/>
    </row>
    <row r="95" spans="2:8" ht="12.75">
      <c r="B95" s="244">
        <v>0</v>
      </c>
      <c r="C95" s="109" t="s">
        <v>35</v>
      </c>
      <c r="D95" s="303"/>
      <c r="E95" s="304"/>
      <c r="F95" s="306"/>
      <c r="G95" s="304"/>
      <c r="H95" s="304"/>
    </row>
    <row r="96" spans="2:8" ht="12.75">
      <c r="B96" s="244">
        <v>0</v>
      </c>
      <c r="C96" s="109" t="s">
        <v>35</v>
      </c>
      <c r="D96" s="303"/>
      <c r="E96" s="304"/>
      <c r="F96" s="306"/>
      <c r="G96" s="304"/>
      <c r="H96" s="304"/>
    </row>
    <row r="97" spans="2:8" ht="12.75">
      <c r="B97" s="244">
        <v>0</v>
      </c>
      <c r="C97" s="109" t="s">
        <v>35</v>
      </c>
      <c r="D97" s="303"/>
      <c r="E97" s="304"/>
      <c r="F97" s="306"/>
      <c r="G97" s="304"/>
      <c r="H97" s="304"/>
    </row>
    <row r="98" ht="12.75"/>
    <row r="99" ht="12.75"/>
    <row r="100" spans="1:7" ht="12.75">
      <c r="A100" s="2" t="s">
        <v>238</v>
      </c>
      <c r="B100" s="504" t="s">
        <v>35</v>
      </c>
      <c r="C100" s="503"/>
      <c r="D100" s="503"/>
      <c r="E100" s="503"/>
      <c r="F100" s="503"/>
      <c r="G100" s="503"/>
    </row>
    <row r="101" spans="2:7" ht="12.75">
      <c r="B101" s="503"/>
      <c r="C101" s="503"/>
      <c r="D101" s="503"/>
      <c r="E101" s="503"/>
      <c r="F101" s="503"/>
      <c r="G101" s="503"/>
    </row>
    <row r="102" spans="1:3" ht="12.75">
      <c r="A102" s="43"/>
      <c r="B102" s="43"/>
      <c r="C102" s="43"/>
    </row>
    <row r="103" ht="12.75">
      <c r="A103" s="45" t="s">
        <v>326</v>
      </c>
    </row>
    <row r="104" ht="12.75"/>
    <row r="105" spans="1:7" ht="12.75">
      <c r="A105" s="2" t="s">
        <v>313</v>
      </c>
      <c r="B105" s="307">
        <f>B108+B109+B110+B111+B112</f>
        <v>0</v>
      </c>
      <c r="C105" s="44"/>
      <c r="D105" s="44"/>
      <c r="E105" s="44"/>
      <c r="F105" s="44"/>
      <c r="G105" s="44"/>
    </row>
    <row r="106" spans="2:7" ht="12.75">
      <c r="B106" s="120"/>
      <c r="C106" s="44"/>
      <c r="D106" s="44"/>
      <c r="E106" s="44"/>
      <c r="F106" s="44"/>
      <c r="G106" s="44"/>
    </row>
    <row r="107" spans="2:8" ht="16.5" customHeight="1">
      <c r="B107" s="178" t="s">
        <v>290</v>
      </c>
      <c r="C107" s="176" t="s">
        <v>298</v>
      </c>
      <c r="D107" s="176" t="s">
        <v>288</v>
      </c>
      <c r="E107" s="176" t="s">
        <v>300</v>
      </c>
      <c r="F107" s="176" t="s">
        <v>299</v>
      </c>
      <c r="G107" s="176" t="s">
        <v>295</v>
      </c>
      <c r="H107" s="177" t="s">
        <v>289</v>
      </c>
    </row>
    <row r="108" spans="1:8" ht="12.75">
      <c r="A108" s="2" t="s">
        <v>239</v>
      </c>
      <c r="B108" s="308">
        <v>0</v>
      </c>
      <c r="C108" s="109" t="s">
        <v>35</v>
      </c>
      <c r="D108" s="303"/>
      <c r="E108" s="304"/>
      <c r="F108" s="305"/>
      <c r="G108" s="304"/>
      <c r="H108" s="304"/>
    </row>
    <row r="109" spans="2:8" ht="12.75">
      <c r="B109" s="308">
        <v>0</v>
      </c>
      <c r="C109" s="109" t="s">
        <v>35</v>
      </c>
      <c r="D109" s="303"/>
      <c r="E109" s="304"/>
      <c r="F109" s="305"/>
      <c r="G109" s="304"/>
      <c r="H109" s="304"/>
    </row>
    <row r="110" spans="2:8" ht="12.75">
      <c r="B110" s="308">
        <v>0</v>
      </c>
      <c r="C110" s="109" t="s">
        <v>35</v>
      </c>
      <c r="D110" s="303"/>
      <c r="E110" s="304"/>
      <c r="F110" s="305"/>
      <c r="G110" s="304"/>
      <c r="H110" s="304"/>
    </row>
    <row r="111" spans="2:8" ht="12.75">
      <c r="B111" s="308">
        <v>0</v>
      </c>
      <c r="C111" s="109" t="s">
        <v>35</v>
      </c>
      <c r="D111" s="303"/>
      <c r="E111" s="304"/>
      <c r="F111" s="305"/>
      <c r="G111" s="304"/>
      <c r="H111" s="304"/>
    </row>
    <row r="112" spans="2:8" ht="12.75">
      <c r="B112" s="308">
        <v>0</v>
      </c>
      <c r="C112" s="109" t="s">
        <v>35</v>
      </c>
      <c r="D112" s="303"/>
      <c r="E112" s="304"/>
      <c r="F112" s="305"/>
      <c r="G112" s="304"/>
      <c r="H112" s="304"/>
    </row>
    <row r="113" ht="12.75"/>
    <row r="114" ht="12.75"/>
    <row r="115" spans="1:7" ht="12.75">
      <c r="A115" s="2" t="s">
        <v>402</v>
      </c>
      <c r="B115" s="504" t="s">
        <v>35</v>
      </c>
      <c r="C115" s="503"/>
      <c r="D115" s="503"/>
      <c r="E115" s="503"/>
      <c r="F115" s="503"/>
      <c r="G115" s="503"/>
    </row>
    <row r="116" spans="2:7" ht="12.75">
      <c r="B116" s="503"/>
      <c r="C116" s="503"/>
      <c r="D116" s="503"/>
      <c r="E116" s="503"/>
      <c r="F116" s="503"/>
      <c r="G116" s="503"/>
    </row>
    <row r="117" spans="1:3" ht="12.75">
      <c r="A117" s="43"/>
      <c r="B117" s="43"/>
      <c r="C117" s="43"/>
    </row>
    <row r="118" ht="12.75">
      <c r="A118" s="45" t="s">
        <v>242</v>
      </c>
    </row>
    <row r="119" ht="12.75"/>
    <row r="120" spans="1:2" ht="12.75">
      <c r="A120" s="2" t="s">
        <v>143</v>
      </c>
      <c r="B120" s="151" t="s">
        <v>35</v>
      </c>
    </row>
    <row r="121" ht="12.75"/>
    <row r="122" spans="1:2" ht="12.75">
      <c r="A122" s="2" t="s">
        <v>291</v>
      </c>
      <c r="B122" s="245"/>
    </row>
    <row r="123" spans="1:2" ht="12.75">
      <c r="A123" s="2" t="s">
        <v>287</v>
      </c>
      <c r="B123" s="152"/>
    </row>
    <row r="124" ht="12.75"/>
    <row r="125" spans="1:2" ht="12.75">
      <c r="A125" s="2" t="s">
        <v>295</v>
      </c>
      <c r="B125" s="153" t="s">
        <v>35</v>
      </c>
    </row>
    <row r="127" spans="1:7" ht="12.75">
      <c r="A127" s="2" t="s">
        <v>296</v>
      </c>
      <c r="B127" s="502" t="s">
        <v>35</v>
      </c>
      <c r="C127" s="503"/>
      <c r="D127" s="502"/>
      <c r="E127" s="502"/>
      <c r="F127" s="502"/>
      <c r="G127" s="502"/>
    </row>
    <row r="129" spans="1:3" ht="12.75">
      <c r="A129" s="43"/>
      <c r="B129" s="43"/>
      <c r="C129" s="43"/>
    </row>
    <row r="130" ht="12.75">
      <c r="A130" s="45" t="s">
        <v>193</v>
      </c>
    </row>
    <row r="132" spans="1:2" ht="12.75">
      <c r="A132" s="2" t="s">
        <v>194</v>
      </c>
      <c r="B132" s="154" t="s">
        <v>35</v>
      </c>
    </row>
    <row r="133" ht="12.75">
      <c r="C133" s="45" t="s">
        <v>327</v>
      </c>
    </row>
    <row r="134" spans="1:7" ht="12.75">
      <c r="A134" s="2" t="s">
        <v>240</v>
      </c>
      <c r="B134" s="155" t="s">
        <v>35</v>
      </c>
      <c r="C134" s="154" t="s">
        <v>35</v>
      </c>
      <c r="D134" s="44"/>
      <c r="E134" s="44"/>
      <c r="F134" s="44"/>
      <c r="G134" s="44"/>
    </row>
    <row r="136" spans="1:7" ht="12.75">
      <c r="A136" s="2" t="s">
        <v>241</v>
      </c>
      <c r="B136" s="154" t="s">
        <v>35</v>
      </c>
      <c r="C136" s="154" t="s">
        <v>35</v>
      </c>
      <c r="D136" s="44"/>
      <c r="E136" s="44"/>
      <c r="F136" s="44"/>
      <c r="G136" s="44"/>
    </row>
    <row r="138" spans="1:7" ht="12.75">
      <c r="A138" s="2" t="s">
        <v>297</v>
      </c>
      <c r="B138" s="156" t="s">
        <v>35</v>
      </c>
      <c r="C138" s="154" t="s">
        <v>35</v>
      </c>
      <c r="D138" s="44"/>
      <c r="E138" s="44"/>
      <c r="F138" s="44"/>
      <c r="G138" s="44"/>
    </row>
  </sheetData>
  <sheetProtection/>
  <mergeCells count="3">
    <mergeCell ref="B127:G127"/>
    <mergeCell ref="B100:G101"/>
    <mergeCell ref="B115:G116"/>
  </mergeCells>
  <dataValidations count="2">
    <dataValidation type="list" allowBlank="1" showInputMessage="1" showErrorMessage="1" sqref="B122 E4 E93:E97 E108:E112">
      <formula1>$J$4:$J$5</formula1>
    </dataValidation>
    <dataValidation type="list" allowBlank="1" showInputMessage="1" showErrorMessage="1" sqref="B4 B60 B32">
      <formula1>$K$4:$K$5</formula1>
    </dataValidation>
  </dataValidations>
  <printOptions/>
  <pageMargins left="0.75" right="0.75" top="1" bottom="1" header="0.5" footer="0.5"/>
  <pageSetup cellComments="asDisplayed" fitToHeight="0" fitToWidth="1" horizontalDpi="600" verticalDpi="600" orientation="portrait" scale="52" r:id="rId3"/>
  <headerFooter alignWithMargins="0">
    <oddHeader>&amp;L&amp;F&amp;R&amp;A</oddHeader>
    <oddFooter>&amp;L&amp;D&amp;C&amp;A&amp;R&amp;P of &amp;N</oddFooter>
  </headerFooter>
  <rowBreaks count="1" manualBreakCount="1">
    <brk id="86" max="7" man="1"/>
  </rowBreaks>
  <legacyDrawing r:id="rId2"/>
</worksheet>
</file>

<file path=xl/worksheets/sheet12.xml><?xml version="1.0" encoding="utf-8"?>
<worksheet xmlns="http://schemas.openxmlformats.org/spreadsheetml/2006/main" xmlns:r="http://schemas.openxmlformats.org/officeDocument/2006/relationships">
  <sheetPr>
    <tabColor indexed="47"/>
    <pageSetUpPr fitToPage="1"/>
  </sheetPr>
  <dimension ref="A1:J365"/>
  <sheetViews>
    <sheetView zoomScalePageLayoutView="0" workbookViewId="0" topLeftCell="A1">
      <selection activeCell="N18" sqref="N18"/>
    </sheetView>
  </sheetViews>
  <sheetFormatPr defaultColWidth="9.140625" defaultRowHeight="12.75"/>
  <cols>
    <col min="1" max="1" width="12.00390625" style="7" customWidth="1"/>
    <col min="2" max="2" width="12.28125" style="0" customWidth="1"/>
    <col min="3" max="3" width="10.57421875" style="0" customWidth="1"/>
    <col min="4" max="4" width="10.7109375" style="0" customWidth="1"/>
    <col min="5" max="5" width="13.7109375" style="0" customWidth="1"/>
    <col min="6" max="6" width="12.57421875" style="0" bestFit="1" customWidth="1"/>
    <col min="7" max="7" width="11.57421875" style="0" customWidth="1"/>
    <col min="9" max="9" width="25.28125" style="0" bestFit="1" customWidth="1"/>
    <col min="10" max="10" width="12.28125" style="0" bestFit="1" customWidth="1"/>
  </cols>
  <sheetData>
    <row r="1" spans="1:7" s="46" customFormat="1" ht="19.5">
      <c r="A1" s="505" t="s">
        <v>159</v>
      </c>
      <c r="B1" s="505"/>
      <c r="C1" s="505"/>
      <c r="D1" s="505"/>
      <c r="E1" s="505"/>
      <c r="F1" s="505"/>
      <c r="G1" s="505"/>
    </row>
    <row r="2" spans="1:4" ht="12.75">
      <c r="A2" s="394" t="s">
        <v>494</v>
      </c>
      <c r="B2" s="389"/>
      <c r="C2" s="389"/>
      <c r="D2" s="389"/>
    </row>
    <row r="3" spans="1:7" ht="25.5">
      <c r="A3" s="42" t="s">
        <v>53</v>
      </c>
      <c r="B3" s="48" t="s">
        <v>160</v>
      </c>
      <c r="C3" s="48" t="s">
        <v>161</v>
      </c>
      <c r="D3" s="48" t="s">
        <v>162</v>
      </c>
      <c r="E3" s="48" t="s">
        <v>163</v>
      </c>
      <c r="F3" s="48" t="s">
        <v>253</v>
      </c>
      <c r="G3" s="48" t="s">
        <v>164</v>
      </c>
    </row>
    <row r="4" spans="1:10" ht="12.75">
      <c r="A4" s="41">
        <v>40148</v>
      </c>
      <c r="B4" s="132">
        <v>0</v>
      </c>
      <c r="F4" s="131">
        <v>0</v>
      </c>
      <c r="G4" s="131">
        <v>0</v>
      </c>
      <c r="I4" s="3" t="s">
        <v>165</v>
      </c>
      <c r="J4" s="134" t="s">
        <v>35</v>
      </c>
    </row>
    <row r="5" spans="1:10" ht="12.75">
      <c r="A5" s="41">
        <v>40179</v>
      </c>
      <c r="B5" s="132">
        <v>0</v>
      </c>
      <c r="C5" s="18" t="e">
        <f>F4*($J$15/12)+1</f>
        <v>#VALUE!</v>
      </c>
      <c r="D5" s="18" t="e">
        <f>B5+C5</f>
        <v>#VALUE!</v>
      </c>
      <c r="E5" s="18" t="e">
        <f>D5</f>
        <v>#VALUE!</v>
      </c>
      <c r="F5" s="6">
        <f>F4-B5</f>
        <v>0</v>
      </c>
      <c r="G5" s="6">
        <f>G4-B5</f>
        <v>0</v>
      </c>
      <c r="I5" s="3" t="s">
        <v>166</v>
      </c>
      <c r="J5" s="135" t="s">
        <v>35</v>
      </c>
    </row>
    <row r="6" spans="1:10" ht="12.75">
      <c r="A6" s="41">
        <v>40210</v>
      </c>
      <c r="B6" s="132">
        <v>0</v>
      </c>
      <c r="C6" s="18" t="e">
        <f aca="true" t="shared" si="0" ref="C6:C20">F5*($J$15/12)</f>
        <v>#VALUE!</v>
      </c>
      <c r="D6" s="18" t="e">
        <f aca="true" t="shared" si="1" ref="D6:D69">B6+C6</f>
        <v>#VALUE!</v>
      </c>
      <c r="E6" s="18" t="e">
        <f aca="true" t="shared" si="2" ref="E6:E69">D6</f>
        <v>#VALUE!</v>
      </c>
      <c r="F6" s="6">
        <f>F5-B6</f>
        <v>0</v>
      </c>
      <c r="G6" s="6">
        <f aca="true" t="shared" si="3" ref="G6:G69">G5-B6</f>
        <v>0</v>
      </c>
      <c r="I6" s="3" t="s">
        <v>167</v>
      </c>
      <c r="J6" s="135" t="s">
        <v>35</v>
      </c>
    </row>
    <row r="7" spans="1:10" ht="12.75">
      <c r="A7" s="41">
        <v>40238</v>
      </c>
      <c r="B7" s="132">
        <v>0</v>
      </c>
      <c r="C7" s="18" t="e">
        <f t="shared" si="0"/>
        <v>#VALUE!</v>
      </c>
      <c r="D7" s="18" t="e">
        <f t="shared" si="1"/>
        <v>#VALUE!</v>
      </c>
      <c r="E7" s="18" t="e">
        <f t="shared" si="2"/>
        <v>#VALUE!</v>
      </c>
      <c r="F7" s="6">
        <f aca="true" t="shared" si="4" ref="F7:F70">F6-B7</f>
        <v>0</v>
      </c>
      <c r="G7" s="6">
        <f t="shared" si="3"/>
        <v>0</v>
      </c>
      <c r="I7" s="3" t="s">
        <v>168</v>
      </c>
      <c r="J7" s="135" t="s">
        <v>35</v>
      </c>
    </row>
    <row r="8" spans="1:10" ht="12.75">
      <c r="A8" s="41">
        <v>40269</v>
      </c>
      <c r="B8" s="132">
        <v>0</v>
      </c>
      <c r="C8" s="18" t="e">
        <f t="shared" si="0"/>
        <v>#VALUE!</v>
      </c>
      <c r="D8" s="18" t="e">
        <f t="shared" si="1"/>
        <v>#VALUE!</v>
      </c>
      <c r="E8" s="18" t="e">
        <f t="shared" si="2"/>
        <v>#VALUE!</v>
      </c>
      <c r="F8" s="6">
        <f t="shared" si="4"/>
        <v>0</v>
      </c>
      <c r="G8" s="6">
        <f t="shared" si="3"/>
        <v>0</v>
      </c>
      <c r="I8" s="3" t="s">
        <v>169</v>
      </c>
      <c r="J8" s="135" t="s">
        <v>35</v>
      </c>
    </row>
    <row r="9" spans="1:10" ht="12.75">
      <c r="A9" s="41">
        <v>40299</v>
      </c>
      <c r="B9" s="132">
        <v>0</v>
      </c>
      <c r="C9" s="18" t="e">
        <f t="shared" si="0"/>
        <v>#VALUE!</v>
      </c>
      <c r="D9" s="18" t="e">
        <f t="shared" si="1"/>
        <v>#VALUE!</v>
      </c>
      <c r="E9" s="18" t="e">
        <f t="shared" si="2"/>
        <v>#VALUE!</v>
      </c>
      <c r="F9" s="6">
        <f t="shared" si="4"/>
        <v>0</v>
      </c>
      <c r="G9" s="6">
        <f t="shared" si="3"/>
        <v>0</v>
      </c>
      <c r="I9" s="3" t="s">
        <v>170</v>
      </c>
      <c r="J9" s="136" t="s">
        <v>35</v>
      </c>
    </row>
    <row r="10" spans="1:10" ht="12.75">
      <c r="A10" s="41">
        <v>40330</v>
      </c>
      <c r="B10" s="132" t="s">
        <v>35</v>
      </c>
      <c r="C10" s="18" t="e">
        <f t="shared" si="0"/>
        <v>#VALUE!</v>
      </c>
      <c r="D10" s="18" t="e">
        <f t="shared" si="1"/>
        <v>#VALUE!</v>
      </c>
      <c r="E10" s="18" t="e">
        <f t="shared" si="2"/>
        <v>#VALUE!</v>
      </c>
      <c r="F10" s="6" t="e">
        <f t="shared" si="4"/>
        <v>#VALUE!</v>
      </c>
      <c r="G10" s="6" t="e">
        <f t="shared" si="3"/>
        <v>#VALUE!</v>
      </c>
      <c r="I10" s="3" t="s">
        <v>171</v>
      </c>
      <c r="J10" s="136" t="s">
        <v>35</v>
      </c>
    </row>
    <row r="11" spans="1:10" ht="12.75">
      <c r="A11" s="41">
        <v>40360</v>
      </c>
      <c r="B11" s="132">
        <v>0</v>
      </c>
      <c r="C11" s="18" t="e">
        <f t="shared" si="0"/>
        <v>#VALUE!</v>
      </c>
      <c r="D11" s="18" t="e">
        <f t="shared" si="1"/>
        <v>#VALUE!</v>
      </c>
      <c r="E11" s="18" t="e">
        <f t="shared" si="2"/>
        <v>#VALUE!</v>
      </c>
      <c r="F11" s="6" t="e">
        <f t="shared" si="4"/>
        <v>#VALUE!</v>
      </c>
      <c r="G11" s="6" t="e">
        <f t="shared" si="3"/>
        <v>#VALUE!</v>
      </c>
      <c r="I11" s="3" t="s">
        <v>172</v>
      </c>
      <c r="J11" s="134" t="s">
        <v>35</v>
      </c>
    </row>
    <row r="12" spans="1:10" ht="12.75">
      <c r="A12" s="41">
        <v>40391</v>
      </c>
      <c r="B12" s="132">
        <v>0</v>
      </c>
      <c r="C12" s="18" t="e">
        <f t="shared" si="0"/>
        <v>#VALUE!</v>
      </c>
      <c r="D12" s="18" t="e">
        <f t="shared" si="1"/>
        <v>#VALUE!</v>
      </c>
      <c r="E12" s="18" t="e">
        <f t="shared" si="2"/>
        <v>#VALUE!</v>
      </c>
      <c r="F12" s="6" t="e">
        <f t="shared" si="4"/>
        <v>#VALUE!</v>
      </c>
      <c r="G12" s="6" t="e">
        <f t="shared" si="3"/>
        <v>#VALUE!</v>
      </c>
      <c r="I12" s="3" t="s">
        <v>173</v>
      </c>
      <c r="J12" s="134" t="s">
        <v>35</v>
      </c>
    </row>
    <row r="13" spans="1:10" ht="12.75">
      <c r="A13" s="41">
        <v>40422</v>
      </c>
      <c r="B13" s="132">
        <v>0</v>
      </c>
      <c r="C13" s="18" t="e">
        <f t="shared" si="0"/>
        <v>#VALUE!</v>
      </c>
      <c r="D13" s="18" t="e">
        <f t="shared" si="1"/>
        <v>#VALUE!</v>
      </c>
      <c r="E13" s="18" t="e">
        <f t="shared" si="2"/>
        <v>#VALUE!</v>
      </c>
      <c r="F13" s="6" t="e">
        <f t="shared" si="4"/>
        <v>#VALUE!</v>
      </c>
      <c r="G13" s="6" t="e">
        <f t="shared" si="3"/>
        <v>#VALUE!</v>
      </c>
      <c r="I13" s="3" t="s">
        <v>174</v>
      </c>
      <c r="J13" s="137" t="s">
        <v>35</v>
      </c>
    </row>
    <row r="14" spans="1:10" ht="12.75">
      <c r="A14" s="41">
        <v>40452</v>
      </c>
      <c r="B14" s="132">
        <v>0</v>
      </c>
      <c r="C14" s="18" t="e">
        <f t="shared" si="0"/>
        <v>#VALUE!</v>
      </c>
      <c r="D14" s="18" t="e">
        <f t="shared" si="1"/>
        <v>#VALUE!</v>
      </c>
      <c r="E14" s="18" t="e">
        <f t="shared" si="2"/>
        <v>#VALUE!</v>
      </c>
      <c r="F14" s="6" t="e">
        <f t="shared" si="4"/>
        <v>#VALUE!</v>
      </c>
      <c r="G14" s="6" t="e">
        <f t="shared" si="3"/>
        <v>#VALUE!</v>
      </c>
      <c r="I14" s="3" t="s">
        <v>175</v>
      </c>
      <c r="J14" s="138" t="s">
        <v>35</v>
      </c>
    </row>
    <row r="15" spans="1:10" ht="12.75">
      <c r="A15" s="41">
        <v>40483</v>
      </c>
      <c r="B15" s="132" t="s">
        <v>35</v>
      </c>
      <c r="C15" s="18" t="e">
        <f t="shared" si="0"/>
        <v>#VALUE!</v>
      </c>
      <c r="D15" s="18" t="e">
        <f t="shared" si="1"/>
        <v>#VALUE!</v>
      </c>
      <c r="E15" s="18" t="e">
        <f t="shared" si="2"/>
        <v>#VALUE!</v>
      </c>
      <c r="F15" s="6" t="e">
        <f t="shared" si="4"/>
        <v>#VALUE!</v>
      </c>
      <c r="G15" s="6" t="e">
        <f t="shared" si="3"/>
        <v>#VALUE!</v>
      </c>
      <c r="I15" s="3" t="s">
        <v>176</v>
      </c>
      <c r="J15" s="138" t="s">
        <v>35</v>
      </c>
    </row>
    <row r="16" spans="1:10" ht="12.75">
      <c r="A16" s="41">
        <v>40513</v>
      </c>
      <c r="B16" s="132">
        <v>0</v>
      </c>
      <c r="C16" s="18" t="e">
        <f t="shared" si="0"/>
        <v>#VALUE!</v>
      </c>
      <c r="D16" s="18" t="e">
        <f t="shared" si="1"/>
        <v>#VALUE!</v>
      </c>
      <c r="E16" s="18" t="e">
        <f t="shared" si="2"/>
        <v>#VALUE!</v>
      </c>
      <c r="F16" s="6" t="e">
        <f t="shared" si="4"/>
        <v>#VALUE!</v>
      </c>
      <c r="G16" s="6" t="e">
        <f t="shared" si="3"/>
        <v>#VALUE!</v>
      </c>
      <c r="I16" s="3" t="s">
        <v>177</v>
      </c>
      <c r="J16" s="139" t="s">
        <v>35</v>
      </c>
    </row>
    <row r="17" spans="1:10" ht="12.75">
      <c r="A17" s="41">
        <v>40544</v>
      </c>
      <c r="B17" s="132">
        <v>0</v>
      </c>
      <c r="C17" s="18" t="e">
        <f t="shared" si="0"/>
        <v>#VALUE!</v>
      </c>
      <c r="D17" s="18" t="e">
        <f t="shared" si="1"/>
        <v>#VALUE!</v>
      </c>
      <c r="E17" s="18" t="e">
        <f t="shared" si="2"/>
        <v>#VALUE!</v>
      </c>
      <c r="F17" s="6" t="e">
        <f t="shared" si="4"/>
        <v>#VALUE!</v>
      </c>
      <c r="G17" s="6" t="e">
        <f t="shared" si="3"/>
        <v>#VALUE!</v>
      </c>
      <c r="I17" s="3" t="s">
        <v>178</v>
      </c>
      <c r="J17" s="139" t="s">
        <v>35</v>
      </c>
    </row>
    <row r="18" spans="1:10" ht="12.75">
      <c r="A18" s="41">
        <v>40575</v>
      </c>
      <c r="B18" s="132">
        <v>0</v>
      </c>
      <c r="C18" s="18" t="e">
        <f t="shared" si="0"/>
        <v>#VALUE!</v>
      </c>
      <c r="D18" s="18" t="e">
        <f t="shared" si="1"/>
        <v>#VALUE!</v>
      </c>
      <c r="E18" s="18" t="e">
        <f t="shared" si="2"/>
        <v>#VALUE!</v>
      </c>
      <c r="F18" s="6" t="e">
        <f t="shared" si="4"/>
        <v>#VALUE!</v>
      </c>
      <c r="G18" s="6" t="e">
        <f t="shared" si="3"/>
        <v>#VALUE!</v>
      </c>
      <c r="I18" s="3" t="s">
        <v>179</v>
      </c>
      <c r="J18" s="135" t="s">
        <v>35</v>
      </c>
    </row>
    <row r="19" spans="1:10" ht="12.75">
      <c r="A19" s="41">
        <v>40603</v>
      </c>
      <c r="B19" s="132">
        <v>0</v>
      </c>
      <c r="C19" s="18" t="e">
        <f t="shared" si="0"/>
        <v>#VALUE!</v>
      </c>
      <c r="D19" s="18" t="e">
        <f t="shared" si="1"/>
        <v>#VALUE!</v>
      </c>
      <c r="E19" s="18" t="e">
        <f t="shared" si="2"/>
        <v>#VALUE!</v>
      </c>
      <c r="F19" s="6" t="e">
        <f t="shared" si="4"/>
        <v>#VALUE!</v>
      </c>
      <c r="G19" s="6" t="e">
        <f t="shared" si="3"/>
        <v>#VALUE!</v>
      </c>
      <c r="I19" s="3" t="s">
        <v>180</v>
      </c>
      <c r="J19" s="139" t="s">
        <v>35</v>
      </c>
    </row>
    <row r="20" spans="1:10" ht="12.75">
      <c r="A20" s="41">
        <v>40634</v>
      </c>
      <c r="B20" s="132" t="s">
        <v>35</v>
      </c>
      <c r="C20" s="18" t="e">
        <f t="shared" si="0"/>
        <v>#VALUE!</v>
      </c>
      <c r="D20" s="18" t="e">
        <f t="shared" si="1"/>
        <v>#VALUE!</v>
      </c>
      <c r="E20" s="18" t="e">
        <f t="shared" si="2"/>
        <v>#VALUE!</v>
      </c>
      <c r="F20" s="6" t="e">
        <f t="shared" si="4"/>
        <v>#VALUE!</v>
      </c>
      <c r="G20" s="6" t="e">
        <f t="shared" si="3"/>
        <v>#VALUE!</v>
      </c>
      <c r="I20" s="3" t="s">
        <v>181</v>
      </c>
      <c r="J20" s="138" t="s">
        <v>35</v>
      </c>
    </row>
    <row r="21" spans="1:10" ht="12.75">
      <c r="A21" s="41">
        <v>40664</v>
      </c>
      <c r="B21" s="132">
        <v>0</v>
      </c>
      <c r="C21" s="18" t="e">
        <f>F20*($J$15/12)+1</f>
        <v>#VALUE!</v>
      </c>
      <c r="D21" s="18" t="e">
        <f t="shared" si="1"/>
        <v>#VALUE!</v>
      </c>
      <c r="E21" s="18" t="e">
        <f t="shared" si="2"/>
        <v>#VALUE!</v>
      </c>
      <c r="F21" s="6" t="e">
        <f t="shared" si="4"/>
        <v>#VALUE!</v>
      </c>
      <c r="G21" s="6" t="e">
        <f t="shared" si="3"/>
        <v>#VALUE!</v>
      </c>
      <c r="I21" s="3" t="s">
        <v>182</v>
      </c>
      <c r="J21" s="138" t="s">
        <v>35</v>
      </c>
    </row>
    <row r="22" spans="1:10" ht="12.75">
      <c r="A22" s="41">
        <v>40695</v>
      </c>
      <c r="B22" s="132">
        <v>0</v>
      </c>
      <c r="C22" s="18" t="e">
        <f>F21*($J$15/12)+1</f>
        <v>#VALUE!</v>
      </c>
      <c r="D22" s="18" t="e">
        <f t="shared" si="1"/>
        <v>#VALUE!</v>
      </c>
      <c r="E22" s="18" t="e">
        <f t="shared" si="2"/>
        <v>#VALUE!</v>
      </c>
      <c r="F22" s="6" t="e">
        <f t="shared" si="4"/>
        <v>#VALUE!</v>
      </c>
      <c r="G22" s="6" t="e">
        <f t="shared" si="3"/>
        <v>#VALUE!</v>
      </c>
      <c r="I22" s="3" t="s">
        <v>183</v>
      </c>
      <c r="J22" s="138" t="s">
        <v>35</v>
      </c>
    </row>
    <row r="23" spans="1:10" ht="12.75">
      <c r="A23" s="41">
        <v>40725</v>
      </c>
      <c r="B23" s="132">
        <v>0</v>
      </c>
      <c r="C23" s="18" t="e">
        <f>F22*($J$15/12)+1</f>
        <v>#VALUE!</v>
      </c>
      <c r="D23" s="18" t="e">
        <f t="shared" si="1"/>
        <v>#VALUE!</v>
      </c>
      <c r="E23" s="18" t="e">
        <f t="shared" si="2"/>
        <v>#VALUE!</v>
      </c>
      <c r="F23" s="6" t="e">
        <f t="shared" si="4"/>
        <v>#VALUE!</v>
      </c>
      <c r="G23" s="6" t="e">
        <f t="shared" si="3"/>
        <v>#VALUE!</v>
      </c>
      <c r="I23" s="3" t="s">
        <v>184</v>
      </c>
      <c r="J23" s="138" t="s">
        <v>35</v>
      </c>
    </row>
    <row r="24" spans="1:10" ht="12.75">
      <c r="A24" s="41">
        <v>40756</v>
      </c>
      <c r="B24" s="132" t="s">
        <v>35</v>
      </c>
      <c r="C24" s="18" t="e">
        <f>F23*($J$15/12)+1</f>
        <v>#VALUE!</v>
      </c>
      <c r="D24" s="18" t="e">
        <f t="shared" si="1"/>
        <v>#VALUE!</v>
      </c>
      <c r="E24" s="18" t="e">
        <f t="shared" si="2"/>
        <v>#VALUE!</v>
      </c>
      <c r="F24" s="6" t="e">
        <f t="shared" si="4"/>
        <v>#VALUE!</v>
      </c>
      <c r="G24" s="6" t="e">
        <f t="shared" si="3"/>
        <v>#VALUE!</v>
      </c>
      <c r="I24" s="3" t="s">
        <v>185</v>
      </c>
      <c r="J24" s="139" t="s">
        <v>35</v>
      </c>
    </row>
    <row r="25" spans="1:7" ht="12.75">
      <c r="A25" s="41">
        <v>40787</v>
      </c>
      <c r="B25" s="132">
        <v>0</v>
      </c>
      <c r="C25" s="18" t="e">
        <f aca="true" t="shared" si="5" ref="C25:C34">F24*($J$15/12)</f>
        <v>#VALUE!</v>
      </c>
      <c r="D25" s="18" t="e">
        <f t="shared" si="1"/>
        <v>#VALUE!</v>
      </c>
      <c r="E25" s="18" t="e">
        <f t="shared" si="2"/>
        <v>#VALUE!</v>
      </c>
      <c r="F25" s="6" t="e">
        <f t="shared" si="4"/>
        <v>#VALUE!</v>
      </c>
      <c r="G25" s="6" t="e">
        <f t="shared" si="3"/>
        <v>#VALUE!</v>
      </c>
    </row>
    <row r="26" spans="1:7" ht="12.75">
      <c r="A26" s="41">
        <v>40817</v>
      </c>
      <c r="B26" s="132">
        <v>0</v>
      </c>
      <c r="C26" s="18" t="e">
        <f t="shared" si="5"/>
        <v>#VALUE!</v>
      </c>
      <c r="D26" s="18" t="e">
        <f t="shared" si="1"/>
        <v>#VALUE!</v>
      </c>
      <c r="E26" s="18" t="e">
        <f t="shared" si="2"/>
        <v>#VALUE!</v>
      </c>
      <c r="F26" s="6" t="e">
        <f t="shared" si="4"/>
        <v>#VALUE!</v>
      </c>
      <c r="G26" s="6" t="e">
        <f t="shared" si="3"/>
        <v>#VALUE!</v>
      </c>
    </row>
    <row r="27" spans="1:7" ht="12.75">
      <c r="A27" s="41">
        <v>40848</v>
      </c>
      <c r="B27" s="132">
        <v>0</v>
      </c>
      <c r="C27" s="18" t="e">
        <f t="shared" si="5"/>
        <v>#VALUE!</v>
      </c>
      <c r="D27" s="18" t="e">
        <f t="shared" si="1"/>
        <v>#VALUE!</v>
      </c>
      <c r="E27" s="18" t="e">
        <f t="shared" si="2"/>
        <v>#VALUE!</v>
      </c>
      <c r="F27" s="6" t="e">
        <f t="shared" si="4"/>
        <v>#VALUE!</v>
      </c>
      <c r="G27" s="6" t="e">
        <f t="shared" si="3"/>
        <v>#VALUE!</v>
      </c>
    </row>
    <row r="28" spans="1:7" ht="12.75">
      <c r="A28" s="41">
        <v>40878</v>
      </c>
      <c r="B28" s="132">
        <v>0</v>
      </c>
      <c r="C28" s="18" t="e">
        <f t="shared" si="5"/>
        <v>#VALUE!</v>
      </c>
      <c r="D28" s="18" t="e">
        <f t="shared" si="1"/>
        <v>#VALUE!</v>
      </c>
      <c r="E28" s="18" t="e">
        <f t="shared" si="2"/>
        <v>#VALUE!</v>
      </c>
      <c r="F28" s="6" t="e">
        <f t="shared" si="4"/>
        <v>#VALUE!</v>
      </c>
      <c r="G28" s="6" t="e">
        <f t="shared" si="3"/>
        <v>#VALUE!</v>
      </c>
    </row>
    <row r="29" spans="1:7" ht="12.75">
      <c r="A29" s="41">
        <v>40909</v>
      </c>
      <c r="B29" s="132" t="s">
        <v>35</v>
      </c>
      <c r="C29" s="18" t="e">
        <f t="shared" si="5"/>
        <v>#VALUE!</v>
      </c>
      <c r="D29" s="18" t="e">
        <f t="shared" si="1"/>
        <v>#VALUE!</v>
      </c>
      <c r="E29" s="18" t="e">
        <f t="shared" si="2"/>
        <v>#VALUE!</v>
      </c>
      <c r="F29" s="6" t="e">
        <f t="shared" si="4"/>
        <v>#VALUE!</v>
      </c>
      <c r="G29" s="6" t="e">
        <f t="shared" si="3"/>
        <v>#VALUE!</v>
      </c>
    </row>
    <row r="30" spans="1:7" ht="12.75">
      <c r="A30" s="41">
        <v>40940</v>
      </c>
      <c r="B30" s="132">
        <v>0</v>
      </c>
      <c r="C30" s="18" t="e">
        <f t="shared" si="5"/>
        <v>#VALUE!</v>
      </c>
      <c r="D30" s="18" t="e">
        <f t="shared" si="1"/>
        <v>#VALUE!</v>
      </c>
      <c r="E30" s="18" t="e">
        <f t="shared" si="2"/>
        <v>#VALUE!</v>
      </c>
      <c r="F30" s="6" t="e">
        <f t="shared" si="4"/>
        <v>#VALUE!</v>
      </c>
      <c r="G30" s="6" t="e">
        <f t="shared" si="3"/>
        <v>#VALUE!</v>
      </c>
    </row>
    <row r="31" spans="1:7" ht="12.75">
      <c r="A31" s="41">
        <v>40969</v>
      </c>
      <c r="B31" s="132">
        <v>0</v>
      </c>
      <c r="C31" s="18" t="e">
        <f t="shared" si="5"/>
        <v>#VALUE!</v>
      </c>
      <c r="D31" s="18" t="e">
        <f t="shared" si="1"/>
        <v>#VALUE!</v>
      </c>
      <c r="E31" s="18" t="e">
        <f t="shared" si="2"/>
        <v>#VALUE!</v>
      </c>
      <c r="F31" s="6" t="e">
        <f t="shared" si="4"/>
        <v>#VALUE!</v>
      </c>
      <c r="G31" s="6" t="e">
        <f t="shared" si="3"/>
        <v>#VALUE!</v>
      </c>
    </row>
    <row r="32" spans="1:7" ht="12.75">
      <c r="A32" s="41">
        <v>41000</v>
      </c>
      <c r="B32" s="132">
        <v>0</v>
      </c>
      <c r="C32" s="18" t="e">
        <f t="shared" si="5"/>
        <v>#VALUE!</v>
      </c>
      <c r="D32" s="18" t="e">
        <f t="shared" si="1"/>
        <v>#VALUE!</v>
      </c>
      <c r="E32" s="18" t="e">
        <f t="shared" si="2"/>
        <v>#VALUE!</v>
      </c>
      <c r="F32" s="6" t="e">
        <f t="shared" si="4"/>
        <v>#VALUE!</v>
      </c>
      <c r="G32" s="6" t="e">
        <f t="shared" si="3"/>
        <v>#VALUE!</v>
      </c>
    </row>
    <row r="33" spans="1:7" ht="12.75">
      <c r="A33" s="41">
        <v>41030</v>
      </c>
      <c r="B33" s="132">
        <v>0</v>
      </c>
      <c r="C33" s="18" t="e">
        <f t="shared" si="5"/>
        <v>#VALUE!</v>
      </c>
      <c r="D33" s="18" t="e">
        <f t="shared" si="1"/>
        <v>#VALUE!</v>
      </c>
      <c r="E33" s="18" t="e">
        <f t="shared" si="2"/>
        <v>#VALUE!</v>
      </c>
      <c r="F33" s="6" t="e">
        <f t="shared" si="4"/>
        <v>#VALUE!</v>
      </c>
      <c r="G33" s="6" t="e">
        <f t="shared" si="3"/>
        <v>#VALUE!</v>
      </c>
    </row>
    <row r="34" spans="1:7" ht="12.75">
      <c r="A34" s="41">
        <v>41061</v>
      </c>
      <c r="B34" s="132" t="s">
        <v>35</v>
      </c>
      <c r="C34" s="18" t="e">
        <f t="shared" si="5"/>
        <v>#VALUE!</v>
      </c>
      <c r="D34" s="18" t="e">
        <f t="shared" si="1"/>
        <v>#VALUE!</v>
      </c>
      <c r="E34" s="18" t="e">
        <f t="shared" si="2"/>
        <v>#VALUE!</v>
      </c>
      <c r="F34" s="6" t="e">
        <f t="shared" si="4"/>
        <v>#VALUE!</v>
      </c>
      <c r="G34" s="6" t="e">
        <f t="shared" si="3"/>
        <v>#VALUE!</v>
      </c>
    </row>
    <row r="35" spans="1:7" ht="12.75">
      <c r="A35" s="41">
        <v>41091</v>
      </c>
      <c r="B35" s="132">
        <v>0</v>
      </c>
      <c r="C35" s="18" t="e">
        <f>F34*($J$15/12)+1</f>
        <v>#VALUE!</v>
      </c>
      <c r="D35" s="18" t="e">
        <f t="shared" si="1"/>
        <v>#VALUE!</v>
      </c>
      <c r="E35" s="18" t="e">
        <f t="shared" si="2"/>
        <v>#VALUE!</v>
      </c>
      <c r="F35" s="6" t="e">
        <f t="shared" si="4"/>
        <v>#VALUE!</v>
      </c>
      <c r="G35" s="6" t="e">
        <f t="shared" si="3"/>
        <v>#VALUE!</v>
      </c>
    </row>
    <row r="36" spans="1:7" ht="12.75">
      <c r="A36" s="41">
        <v>41122</v>
      </c>
      <c r="B36" s="132">
        <v>0</v>
      </c>
      <c r="C36" s="18" t="e">
        <f>F35*($J$15/12)+1</f>
        <v>#VALUE!</v>
      </c>
      <c r="D36" s="18" t="e">
        <f t="shared" si="1"/>
        <v>#VALUE!</v>
      </c>
      <c r="E36" s="18" t="e">
        <f t="shared" si="2"/>
        <v>#VALUE!</v>
      </c>
      <c r="F36" s="6" t="e">
        <f t="shared" si="4"/>
        <v>#VALUE!</v>
      </c>
      <c r="G36" s="6" t="e">
        <f t="shared" si="3"/>
        <v>#VALUE!</v>
      </c>
    </row>
    <row r="37" spans="1:7" ht="12.75">
      <c r="A37" s="41">
        <v>41153</v>
      </c>
      <c r="B37" s="132">
        <v>0</v>
      </c>
      <c r="C37" s="18" t="e">
        <f>F36*($J$15/12)+1</f>
        <v>#VALUE!</v>
      </c>
      <c r="D37" s="18" t="e">
        <f t="shared" si="1"/>
        <v>#VALUE!</v>
      </c>
      <c r="E37" s="18" t="e">
        <f t="shared" si="2"/>
        <v>#VALUE!</v>
      </c>
      <c r="F37" s="6" t="e">
        <f t="shared" si="4"/>
        <v>#VALUE!</v>
      </c>
      <c r="G37" s="6" t="e">
        <f t="shared" si="3"/>
        <v>#VALUE!</v>
      </c>
    </row>
    <row r="38" spans="1:7" ht="12.75">
      <c r="A38" s="41">
        <v>41183</v>
      </c>
      <c r="B38" s="132" t="s">
        <v>35</v>
      </c>
      <c r="C38" s="18" t="e">
        <f>F37*($J$15/12)+1</f>
        <v>#VALUE!</v>
      </c>
      <c r="D38" s="18" t="e">
        <f t="shared" si="1"/>
        <v>#VALUE!</v>
      </c>
      <c r="E38" s="18" t="e">
        <f t="shared" si="2"/>
        <v>#VALUE!</v>
      </c>
      <c r="F38" s="6" t="e">
        <f t="shared" si="4"/>
        <v>#VALUE!</v>
      </c>
      <c r="G38" s="6" t="e">
        <f t="shared" si="3"/>
        <v>#VALUE!</v>
      </c>
    </row>
    <row r="39" spans="1:7" ht="12.75">
      <c r="A39" s="41">
        <v>41214</v>
      </c>
      <c r="B39" s="132">
        <v>0</v>
      </c>
      <c r="C39" s="18" t="e">
        <f aca="true" t="shared" si="6" ref="C39:C51">F38*($J$15/12)</f>
        <v>#VALUE!</v>
      </c>
      <c r="D39" s="18" t="e">
        <f t="shared" si="1"/>
        <v>#VALUE!</v>
      </c>
      <c r="E39" s="18" t="e">
        <f t="shared" si="2"/>
        <v>#VALUE!</v>
      </c>
      <c r="F39" s="6" t="e">
        <f t="shared" si="4"/>
        <v>#VALUE!</v>
      </c>
      <c r="G39" s="6" t="e">
        <f t="shared" si="3"/>
        <v>#VALUE!</v>
      </c>
    </row>
    <row r="40" spans="1:7" ht="12.75">
      <c r="A40" s="41">
        <v>41244</v>
      </c>
      <c r="B40" s="132">
        <v>0</v>
      </c>
      <c r="C40" s="18" t="e">
        <f t="shared" si="6"/>
        <v>#VALUE!</v>
      </c>
      <c r="D40" s="18" t="e">
        <f t="shared" si="1"/>
        <v>#VALUE!</v>
      </c>
      <c r="E40" s="18" t="e">
        <f t="shared" si="2"/>
        <v>#VALUE!</v>
      </c>
      <c r="F40" s="6" t="e">
        <f t="shared" si="4"/>
        <v>#VALUE!</v>
      </c>
      <c r="G40" s="6" t="e">
        <f t="shared" si="3"/>
        <v>#VALUE!</v>
      </c>
    </row>
    <row r="41" spans="1:7" ht="12.75">
      <c r="A41" s="41">
        <v>41275</v>
      </c>
      <c r="B41" s="132">
        <v>0</v>
      </c>
      <c r="C41" s="18" t="e">
        <f t="shared" si="6"/>
        <v>#VALUE!</v>
      </c>
      <c r="D41" s="18" t="e">
        <f t="shared" si="1"/>
        <v>#VALUE!</v>
      </c>
      <c r="E41" s="18" t="e">
        <f t="shared" si="2"/>
        <v>#VALUE!</v>
      </c>
      <c r="F41" s="6" t="e">
        <f t="shared" si="4"/>
        <v>#VALUE!</v>
      </c>
      <c r="G41" s="6" t="e">
        <f t="shared" si="3"/>
        <v>#VALUE!</v>
      </c>
    </row>
    <row r="42" spans="1:7" ht="12.75">
      <c r="A42" s="41">
        <v>41306</v>
      </c>
      <c r="B42" s="132" t="s">
        <v>35</v>
      </c>
      <c r="C42" s="18" t="e">
        <f t="shared" si="6"/>
        <v>#VALUE!</v>
      </c>
      <c r="D42" s="18" t="e">
        <f t="shared" si="1"/>
        <v>#VALUE!</v>
      </c>
      <c r="E42" s="18" t="e">
        <f t="shared" si="2"/>
        <v>#VALUE!</v>
      </c>
      <c r="F42" s="6" t="e">
        <f t="shared" si="4"/>
        <v>#VALUE!</v>
      </c>
      <c r="G42" s="6" t="e">
        <f t="shared" si="3"/>
        <v>#VALUE!</v>
      </c>
    </row>
    <row r="43" spans="1:7" ht="12.75">
      <c r="A43" s="41">
        <v>41334</v>
      </c>
      <c r="B43" s="132">
        <v>0</v>
      </c>
      <c r="C43" s="18" t="e">
        <f t="shared" si="6"/>
        <v>#VALUE!</v>
      </c>
      <c r="D43" s="18" t="e">
        <f t="shared" si="1"/>
        <v>#VALUE!</v>
      </c>
      <c r="E43" s="18" t="e">
        <f t="shared" si="2"/>
        <v>#VALUE!</v>
      </c>
      <c r="F43" s="6" t="e">
        <f t="shared" si="4"/>
        <v>#VALUE!</v>
      </c>
      <c r="G43" s="6" t="e">
        <f t="shared" si="3"/>
        <v>#VALUE!</v>
      </c>
    </row>
    <row r="44" spans="1:7" ht="12.75">
      <c r="A44" s="41">
        <v>41365</v>
      </c>
      <c r="B44" s="132">
        <v>0</v>
      </c>
      <c r="C44" s="18" t="e">
        <f t="shared" si="6"/>
        <v>#VALUE!</v>
      </c>
      <c r="D44" s="18" t="e">
        <f t="shared" si="1"/>
        <v>#VALUE!</v>
      </c>
      <c r="E44" s="18" t="e">
        <f t="shared" si="2"/>
        <v>#VALUE!</v>
      </c>
      <c r="F44" s="6" t="e">
        <f t="shared" si="4"/>
        <v>#VALUE!</v>
      </c>
      <c r="G44" s="6" t="e">
        <f t="shared" si="3"/>
        <v>#VALUE!</v>
      </c>
    </row>
    <row r="45" spans="1:7" ht="12.75">
      <c r="A45" s="41">
        <v>41395</v>
      </c>
      <c r="B45" s="132">
        <v>0</v>
      </c>
      <c r="C45" s="18" t="e">
        <f t="shared" si="6"/>
        <v>#VALUE!</v>
      </c>
      <c r="D45" s="18" t="e">
        <f t="shared" si="1"/>
        <v>#VALUE!</v>
      </c>
      <c r="E45" s="18" t="e">
        <f t="shared" si="2"/>
        <v>#VALUE!</v>
      </c>
      <c r="F45" s="6" t="e">
        <f t="shared" si="4"/>
        <v>#VALUE!</v>
      </c>
      <c r="G45" s="6" t="e">
        <f t="shared" si="3"/>
        <v>#VALUE!</v>
      </c>
    </row>
    <row r="46" spans="1:7" ht="12.75">
      <c r="A46" s="41">
        <v>41426</v>
      </c>
      <c r="B46" s="132">
        <v>0</v>
      </c>
      <c r="C46" s="18" t="e">
        <f t="shared" si="6"/>
        <v>#VALUE!</v>
      </c>
      <c r="D46" s="18" t="e">
        <f t="shared" si="1"/>
        <v>#VALUE!</v>
      </c>
      <c r="E46" s="18" t="e">
        <f t="shared" si="2"/>
        <v>#VALUE!</v>
      </c>
      <c r="F46" s="6" t="e">
        <f t="shared" si="4"/>
        <v>#VALUE!</v>
      </c>
      <c r="G46" s="6" t="e">
        <f t="shared" si="3"/>
        <v>#VALUE!</v>
      </c>
    </row>
    <row r="47" spans="1:7" ht="12.75">
      <c r="A47" s="41">
        <v>41456</v>
      </c>
      <c r="B47" s="132" t="s">
        <v>35</v>
      </c>
      <c r="C47" s="18" t="e">
        <f t="shared" si="6"/>
        <v>#VALUE!</v>
      </c>
      <c r="D47" s="18" t="e">
        <f t="shared" si="1"/>
        <v>#VALUE!</v>
      </c>
      <c r="E47" s="18" t="e">
        <f t="shared" si="2"/>
        <v>#VALUE!</v>
      </c>
      <c r="F47" s="6" t="e">
        <f t="shared" si="4"/>
        <v>#VALUE!</v>
      </c>
      <c r="G47" s="6" t="e">
        <f t="shared" si="3"/>
        <v>#VALUE!</v>
      </c>
    </row>
    <row r="48" spans="1:7" ht="12.75">
      <c r="A48" s="41">
        <v>41487</v>
      </c>
      <c r="B48" s="132">
        <v>0</v>
      </c>
      <c r="C48" s="18" t="e">
        <f t="shared" si="6"/>
        <v>#VALUE!</v>
      </c>
      <c r="D48" s="18" t="e">
        <f t="shared" si="1"/>
        <v>#VALUE!</v>
      </c>
      <c r="E48" s="18" t="e">
        <f t="shared" si="2"/>
        <v>#VALUE!</v>
      </c>
      <c r="F48" s="6" t="e">
        <f t="shared" si="4"/>
        <v>#VALUE!</v>
      </c>
      <c r="G48" s="6" t="e">
        <f t="shared" si="3"/>
        <v>#VALUE!</v>
      </c>
    </row>
    <row r="49" spans="1:7" ht="12.75">
      <c r="A49" s="41">
        <v>41518</v>
      </c>
      <c r="B49" s="132">
        <v>0</v>
      </c>
      <c r="C49" s="18" t="e">
        <f t="shared" si="6"/>
        <v>#VALUE!</v>
      </c>
      <c r="D49" s="18" t="e">
        <f t="shared" si="1"/>
        <v>#VALUE!</v>
      </c>
      <c r="E49" s="18" t="e">
        <f t="shared" si="2"/>
        <v>#VALUE!</v>
      </c>
      <c r="F49" s="6" t="e">
        <f t="shared" si="4"/>
        <v>#VALUE!</v>
      </c>
      <c r="G49" s="6" t="e">
        <f t="shared" si="3"/>
        <v>#VALUE!</v>
      </c>
    </row>
    <row r="50" spans="1:7" ht="12.75">
      <c r="A50" s="41">
        <v>41548</v>
      </c>
      <c r="B50" s="132">
        <v>0</v>
      </c>
      <c r="C50" s="18" t="e">
        <f t="shared" si="6"/>
        <v>#VALUE!</v>
      </c>
      <c r="D50" s="18" t="e">
        <f t="shared" si="1"/>
        <v>#VALUE!</v>
      </c>
      <c r="E50" s="18" t="e">
        <f t="shared" si="2"/>
        <v>#VALUE!</v>
      </c>
      <c r="F50" s="6" t="e">
        <f t="shared" si="4"/>
        <v>#VALUE!</v>
      </c>
      <c r="G50" s="6" t="e">
        <f t="shared" si="3"/>
        <v>#VALUE!</v>
      </c>
    </row>
    <row r="51" spans="1:7" ht="12.75">
      <c r="A51" s="41">
        <v>41579</v>
      </c>
      <c r="B51" s="132" t="s">
        <v>35</v>
      </c>
      <c r="C51" s="18" t="e">
        <f t="shared" si="6"/>
        <v>#VALUE!</v>
      </c>
      <c r="D51" s="18" t="e">
        <f t="shared" si="1"/>
        <v>#VALUE!</v>
      </c>
      <c r="E51" s="18" t="e">
        <f t="shared" si="2"/>
        <v>#VALUE!</v>
      </c>
      <c r="F51" s="6" t="e">
        <f t="shared" si="4"/>
        <v>#VALUE!</v>
      </c>
      <c r="G51" s="6" t="e">
        <f t="shared" si="3"/>
        <v>#VALUE!</v>
      </c>
    </row>
    <row r="52" spans="1:7" ht="12.75">
      <c r="A52" s="41">
        <v>41609</v>
      </c>
      <c r="B52" s="132">
        <v>0</v>
      </c>
      <c r="C52" s="18" t="e">
        <f>F51*($J$15/12)+1</f>
        <v>#VALUE!</v>
      </c>
      <c r="D52" s="18" t="e">
        <f t="shared" si="1"/>
        <v>#VALUE!</v>
      </c>
      <c r="E52" s="18" t="e">
        <f t="shared" si="2"/>
        <v>#VALUE!</v>
      </c>
      <c r="F52" s="6" t="e">
        <f t="shared" si="4"/>
        <v>#VALUE!</v>
      </c>
      <c r="G52" s="6" t="e">
        <f t="shared" si="3"/>
        <v>#VALUE!</v>
      </c>
    </row>
    <row r="53" spans="1:7" ht="12.75">
      <c r="A53" s="41">
        <v>41640</v>
      </c>
      <c r="B53" s="132">
        <v>0</v>
      </c>
      <c r="C53" s="18" t="e">
        <f>F52*($J$15/12)+1</f>
        <v>#VALUE!</v>
      </c>
      <c r="D53" s="18" t="e">
        <f t="shared" si="1"/>
        <v>#VALUE!</v>
      </c>
      <c r="E53" s="18" t="e">
        <f t="shared" si="2"/>
        <v>#VALUE!</v>
      </c>
      <c r="F53" s="6" t="e">
        <f t="shared" si="4"/>
        <v>#VALUE!</v>
      </c>
      <c r="G53" s="6" t="e">
        <f t="shared" si="3"/>
        <v>#VALUE!</v>
      </c>
    </row>
    <row r="54" spans="1:7" ht="12.75">
      <c r="A54" s="41">
        <v>41671</v>
      </c>
      <c r="B54" s="132">
        <v>0</v>
      </c>
      <c r="C54" s="18" t="e">
        <f>F53*($J$15/12)+1</f>
        <v>#VALUE!</v>
      </c>
      <c r="D54" s="18" t="e">
        <f t="shared" si="1"/>
        <v>#VALUE!</v>
      </c>
      <c r="E54" s="18" t="e">
        <f t="shared" si="2"/>
        <v>#VALUE!</v>
      </c>
      <c r="F54" s="6" t="e">
        <f t="shared" si="4"/>
        <v>#VALUE!</v>
      </c>
      <c r="G54" s="6" t="e">
        <f t="shared" si="3"/>
        <v>#VALUE!</v>
      </c>
    </row>
    <row r="55" spans="1:7" ht="12.75">
      <c r="A55" s="41">
        <v>41699</v>
      </c>
      <c r="B55" s="132" t="s">
        <v>35</v>
      </c>
      <c r="C55" s="18" t="e">
        <f>F54*($J$15/12)+1</f>
        <v>#VALUE!</v>
      </c>
      <c r="D55" s="18" t="e">
        <f t="shared" si="1"/>
        <v>#VALUE!</v>
      </c>
      <c r="E55" s="18" t="e">
        <f t="shared" si="2"/>
        <v>#VALUE!</v>
      </c>
      <c r="F55" s="6" t="e">
        <f t="shared" si="4"/>
        <v>#VALUE!</v>
      </c>
      <c r="G55" s="6" t="e">
        <f t="shared" si="3"/>
        <v>#VALUE!</v>
      </c>
    </row>
    <row r="56" spans="1:7" ht="12.75">
      <c r="A56" s="41">
        <v>41730</v>
      </c>
      <c r="B56" s="132">
        <v>0</v>
      </c>
      <c r="C56" s="18" t="e">
        <f aca="true" t="shared" si="7" ref="C56:C63">F55*($J$15/12)</f>
        <v>#VALUE!</v>
      </c>
      <c r="D56" s="18" t="e">
        <f t="shared" si="1"/>
        <v>#VALUE!</v>
      </c>
      <c r="E56" s="18" t="e">
        <f t="shared" si="2"/>
        <v>#VALUE!</v>
      </c>
      <c r="F56" s="6" t="e">
        <f t="shared" si="4"/>
        <v>#VALUE!</v>
      </c>
      <c r="G56" s="6" t="e">
        <f t="shared" si="3"/>
        <v>#VALUE!</v>
      </c>
    </row>
    <row r="57" spans="1:7" ht="12.75">
      <c r="A57" s="41">
        <v>41760</v>
      </c>
      <c r="B57" s="132">
        <v>0</v>
      </c>
      <c r="C57" s="18" t="e">
        <f t="shared" si="7"/>
        <v>#VALUE!</v>
      </c>
      <c r="D57" s="18" t="e">
        <f t="shared" si="1"/>
        <v>#VALUE!</v>
      </c>
      <c r="E57" s="18" t="e">
        <f t="shared" si="2"/>
        <v>#VALUE!</v>
      </c>
      <c r="F57" s="6" t="e">
        <f t="shared" si="4"/>
        <v>#VALUE!</v>
      </c>
      <c r="G57" s="6" t="e">
        <f t="shared" si="3"/>
        <v>#VALUE!</v>
      </c>
    </row>
    <row r="58" spans="1:7" ht="12.75">
      <c r="A58" s="41">
        <v>41791</v>
      </c>
      <c r="B58" s="132">
        <v>0</v>
      </c>
      <c r="C58" s="18" t="e">
        <f t="shared" si="7"/>
        <v>#VALUE!</v>
      </c>
      <c r="D58" s="18" t="e">
        <f t="shared" si="1"/>
        <v>#VALUE!</v>
      </c>
      <c r="E58" s="18" t="e">
        <f t="shared" si="2"/>
        <v>#VALUE!</v>
      </c>
      <c r="F58" s="6" t="e">
        <f t="shared" si="4"/>
        <v>#VALUE!</v>
      </c>
      <c r="G58" s="6" t="e">
        <f t="shared" si="3"/>
        <v>#VALUE!</v>
      </c>
    </row>
    <row r="59" spans="1:7" ht="12.75">
      <c r="A59" s="41">
        <v>41821</v>
      </c>
      <c r="B59" s="132" t="s">
        <v>35</v>
      </c>
      <c r="C59" s="18" t="e">
        <f t="shared" si="7"/>
        <v>#VALUE!</v>
      </c>
      <c r="D59" s="18" t="e">
        <f t="shared" si="1"/>
        <v>#VALUE!</v>
      </c>
      <c r="E59" s="18" t="e">
        <f t="shared" si="2"/>
        <v>#VALUE!</v>
      </c>
      <c r="F59" s="6" t="e">
        <f t="shared" si="4"/>
        <v>#VALUE!</v>
      </c>
      <c r="G59" s="6" t="e">
        <f t="shared" si="3"/>
        <v>#VALUE!</v>
      </c>
    </row>
    <row r="60" spans="1:7" ht="12.75">
      <c r="A60" s="41">
        <v>41852</v>
      </c>
      <c r="B60" s="132">
        <v>0</v>
      </c>
      <c r="C60" s="18" t="e">
        <f t="shared" si="7"/>
        <v>#VALUE!</v>
      </c>
      <c r="D60" s="18" t="e">
        <f t="shared" si="1"/>
        <v>#VALUE!</v>
      </c>
      <c r="E60" s="18" t="e">
        <f t="shared" si="2"/>
        <v>#VALUE!</v>
      </c>
      <c r="F60" s="6" t="e">
        <f t="shared" si="4"/>
        <v>#VALUE!</v>
      </c>
      <c r="G60" s="6" t="e">
        <f t="shared" si="3"/>
        <v>#VALUE!</v>
      </c>
    </row>
    <row r="61" spans="1:7" ht="12.75">
      <c r="A61" s="41">
        <v>41883</v>
      </c>
      <c r="B61" s="132">
        <v>0</v>
      </c>
      <c r="C61" s="18" t="e">
        <f t="shared" si="7"/>
        <v>#VALUE!</v>
      </c>
      <c r="D61" s="18" t="e">
        <f t="shared" si="1"/>
        <v>#VALUE!</v>
      </c>
      <c r="E61" s="18" t="e">
        <f t="shared" si="2"/>
        <v>#VALUE!</v>
      </c>
      <c r="F61" s="6" t="e">
        <f t="shared" si="4"/>
        <v>#VALUE!</v>
      </c>
      <c r="G61" s="6" t="e">
        <f t="shared" si="3"/>
        <v>#VALUE!</v>
      </c>
    </row>
    <row r="62" spans="1:7" ht="12.75">
      <c r="A62" s="41">
        <v>41913</v>
      </c>
      <c r="B62" s="132">
        <v>0</v>
      </c>
      <c r="C62" s="18" t="e">
        <f t="shared" si="7"/>
        <v>#VALUE!</v>
      </c>
      <c r="D62" s="18" t="e">
        <f t="shared" si="1"/>
        <v>#VALUE!</v>
      </c>
      <c r="E62" s="18" t="e">
        <f t="shared" si="2"/>
        <v>#VALUE!</v>
      </c>
      <c r="F62" s="6" t="e">
        <f t="shared" si="4"/>
        <v>#VALUE!</v>
      </c>
      <c r="G62" s="6" t="e">
        <f t="shared" si="3"/>
        <v>#VALUE!</v>
      </c>
    </row>
    <row r="63" spans="1:7" ht="12.75">
      <c r="A63" s="41">
        <v>41944</v>
      </c>
      <c r="B63" s="132" t="s">
        <v>35</v>
      </c>
      <c r="C63" s="18" t="e">
        <f t="shared" si="7"/>
        <v>#VALUE!</v>
      </c>
      <c r="D63" s="18" t="e">
        <f t="shared" si="1"/>
        <v>#VALUE!</v>
      </c>
      <c r="E63" s="18" t="e">
        <f t="shared" si="2"/>
        <v>#VALUE!</v>
      </c>
      <c r="F63" s="6" t="e">
        <f t="shared" si="4"/>
        <v>#VALUE!</v>
      </c>
      <c r="G63" s="6" t="e">
        <f t="shared" si="3"/>
        <v>#VALUE!</v>
      </c>
    </row>
    <row r="64" spans="1:7" ht="12.75">
      <c r="A64" s="41">
        <v>41974</v>
      </c>
      <c r="B64" s="132">
        <v>0</v>
      </c>
      <c r="C64" s="18" t="e">
        <f>F63*($J$15/12)+1</f>
        <v>#VALUE!</v>
      </c>
      <c r="D64" s="18" t="e">
        <f t="shared" si="1"/>
        <v>#VALUE!</v>
      </c>
      <c r="E64" s="18" t="e">
        <f t="shared" si="2"/>
        <v>#VALUE!</v>
      </c>
      <c r="F64" s="6" t="e">
        <f t="shared" si="4"/>
        <v>#VALUE!</v>
      </c>
      <c r="G64" s="6" t="e">
        <f t="shared" si="3"/>
        <v>#VALUE!</v>
      </c>
    </row>
    <row r="65" spans="1:7" ht="12.75">
      <c r="A65" s="41">
        <v>42005</v>
      </c>
      <c r="B65" s="132">
        <v>0</v>
      </c>
      <c r="C65" s="18" t="e">
        <f>F64*($J$15/12)+1</f>
        <v>#VALUE!</v>
      </c>
      <c r="D65" s="18" t="e">
        <f t="shared" si="1"/>
        <v>#VALUE!</v>
      </c>
      <c r="E65" s="18" t="e">
        <f t="shared" si="2"/>
        <v>#VALUE!</v>
      </c>
      <c r="F65" s="6" t="e">
        <f t="shared" si="4"/>
        <v>#VALUE!</v>
      </c>
      <c r="G65" s="6" t="e">
        <f t="shared" si="3"/>
        <v>#VALUE!</v>
      </c>
    </row>
    <row r="66" spans="1:7" ht="12.75">
      <c r="A66" s="41">
        <v>42036</v>
      </c>
      <c r="B66" s="132">
        <v>0</v>
      </c>
      <c r="C66" s="18" t="e">
        <f>F65*($J$15/12)+1</f>
        <v>#VALUE!</v>
      </c>
      <c r="D66" s="18" t="e">
        <f t="shared" si="1"/>
        <v>#VALUE!</v>
      </c>
      <c r="E66" s="18" t="e">
        <f t="shared" si="2"/>
        <v>#VALUE!</v>
      </c>
      <c r="F66" s="6" t="e">
        <f t="shared" si="4"/>
        <v>#VALUE!</v>
      </c>
      <c r="G66" s="6" t="e">
        <f t="shared" si="3"/>
        <v>#VALUE!</v>
      </c>
    </row>
    <row r="67" spans="1:7" ht="12.75">
      <c r="A67" s="41">
        <v>42064</v>
      </c>
      <c r="B67" s="132" t="s">
        <v>35</v>
      </c>
      <c r="C67" s="18" t="e">
        <f>F66*($J$15/12)+1</f>
        <v>#VALUE!</v>
      </c>
      <c r="D67" s="18" t="e">
        <f t="shared" si="1"/>
        <v>#VALUE!</v>
      </c>
      <c r="E67" s="18" t="e">
        <f t="shared" si="2"/>
        <v>#VALUE!</v>
      </c>
      <c r="F67" s="6" t="e">
        <f t="shared" si="4"/>
        <v>#VALUE!</v>
      </c>
      <c r="G67" s="6" t="e">
        <f t="shared" si="3"/>
        <v>#VALUE!</v>
      </c>
    </row>
    <row r="68" spans="1:7" ht="12.75">
      <c r="A68" s="41">
        <v>42095</v>
      </c>
      <c r="B68" s="132">
        <v>0</v>
      </c>
      <c r="C68" s="18" t="e">
        <f aca="true" t="shared" si="8" ref="C68:C74">F67*($J$15/12)</f>
        <v>#VALUE!</v>
      </c>
      <c r="D68" s="18" t="e">
        <f t="shared" si="1"/>
        <v>#VALUE!</v>
      </c>
      <c r="E68" s="18" t="e">
        <f t="shared" si="2"/>
        <v>#VALUE!</v>
      </c>
      <c r="F68" s="6" t="e">
        <f t="shared" si="4"/>
        <v>#VALUE!</v>
      </c>
      <c r="G68" s="6" t="e">
        <f t="shared" si="3"/>
        <v>#VALUE!</v>
      </c>
    </row>
    <row r="69" spans="1:7" ht="12.75">
      <c r="A69" s="41">
        <v>42125</v>
      </c>
      <c r="B69" s="132">
        <v>0</v>
      </c>
      <c r="C69" s="18" t="e">
        <f t="shared" si="8"/>
        <v>#VALUE!</v>
      </c>
      <c r="D69" s="18" t="e">
        <f t="shared" si="1"/>
        <v>#VALUE!</v>
      </c>
      <c r="E69" s="18" t="e">
        <f t="shared" si="2"/>
        <v>#VALUE!</v>
      </c>
      <c r="F69" s="6" t="e">
        <f t="shared" si="4"/>
        <v>#VALUE!</v>
      </c>
      <c r="G69" s="6" t="e">
        <f t="shared" si="3"/>
        <v>#VALUE!</v>
      </c>
    </row>
    <row r="70" spans="1:7" ht="12.75">
      <c r="A70" s="41">
        <v>42156</v>
      </c>
      <c r="B70" s="132" t="s">
        <v>35</v>
      </c>
      <c r="C70" s="18" t="e">
        <f t="shared" si="8"/>
        <v>#VALUE!</v>
      </c>
      <c r="D70" s="18" t="e">
        <f aca="true" t="shared" si="9" ref="D70:D133">B70+C70</f>
        <v>#VALUE!</v>
      </c>
      <c r="E70" s="18" t="e">
        <f aca="true" t="shared" si="10" ref="E70:E133">D70</f>
        <v>#VALUE!</v>
      </c>
      <c r="F70" s="6" t="e">
        <f t="shared" si="4"/>
        <v>#VALUE!</v>
      </c>
      <c r="G70" s="6" t="e">
        <f aca="true" t="shared" si="11" ref="G70:G133">G69-B70</f>
        <v>#VALUE!</v>
      </c>
    </row>
    <row r="71" spans="1:7" ht="12.75">
      <c r="A71" s="41">
        <v>42186</v>
      </c>
      <c r="B71" s="132">
        <v>0</v>
      </c>
      <c r="C71" s="18" t="e">
        <f t="shared" si="8"/>
        <v>#VALUE!</v>
      </c>
      <c r="D71" s="18" t="e">
        <f t="shared" si="9"/>
        <v>#VALUE!</v>
      </c>
      <c r="E71" s="18" t="e">
        <f t="shared" si="10"/>
        <v>#VALUE!</v>
      </c>
      <c r="F71" s="6" t="e">
        <f aca="true" t="shared" si="12" ref="F71:F134">F70-B71</f>
        <v>#VALUE!</v>
      </c>
      <c r="G71" s="6" t="e">
        <f t="shared" si="11"/>
        <v>#VALUE!</v>
      </c>
    </row>
    <row r="72" spans="1:7" ht="12.75">
      <c r="A72" s="41">
        <v>42217</v>
      </c>
      <c r="B72" s="132">
        <v>0</v>
      </c>
      <c r="C72" s="18" t="e">
        <f t="shared" si="8"/>
        <v>#VALUE!</v>
      </c>
      <c r="D72" s="18" t="e">
        <f t="shared" si="9"/>
        <v>#VALUE!</v>
      </c>
      <c r="E72" s="18" t="e">
        <f t="shared" si="10"/>
        <v>#VALUE!</v>
      </c>
      <c r="F72" s="6" t="e">
        <f t="shared" si="12"/>
        <v>#VALUE!</v>
      </c>
      <c r="G72" s="6" t="e">
        <f t="shared" si="11"/>
        <v>#VALUE!</v>
      </c>
    </row>
    <row r="73" spans="1:7" ht="12.75">
      <c r="A73" s="41">
        <v>42248</v>
      </c>
      <c r="B73" s="132">
        <v>0</v>
      </c>
      <c r="C73" s="18" t="e">
        <f t="shared" si="8"/>
        <v>#VALUE!</v>
      </c>
      <c r="D73" s="18" t="e">
        <f t="shared" si="9"/>
        <v>#VALUE!</v>
      </c>
      <c r="E73" s="18" t="e">
        <f t="shared" si="10"/>
        <v>#VALUE!</v>
      </c>
      <c r="F73" s="6" t="e">
        <f t="shared" si="12"/>
        <v>#VALUE!</v>
      </c>
      <c r="G73" s="6" t="e">
        <f t="shared" si="11"/>
        <v>#VALUE!</v>
      </c>
    </row>
    <row r="74" spans="1:7" ht="12.75">
      <c r="A74" s="41">
        <v>42278</v>
      </c>
      <c r="B74" s="132" t="s">
        <v>35</v>
      </c>
      <c r="C74" s="18" t="e">
        <f t="shared" si="8"/>
        <v>#VALUE!</v>
      </c>
      <c r="D74" s="18" t="e">
        <f t="shared" si="9"/>
        <v>#VALUE!</v>
      </c>
      <c r="E74" s="18" t="e">
        <f t="shared" si="10"/>
        <v>#VALUE!</v>
      </c>
      <c r="F74" s="6" t="e">
        <f t="shared" si="12"/>
        <v>#VALUE!</v>
      </c>
      <c r="G74" s="6" t="e">
        <f t="shared" si="11"/>
        <v>#VALUE!</v>
      </c>
    </row>
    <row r="75" spans="1:7" ht="12.75">
      <c r="A75" s="41">
        <v>42309</v>
      </c>
      <c r="B75" s="132">
        <v>0</v>
      </c>
      <c r="C75" s="18" t="e">
        <f>F74*($J$15/12)+1</f>
        <v>#VALUE!</v>
      </c>
      <c r="D75" s="18" t="e">
        <f t="shared" si="9"/>
        <v>#VALUE!</v>
      </c>
      <c r="E75" s="18" t="e">
        <f t="shared" si="10"/>
        <v>#VALUE!</v>
      </c>
      <c r="F75" s="6" t="e">
        <f t="shared" si="12"/>
        <v>#VALUE!</v>
      </c>
      <c r="G75" s="6" t="e">
        <f t="shared" si="11"/>
        <v>#VALUE!</v>
      </c>
    </row>
    <row r="76" spans="1:7" ht="12.75">
      <c r="A76" s="41">
        <v>42339</v>
      </c>
      <c r="B76" s="132">
        <v>0</v>
      </c>
      <c r="C76" s="18" t="e">
        <f>F75*($J$15/12)+1</f>
        <v>#VALUE!</v>
      </c>
      <c r="D76" s="18" t="e">
        <f t="shared" si="9"/>
        <v>#VALUE!</v>
      </c>
      <c r="E76" s="18" t="e">
        <f t="shared" si="10"/>
        <v>#VALUE!</v>
      </c>
      <c r="F76" s="6" t="e">
        <f t="shared" si="12"/>
        <v>#VALUE!</v>
      </c>
      <c r="G76" s="6" t="e">
        <f t="shared" si="11"/>
        <v>#VALUE!</v>
      </c>
    </row>
    <row r="77" spans="1:7" ht="12.75">
      <c r="A77" s="41">
        <v>42370</v>
      </c>
      <c r="B77" s="132">
        <v>0</v>
      </c>
      <c r="C77" s="18" t="e">
        <f>F76*($J$15/12)+1</f>
        <v>#VALUE!</v>
      </c>
      <c r="D77" s="18" t="e">
        <f t="shared" si="9"/>
        <v>#VALUE!</v>
      </c>
      <c r="E77" s="18" t="e">
        <f t="shared" si="10"/>
        <v>#VALUE!</v>
      </c>
      <c r="F77" s="6" t="e">
        <f t="shared" si="12"/>
        <v>#VALUE!</v>
      </c>
      <c r="G77" s="6" t="e">
        <f t="shared" si="11"/>
        <v>#VALUE!</v>
      </c>
    </row>
    <row r="78" spans="1:7" ht="12.75">
      <c r="A78" s="41">
        <v>42401</v>
      </c>
      <c r="B78" s="132" t="s">
        <v>35</v>
      </c>
      <c r="C78" s="18" t="e">
        <f>F77*($J$15/12)+1</f>
        <v>#VALUE!</v>
      </c>
      <c r="D78" s="18" t="e">
        <f t="shared" si="9"/>
        <v>#VALUE!</v>
      </c>
      <c r="E78" s="18" t="e">
        <f t="shared" si="10"/>
        <v>#VALUE!</v>
      </c>
      <c r="F78" s="6" t="e">
        <f t="shared" si="12"/>
        <v>#VALUE!</v>
      </c>
      <c r="G78" s="6" t="e">
        <f t="shared" si="11"/>
        <v>#VALUE!</v>
      </c>
    </row>
    <row r="79" spans="1:7" ht="12.75">
      <c r="A79" s="41">
        <v>42430</v>
      </c>
      <c r="B79" s="132">
        <v>0</v>
      </c>
      <c r="C79" s="18" t="e">
        <f aca="true" t="shared" si="13" ref="C79:C88">F78*($J$15/12)</f>
        <v>#VALUE!</v>
      </c>
      <c r="D79" s="18" t="e">
        <f t="shared" si="9"/>
        <v>#VALUE!</v>
      </c>
      <c r="E79" s="18" t="e">
        <f t="shared" si="10"/>
        <v>#VALUE!</v>
      </c>
      <c r="F79" s="6" t="e">
        <f t="shared" si="12"/>
        <v>#VALUE!</v>
      </c>
      <c r="G79" s="6" t="e">
        <f t="shared" si="11"/>
        <v>#VALUE!</v>
      </c>
    </row>
    <row r="80" spans="1:7" ht="12.75">
      <c r="A80" s="41">
        <v>42461</v>
      </c>
      <c r="B80" s="132">
        <v>0</v>
      </c>
      <c r="C80" s="18" t="e">
        <f t="shared" si="13"/>
        <v>#VALUE!</v>
      </c>
      <c r="D80" s="18" t="e">
        <f t="shared" si="9"/>
        <v>#VALUE!</v>
      </c>
      <c r="E80" s="18" t="e">
        <f t="shared" si="10"/>
        <v>#VALUE!</v>
      </c>
      <c r="F80" s="6" t="e">
        <f t="shared" si="12"/>
        <v>#VALUE!</v>
      </c>
      <c r="G80" s="6" t="e">
        <f t="shared" si="11"/>
        <v>#VALUE!</v>
      </c>
    </row>
    <row r="81" spans="1:7" ht="12.75">
      <c r="A81" s="41">
        <v>42491</v>
      </c>
      <c r="B81" s="132" t="s">
        <v>35</v>
      </c>
      <c r="C81" s="18" t="e">
        <f t="shared" si="13"/>
        <v>#VALUE!</v>
      </c>
      <c r="D81" s="18" t="e">
        <f t="shared" si="9"/>
        <v>#VALUE!</v>
      </c>
      <c r="E81" s="18" t="e">
        <f t="shared" si="10"/>
        <v>#VALUE!</v>
      </c>
      <c r="F81" s="6" t="e">
        <f t="shared" si="12"/>
        <v>#VALUE!</v>
      </c>
      <c r="G81" s="6" t="e">
        <f t="shared" si="11"/>
        <v>#VALUE!</v>
      </c>
    </row>
    <row r="82" spans="1:7" ht="12.75">
      <c r="A82" s="41">
        <v>42522</v>
      </c>
      <c r="B82" s="132">
        <v>0</v>
      </c>
      <c r="C82" s="18" t="e">
        <f t="shared" si="13"/>
        <v>#VALUE!</v>
      </c>
      <c r="D82" s="18" t="e">
        <f t="shared" si="9"/>
        <v>#VALUE!</v>
      </c>
      <c r="E82" s="18" t="e">
        <f t="shared" si="10"/>
        <v>#VALUE!</v>
      </c>
      <c r="F82" s="6" t="e">
        <f t="shared" si="12"/>
        <v>#VALUE!</v>
      </c>
      <c r="G82" s="6" t="e">
        <f t="shared" si="11"/>
        <v>#VALUE!</v>
      </c>
    </row>
    <row r="83" spans="1:7" ht="12.75">
      <c r="A83" s="41">
        <v>42552</v>
      </c>
      <c r="B83" s="132">
        <v>0</v>
      </c>
      <c r="C83" s="18" t="e">
        <f t="shared" si="13"/>
        <v>#VALUE!</v>
      </c>
      <c r="D83" s="18" t="e">
        <f t="shared" si="9"/>
        <v>#VALUE!</v>
      </c>
      <c r="E83" s="18" t="e">
        <f t="shared" si="10"/>
        <v>#VALUE!</v>
      </c>
      <c r="F83" s="6" t="e">
        <f t="shared" si="12"/>
        <v>#VALUE!</v>
      </c>
      <c r="G83" s="6" t="e">
        <f t="shared" si="11"/>
        <v>#VALUE!</v>
      </c>
    </row>
    <row r="84" spans="1:7" ht="12.75">
      <c r="A84" s="41">
        <v>42583</v>
      </c>
      <c r="B84" s="132">
        <v>0</v>
      </c>
      <c r="C84" s="18" t="e">
        <f t="shared" si="13"/>
        <v>#VALUE!</v>
      </c>
      <c r="D84" s="18" t="e">
        <f t="shared" si="9"/>
        <v>#VALUE!</v>
      </c>
      <c r="E84" s="18" t="e">
        <f t="shared" si="10"/>
        <v>#VALUE!</v>
      </c>
      <c r="F84" s="6" t="e">
        <f t="shared" si="12"/>
        <v>#VALUE!</v>
      </c>
      <c r="G84" s="6" t="e">
        <f t="shared" si="11"/>
        <v>#VALUE!</v>
      </c>
    </row>
    <row r="85" spans="1:7" ht="12.75">
      <c r="A85" s="41">
        <v>42614</v>
      </c>
      <c r="B85" s="132" t="s">
        <v>35</v>
      </c>
      <c r="C85" s="18" t="e">
        <f t="shared" si="13"/>
        <v>#VALUE!</v>
      </c>
      <c r="D85" s="18" t="e">
        <f t="shared" si="9"/>
        <v>#VALUE!</v>
      </c>
      <c r="E85" s="18" t="e">
        <f t="shared" si="10"/>
        <v>#VALUE!</v>
      </c>
      <c r="F85" s="6" t="e">
        <f t="shared" si="12"/>
        <v>#VALUE!</v>
      </c>
      <c r="G85" s="6" t="e">
        <f t="shared" si="11"/>
        <v>#VALUE!</v>
      </c>
    </row>
    <row r="86" spans="1:7" ht="12.75">
      <c r="A86" s="41">
        <v>42644</v>
      </c>
      <c r="B86" s="132">
        <v>0</v>
      </c>
      <c r="C86" s="18" t="e">
        <f t="shared" si="13"/>
        <v>#VALUE!</v>
      </c>
      <c r="D86" s="18" t="e">
        <f t="shared" si="9"/>
        <v>#VALUE!</v>
      </c>
      <c r="E86" s="18" t="e">
        <f t="shared" si="10"/>
        <v>#VALUE!</v>
      </c>
      <c r="F86" s="6" t="e">
        <f t="shared" si="12"/>
        <v>#VALUE!</v>
      </c>
      <c r="G86" s="6" t="e">
        <f t="shared" si="11"/>
        <v>#VALUE!</v>
      </c>
    </row>
    <row r="87" spans="1:7" ht="12.75">
      <c r="A87" s="41">
        <v>42675</v>
      </c>
      <c r="B87" s="132">
        <v>0</v>
      </c>
      <c r="C87" s="18" t="e">
        <f t="shared" si="13"/>
        <v>#VALUE!</v>
      </c>
      <c r="D87" s="18" t="e">
        <f t="shared" si="9"/>
        <v>#VALUE!</v>
      </c>
      <c r="E87" s="18" t="e">
        <f t="shared" si="10"/>
        <v>#VALUE!</v>
      </c>
      <c r="F87" s="6" t="e">
        <f t="shared" si="12"/>
        <v>#VALUE!</v>
      </c>
      <c r="G87" s="6" t="e">
        <f t="shared" si="11"/>
        <v>#VALUE!</v>
      </c>
    </row>
    <row r="88" spans="1:7" ht="12.75">
      <c r="A88" s="41">
        <v>42705</v>
      </c>
      <c r="B88" s="132" t="s">
        <v>35</v>
      </c>
      <c r="C88" s="18" t="e">
        <f t="shared" si="13"/>
        <v>#VALUE!</v>
      </c>
      <c r="D88" s="18" t="e">
        <f t="shared" si="9"/>
        <v>#VALUE!</v>
      </c>
      <c r="E88" s="18" t="e">
        <f t="shared" si="10"/>
        <v>#VALUE!</v>
      </c>
      <c r="F88" s="6" t="e">
        <f t="shared" si="12"/>
        <v>#VALUE!</v>
      </c>
      <c r="G88" s="6" t="e">
        <f t="shared" si="11"/>
        <v>#VALUE!</v>
      </c>
    </row>
    <row r="89" spans="1:7" ht="12.75">
      <c r="A89" s="41">
        <v>42736</v>
      </c>
      <c r="B89" s="132">
        <v>0</v>
      </c>
      <c r="C89" s="18" t="e">
        <f>F88*($J$15/12)+1</f>
        <v>#VALUE!</v>
      </c>
      <c r="D89" s="18" t="e">
        <f t="shared" si="9"/>
        <v>#VALUE!</v>
      </c>
      <c r="E89" s="18" t="e">
        <f t="shared" si="10"/>
        <v>#VALUE!</v>
      </c>
      <c r="F89" s="6" t="e">
        <f t="shared" si="12"/>
        <v>#VALUE!</v>
      </c>
      <c r="G89" s="6" t="e">
        <f t="shared" si="11"/>
        <v>#VALUE!</v>
      </c>
    </row>
    <row r="90" spans="1:7" ht="12.75">
      <c r="A90" s="41">
        <v>42767</v>
      </c>
      <c r="B90" s="132">
        <v>0</v>
      </c>
      <c r="C90" s="18" t="e">
        <f>F89*($J$15/12)+1</f>
        <v>#VALUE!</v>
      </c>
      <c r="D90" s="18" t="e">
        <f t="shared" si="9"/>
        <v>#VALUE!</v>
      </c>
      <c r="E90" s="18" t="e">
        <f t="shared" si="10"/>
        <v>#VALUE!</v>
      </c>
      <c r="F90" s="6" t="e">
        <f t="shared" si="12"/>
        <v>#VALUE!</v>
      </c>
      <c r="G90" s="6" t="e">
        <f t="shared" si="11"/>
        <v>#VALUE!</v>
      </c>
    </row>
    <row r="91" spans="1:7" ht="12.75">
      <c r="A91" s="41">
        <v>42795</v>
      </c>
      <c r="B91" s="132">
        <v>0</v>
      </c>
      <c r="C91" s="18" t="e">
        <f>F90*($J$15/12)+1</f>
        <v>#VALUE!</v>
      </c>
      <c r="D91" s="18" t="e">
        <f t="shared" si="9"/>
        <v>#VALUE!</v>
      </c>
      <c r="E91" s="18" t="e">
        <f t="shared" si="10"/>
        <v>#VALUE!</v>
      </c>
      <c r="F91" s="6" t="e">
        <f t="shared" si="12"/>
        <v>#VALUE!</v>
      </c>
      <c r="G91" s="6" t="e">
        <f t="shared" si="11"/>
        <v>#VALUE!</v>
      </c>
    </row>
    <row r="92" spans="1:7" ht="12.75">
      <c r="A92" s="41">
        <v>42826</v>
      </c>
      <c r="B92" s="132" t="s">
        <v>35</v>
      </c>
      <c r="C92" s="18" t="e">
        <f>F91*($J$15/12)+1</f>
        <v>#VALUE!</v>
      </c>
      <c r="D92" s="18" t="e">
        <f t="shared" si="9"/>
        <v>#VALUE!</v>
      </c>
      <c r="E92" s="18" t="e">
        <f t="shared" si="10"/>
        <v>#VALUE!</v>
      </c>
      <c r="F92" s="6" t="e">
        <f t="shared" si="12"/>
        <v>#VALUE!</v>
      </c>
      <c r="G92" s="6" t="e">
        <f t="shared" si="11"/>
        <v>#VALUE!</v>
      </c>
    </row>
    <row r="93" spans="1:7" ht="12.75">
      <c r="A93" s="41">
        <v>42856</v>
      </c>
      <c r="B93" s="132">
        <v>0</v>
      </c>
      <c r="C93" s="18" t="e">
        <f aca="true" t="shared" si="14" ref="C93:C98">F92*($J$15/12)</f>
        <v>#VALUE!</v>
      </c>
      <c r="D93" s="18" t="e">
        <f t="shared" si="9"/>
        <v>#VALUE!</v>
      </c>
      <c r="E93" s="18" t="e">
        <f t="shared" si="10"/>
        <v>#VALUE!</v>
      </c>
      <c r="F93" s="6" t="e">
        <f t="shared" si="12"/>
        <v>#VALUE!</v>
      </c>
      <c r="G93" s="6" t="e">
        <f t="shared" si="11"/>
        <v>#VALUE!</v>
      </c>
    </row>
    <row r="94" spans="1:7" ht="12.75">
      <c r="A94" s="41">
        <v>42887</v>
      </c>
      <c r="B94" s="132">
        <v>0</v>
      </c>
      <c r="C94" s="18" t="e">
        <f t="shared" si="14"/>
        <v>#VALUE!</v>
      </c>
      <c r="D94" s="18" t="e">
        <f t="shared" si="9"/>
        <v>#VALUE!</v>
      </c>
      <c r="E94" s="18" t="e">
        <f t="shared" si="10"/>
        <v>#VALUE!</v>
      </c>
      <c r="F94" s="6" t="e">
        <f t="shared" si="12"/>
        <v>#VALUE!</v>
      </c>
      <c r="G94" s="6" t="e">
        <f t="shared" si="11"/>
        <v>#VALUE!</v>
      </c>
    </row>
    <row r="95" spans="1:7" ht="12.75">
      <c r="A95" s="41">
        <v>42917</v>
      </c>
      <c r="B95" s="132" t="s">
        <v>35</v>
      </c>
      <c r="C95" s="18" t="e">
        <f t="shared" si="14"/>
        <v>#VALUE!</v>
      </c>
      <c r="D95" s="18" t="e">
        <f t="shared" si="9"/>
        <v>#VALUE!</v>
      </c>
      <c r="E95" s="18" t="e">
        <f t="shared" si="10"/>
        <v>#VALUE!</v>
      </c>
      <c r="F95" s="6" t="e">
        <f t="shared" si="12"/>
        <v>#VALUE!</v>
      </c>
      <c r="G95" s="6" t="e">
        <f t="shared" si="11"/>
        <v>#VALUE!</v>
      </c>
    </row>
    <row r="96" spans="1:7" ht="12.75">
      <c r="A96" s="41">
        <v>42948</v>
      </c>
      <c r="B96" s="132">
        <v>0</v>
      </c>
      <c r="C96" s="18" t="e">
        <f t="shared" si="14"/>
        <v>#VALUE!</v>
      </c>
      <c r="D96" s="18" t="e">
        <f t="shared" si="9"/>
        <v>#VALUE!</v>
      </c>
      <c r="E96" s="18" t="e">
        <f t="shared" si="10"/>
        <v>#VALUE!</v>
      </c>
      <c r="F96" s="6" t="e">
        <f t="shared" si="12"/>
        <v>#VALUE!</v>
      </c>
      <c r="G96" s="6" t="e">
        <f t="shared" si="11"/>
        <v>#VALUE!</v>
      </c>
    </row>
    <row r="97" spans="1:7" ht="12.75">
      <c r="A97" s="41">
        <v>42979</v>
      </c>
      <c r="B97" s="132">
        <v>0</v>
      </c>
      <c r="C97" s="18" t="e">
        <f t="shared" si="14"/>
        <v>#VALUE!</v>
      </c>
      <c r="D97" s="18" t="e">
        <f t="shared" si="9"/>
        <v>#VALUE!</v>
      </c>
      <c r="E97" s="18" t="e">
        <f t="shared" si="10"/>
        <v>#VALUE!</v>
      </c>
      <c r="F97" s="6" t="e">
        <f t="shared" si="12"/>
        <v>#VALUE!</v>
      </c>
      <c r="G97" s="6" t="e">
        <f t="shared" si="11"/>
        <v>#VALUE!</v>
      </c>
    </row>
    <row r="98" spans="1:7" ht="12.75">
      <c r="A98" s="41">
        <v>43009</v>
      </c>
      <c r="B98" s="132" t="s">
        <v>35</v>
      </c>
      <c r="C98" s="18" t="e">
        <f t="shared" si="14"/>
        <v>#VALUE!</v>
      </c>
      <c r="D98" s="18" t="e">
        <f t="shared" si="9"/>
        <v>#VALUE!</v>
      </c>
      <c r="E98" s="18" t="e">
        <f t="shared" si="10"/>
        <v>#VALUE!</v>
      </c>
      <c r="F98" s="6" t="e">
        <f t="shared" si="12"/>
        <v>#VALUE!</v>
      </c>
      <c r="G98" s="6" t="e">
        <f t="shared" si="11"/>
        <v>#VALUE!</v>
      </c>
    </row>
    <row r="99" spans="1:7" ht="12.75">
      <c r="A99" s="41">
        <v>43040</v>
      </c>
      <c r="B99" s="132">
        <v>0</v>
      </c>
      <c r="C99" s="18" t="e">
        <f>F98*($J$15/12)+1</f>
        <v>#VALUE!</v>
      </c>
      <c r="D99" s="18" t="e">
        <f t="shared" si="9"/>
        <v>#VALUE!</v>
      </c>
      <c r="E99" s="18" t="e">
        <f t="shared" si="10"/>
        <v>#VALUE!</v>
      </c>
      <c r="F99" s="6" t="e">
        <f t="shared" si="12"/>
        <v>#VALUE!</v>
      </c>
      <c r="G99" s="6" t="e">
        <f t="shared" si="11"/>
        <v>#VALUE!</v>
      </c>
    </row>
    <row r="100" spans="1:7" ht="12.75">
      <c r="A100" s="41">
        <v>43070</v>
      </c>
      <c r="B100" s="132">
        <v>0</v>
      </c>
      <c r="C100" s="18" t="e">
        <f>F99*($J$15/12)+1</f>
        <v>#VALUE!</v>
      </c>
      <c r="D100" s="18" t="e">
        <f t="shared" si="9"/>
        <v>#VALUE!</v>
      </c>
      <c r="E100" s="18" t="e">
        <f t="shared" si="10"/>
        <v>#VALUE!</v>
      </c>
      <c r="F100" s="6" t="e">
        <f t="shared" si="12"/>
        <v>#VALUE!</v>
      </c>
      <c r="G100" s="6" t="e">
        <f t="shared" si="11"/>
        <v>#VALUE!</v>
      </c>
    </row>
    <row r="101" spans="1:7" ht="12.75">
      <c r="A101" s="41">
        <v>43101</v>
      </c>
      <c r="B101" s="132" t="s">
        <v>35</v>
      </c>
      <c r="C101" s="18" t="e">
        <f>F100*($J$15/12)+1</f>
        <v>#VALUE!</v>
      </c>
      <c r="D101" s="18" t="e">
        <f t="shared" si="9"/>
        <v>#VALUE!</v>
      </c>
      <c r="E101" s="18" t="e">
        <f t="shared" si="10"/>
        <v>#VALUE!</v>
      </c>
      <c r="F101" s="6" t="e">
        <f t="shared" si="12"/>
        <v>#VALUE!</v>
      </c>
      <c r="G101" s="6" t="e">
        <f t="shared" si="11"/>
        <v>#VALUE!</v>
      </c>
    </row>
    <row r="102" spans="1:7" ht="12.75">
      <c r="A102" s="41">
        <v>43132</v>
      </c>
      <c r="B102" s="132">
        <v>0</v>
      </c>
      <c r="C102" s="18" t="e">
        <f aca="true" t="shared" si="15" ref="C102:C111">F101*($J$15/12)</f>
        <v>#VALUE!</v>
      </c>
      <c r="D102" s="18" t="e">
        <f t="shared" si="9"/>
        <v>#VALUE!</v>
      </c>
      <c r="E102" s="18" t="e">
        <f t="shared" si="10"/>
        <v>#VALUE!</v>
      </c>
      <c r="F102" s="6" t="e">
        <f t="shared" si="12"/>
        <v>#VALUE!</v>
      </c>
      <c r="G102" s="6" t="e">
        <f t="shared" si="11"/>
        <v>#VALUE!</v>
      </c>
    </row>
    <row r="103" spans="1:7" ht="12.75">
      <c r="A103" s="41">
        <v>43160</v>
      </c>
      <c r="B103" s="132" t="s">
        <v>35</v>
      </c>
      <c r="C103" s="18" t="e">
        <f t="shared" si="15"/>
        <v>#VALUE!</v>
      </c>
      <c r="D103" s="18" t="e">
        <f t="shared" si="9"/>
        <v>#VALUE!</v>
      </c>
      <c r="E103" s="18" t="e">
        <f t="shared" si="10"/>
        <v>#VALUE!</v>
      </c>
      <c r="F103" s="6" t="e">
        <f t="shared" si="12"/>
        <v>#VALUE!</v>
      </c>
      <c r="G103" s="6" t="e">
        <f t="shared" si="11"/>
        <v>#VALUE!</v>
      </c>
    </row>
    <row r="104" spans="1:7" ht="12.75">
      <c r="A104" s="41">
        <v>43191</v>
      </c>
      <c r="B104" s="132" t="s">
        <v>35</v>
      </c>
      <c r="C104" s="18" t="e">
        <f t="shared" si="15"/>
        <v>#VALUE!</v>
      </c>
      <c r="D104" s="18" t="e">
        <f t="shared" si="9"/>
        <v>#VALUE!</v>
      </c>
      <c r="E104" s="18" t="e">
        <f t="shared" si="10"/>
        <v>#VALUE!</v>
      </c>
      <c r="F104" s="6" t="e">
        <f t="shared" si="12"/>
        <v>#VALUE!</v>
      </c>
      <c r="G104" s="6" t="e">
        <f t="shared" si="11"/>
        <v>#VALUE!</v>
      </c>
    </row>
    <row r="105" spans="1:7" ht="12.75">
      <c r="A105" s="41">
        <v>43221</v>
      </c>
      <c r="B105" s="132">
        <v>0</v>
      </c>
      <c r="C105" s="18" t="e">
        <f t="shared" si="15"/>
        <v>#VALUE!</v>
      </c>
      <c r="D105" s="18" t="e">
        <f t="shared" si="9"/>
        <v>#VALUE!</v>
      </c>
      <c r="E105" s="18" t="e">
        <f t="shared" si="10"/>
        <v>#VALUE!</v>
      </c>
      <c r="F105" s="6" t="e">
        <f t="shared" si="12"/>
        <v>#VALUE!</v>
      </c>
      <c r="G105" s="6" t="e">
        <f t="shared" si="11"/>
        <v>#VALUE!</v>
      </c>
    </row>
    <row r="106" spans="1:7" ht="12.75">
      <c r="A106" s="41">
        <v>43252</v>
      </c>
      <c r="B106" s="132">
        <v>0</v>
      </c>
      <c r="C106" s="18" t="e">
        <f t="shared" si="15"/>
        <v>#VALUE!</v>
      </c>
      <c r="D106" s="18" t="e">
        <f t="shared" si="9"/>
        <v>#VALUE!</v>
      </c>
      <c r="E106" s="18" t="e">
        <f t="shared" si="10"/>
        <v>#VALUE!</v>
      </c>
      <c r="F106" s="6" t="e">
        <f t="shared" si="12"/>
        <v>#VALUE!</v>
      </c>
      <c r="G106" s="6" t="e">
        <f t="shared" si="11"/>
        <v>#VALUE!</v>
      </c>
    </row>
    <row r="107" spans="1:7" ht="12.75">
      <c r="A107" s="41">
        <v>43282</v>
      </c>
      <c r="B107" s="132">
        <v>0</v>
      </c>
      <c r="C107" s="18" t="e">
        <f t="shared" si="15"/>
        <v>#VALUE!</v>
      </c>
      <c r="D107" s="18" t="e">
        <f t="shared" si="9"/>
        <v>#VALUE!</v>
      </c>
      <c r="E107" s="18" t="e">
        <f t="shared" si="10"/>
        <v>#VALUE!</v>
      </c>
      <c r="F107" s="6" t="e">
        <f t="shared" si="12"/>
        <v>#VALUE!</v>
      </c>
      <c r="G107" s="6" t="e">
        <f t="shared" si="11"/>
        <v>#VALUE!</v>
      </c>
    </row>
    <row r="108" spans="1:7" ht="12.75">
      <c r="A108" s="41">
        <v>43313</v>
      </c>
      <c r="B108" s="132" t="s">
        <v>35</v>
      </c>
      <c r="C108" s="18" t="e">
        <f t="shared" si="15"/>
        <v>#VALUE!</v>
      </c>
      <c r="D108" s="18" t="e">
        <f t="shared" si="9"/>
        <v>#VALUE!</v>
      </c>
      <c r="E108" s="18" t="e">
        <f t="shared" si="10"/>
        <v>#VALUE!</v>
      </c>
      <c r="F108" s="6" t="e">
        <f t="shared" si="12"/>
        <v>#VALUE!</v>
      </c>
      <c r="G108" s="6" t="e">
        <f t="shared" si="11"/>
        <v>#VALUE!</v>
      </c>
    </row>
    <row r="109" spans="1:7" ht="12.75">
      <c r="A109" s="41">
        <v>43344</v>
      </c>
      <c r="B109" s="132">
        <v>0</v>
      </c>
      <c r="C109" s="18" t="e">
        <f t="shared" si="15"/>
        <v>#VALUE!</v>
      </c>
      <c r="D109" s="18" t="e">
        <f t="shared" si="9"/>
        <v>#VALUE!</v>
      </c>
      <c r="E109" s="18" t="e">
        <f t="shared" si="10"/>
        <v>#VALUE!</v>
      </c>
      <c r="F109" s="6" t="e">
        <f t="shared" si="12"/>
        <v>#VALUE!</v>
      </c>
      <c r="G109" s="6" t="e">
        <f t="shared" si="11"/>
        <v>#VALUE!</v>
      </c>
    </row>
    <row r="110" spans="1:7" ht="12.75">
      <c r="A110" s="41">
        <v>43374</v>
      </c>
      <c r="B110" s="132">
        <v>0</v>
      </c>
      <c r="C110" s="18" t="e">
        <f t="shared" si="15"/>
        <v>#VALUE!</v>
      </c>
      <c r="D110" s="18" t="e">
        <f t="shared" si="9"/>
        <v>#VALUE!</v>
      </c>
      <c r="E110" s="18" t="e">
        <f t="shared" si="10"/>
        <v>#VALUE!</v>
      </c>
      <c r="F110" s="6" t="e">
        <f t="shared" si="12"/>
        <v>#VALUE!</v>
      </c>
      <c r="G110" s="6" t="e">
        <f t="shared" si="11"/>
        <v>#VALUE!</v>
      </c>
    </row>
    <row r="111" spans="1:7" ht="12.75">
      <c r="A111" s="41">
        <v>43405</v>
      </c>
      <c r="B111" s="132" t="s">
        <v>35</v>
      </c>
      <c r="C111" s="18" t="e">
        <f t="shared" si="15"/>
        <v>#VALUE!</v>
      </c>
      <c r="D111" s="18" t="e">
        <f t="shared" si="9"/>
        <v>#VALUE!</v>
      </c>
      <c r="E111" s="18" t="e">
        <f t="shared" si="10"/>
        <v>#VALUE!</v>
      </c>
      <c r="F111" s="6" t="e">
        <f t="shared" si="12"/>
        <v>#VALUE!</v>
      </c>
      <c r="G111" s="6" t="e">
        <f t="shared" si="11"/>
        <v>#VALUE!</v>
      </c>
    </row>
    <row r="112" spans="1:7" ht="12.75">
      <c r="A112" s="41">
        <v>43435</v>
      </c>
      <c r="B112" s="132">
        <v>0</v>
      </c>
      <c r="C112" s="18" t="e">
        <f>F111*($J$15/12)+1</f>
        <v>#VALUE!</v>
      </c>
      <c r="D112" s="18" t="e">
        <f t="shared" si="9"/>
        <v>#VALUE!</v>
      </c>
      <c r="E112" s="18" t="e">
        <f t="shared" si="10"/>
        <v>#VALUE!</v>
      </c>
      <c r="F112" s="6" t="e">
        <f t="shared" si="12"/>
        <v>#VALUE!</v>
      </c>
      <c r="G112" s="6" t="e">
        <f t="shared" si="11"/>
        <v>#VALUE!</v>
      </c>
    </row>
    <row r="113" spans="1:7" ht="12.75">
      <c r="A113" s="41">
        <v>43466</v>
      </c>
      <c r="B113" s="132">
        <v>0</v>
      </c>
      <c r="C113" s="18" t="e">
        <f>F112*($J$15/12)+1</f>
        <v>#VALUE!</v>
      </c>
      <c r="D113" s="18" t="e">
        <f t="shared" si="9"/>
        <v>#VALUE!</v>
      </c>
      <c r="E113" s="18" t="e">
        <f t="shared" si="10"/>
        <v>#VALUE!</v>
      </c>
      <c r="F113" s="6" t="e">
        <f t="shared" si="12"/>
        <v>#VALUE!</v>
      </c>
      <c r="G113" s="6" t="e">
        <f t="shared" si="11"/>
        <v>#VALUE!</v>
      </c>
    </row>
    <row r="114" spans="1:7" ht="12.75">
      <c r="A114" s="41">
        <v>43497</v>
      </c>
      <c r="B114" s="132" t="s">
        <v>35</v>
      </c>
      <c r="C114" s="18" t="e">
        <f>F113*($J$15/12)+1</f>
        <v>#VALUE!</v>
      </c>
      <c r="D114" s="18" t="e">
        <f t="shared" si="9"/>
        <v>#VALUE!</v>
      </c>
      <c r="E114" s="18" t="e">
        <f t="shared" si="10"/>
        <v>#VALUE!</v>
      </c>
      <c r="F114" s="6" t="e">
        <f t="shared" si="12"/>
        <v>#VALUE!</v>
      </c>
      <c r="G114" s="6" t="e">
        <f t="shared" si="11"/>
        <v>#VALUE!</v>
      </c>
    </row>
    <row r="115" spans="1:7" ht="12.75">
      <c r="A115" s="41">
        <v>43525</v>
      </c>
      <c r="B115" s="132">
        <v>0</v>
      </c>
      <c r="C115" s="18" t="e">
        <f aca="true" t="shared" si="16" ref="C115:C120">F114*($J$15/12)</f>
        <v>#VALUE!</v>
      </c>
      <c r="D115" s="18" t="e">
        <f t="shared" si="9"/>
        <v>#VALUE!</v>
      </c>
      <c r="E115" s="18" t="e">
        <f t="shared" si="10"/>
        <v>#VALUE!</v>
      </c>
      <c r="F115" s="6" t="e">
        <f t="shared" si="12"/>
        <v>#VALUE!</v>
      </c>
      <c r="G115" s="6" t="e">
        <f t="shared" si="11"/>
        <v>#VALUE!</v>
      </c>
    </row>
    <row r="116" spans="1:7" ht="12.75">
      <c r="A116" s="41">
        <v>43556</v>
      </c>
      <c r="B116" s="132">
        <v>0</v>
      </c>
      <c r="C116" s="18" t="e">
        <f t="shared" si="16"/>
        <v>#VALUE!</v>
      </c>
      <c r="D116" s="18" t="e">
        <f t="shared" si="9"/>
        <v>#VALUE!</v>
      </c>
      <c r="E116" s="18" t="e">
        <f t="shared" si="10"/>
        <v>#VALUE!</v>
      </c>
      <c r="F116" s="6" t="e">
        <f t="shared" si="12"/>
        <v>#VALUE!</v>
      </c>
      <c r="G116" s="6" t="e">
        <f t="shared" si="11"/>
        <v>#VALUE!</v>
      </c>
    </row>
    <row r="117" spans="1:7" ht="12.75">
      <c r="A117" s="41">
        <v>43586</v>
      </c>
      <c r="B117" s="132" t="s">
        <v>35</v>
      </c>
      <c r="C117" s="18" t="e">
        <f t="shared" si="16"/>
        <v>#VALUE!</v>
      </c>
      <c r="D117" s="18" t="e">
        <f t="shared" si="9"/>
        <v>#VALUE!</v>
      </c>
      <c r="E117" s="18" t="e">
        <f t="shared" si="10"/>
        <v>#VALUE!</v>
      </c>
      <c r="F117" s="6" t="e">
        <f t="shared" si="12"/>
        <v>#VALUE!</v>
      </c>
      <c r="G117" s="6" t="e">
        <f t="shared" si="11"/>
        <v>#VALUE!</v>
      </c>
    </row>
    <row r="118" spans="1:7" ht="12.75">
      <c r="A118" s="41">
        <v>43617</v>
      </c>
      <c r="B118" s="132">
        <v>0</v>
      </c>
      <c r="C118" s="18" t="e">
        <f t="shared" si="16"/>
        <v>#VALUE!</v>
      </c>
      <c r="D118" s="18" t="e">
        <f t="shared" si="9"/>
        <v>#VALUE!</v>
      </c>
      <c r="E118" s="18" t="e">
        <f t="shared" si="10"/>
        <v>#VALUE!</v>
      </c>
      <c r="F118" s="6" t="e">
        <f t="shared" si="12"/>
        <v>#VALUE!</v>
      </c>
      <c r="G118" s="6" t="e">
        <f t="shared" si="11"/>
        <v>#VALUE!</v>
      </c>
    </row>
    <row r="119" spans="1:7" ht="12.75">
      <c r="A119" s="41">
        <v>43647</v>
      </c>
      <c r="B119" s="132">
        <v>0</v>
      </c>
      <c r="C119" s="18" t="e">
        <f t="shared" si="16"/>
        <v>#VALUE!</v>
      </c>
      <c r="D119" s="18" t="e">
        <f t="shared" si="9"/>
        <v>#VALUE!</v>
      </c>
      <c r="E119" s="18" t="e">
        <f t="shared" si="10"/>
        <v>#VALUE!</v>
      </c>
      <c r="F119" s="6" t="e">
        <f t="shared" si="12"/>
        <v>#VALUE!</v>
      </c>
      <c r="G119" s="6" t="e">
        <f t="shared" si="11"/>
        <v>#VALUE!</v>
      </c>
    </row>
    <row r="120" spans="1:7" ht="12.75">
      <c r="A120" s="41">
        <v>43678</v>
      </c>
      <c r="B120" s="132" t="s">
        <v>35</v>
      </c>
      <c r="C120" s="18" t="e">
        <f t="shared" si="16"/>
        <v>#VALUE!</v>
      </c>
      <c r="D120" s="18" t="e">
        <f t="shared" si="9"/>
        <v>#VALUE!</v>
      </c>
      <c r="E120" s="18" t="e">
        <f t="shared" si="10"/>
        <v>#VALUE!</v>
      </c>
      <c r="F120" s="6" t="e">
        <f t="shared" si="12"/>
        <v>#VALUE!</v>
      </c>
      <c r="G120" s="6" t="e">
        <f t="shared" si="11"/>
        <v>#VALUE!</v>
      </c>
    </row>
    <row r="121" spans="1:7" ht="12.75">
      <c r="A121" s="41">
        <v>43709</v>
      </c>
      <c r="B121" s="132">
        <v>0</v>
      </c>
      <c r="C121" s="18" t="e">
        <f>F120*($J$15/12)+1</f>
        <v>#VALUE!</v>
      </c>
      <c r="D121" s="18" t="e">
        <f t="shared" si="9"/>
        <v>#VALUE!</v>
      </c>
      <c r="E121" s="18" t="e">
        <f t="shared" si="10"/>
        <v>#VALUE!</v>
      </c>
      <c r="F121" s="6" t="e">
        <f t="shared" si="12"/>
        <v>#VALUE!</v>
      </c>
      <c r="G121" s="6" t="e">
        <f t="shared" si="11"/>
        <v>#VALUE!</v>
      </c>
    </row>
    <row r="122" spans="1:7" ht="12.75">
      <c r="A122" s="41">
        <v>43739</v>
      </c>
      <c r="B122" s="132" t="s">
        <v>35</v>
      </c>
      <c r="C122" s="18" t="e">
        <f>F121*($J$15/12)+1</f>
        <v>#VALUE!</v>
      </c>
      <c r="D122" s="18" t="e">
        <f t="shared" si="9"/>
        <v>#VALUE!</v>
      </c>
      <c r="E122" s="18" t="e">
        <f t="shared" si="10"/>
        <v>#VALUE!</v>
      </c>
      <c r="F122" s="6" t="e">
        <f t="shared" si="12"/>
        <v>#VALUE!</v>
      </c>
      <c r="G122" s="6" t="e">
        <f t="shared" si="11"/>
        <v>#VALUE!</v>
      </c>
    </row>
    <row r="123" spans="1:7" ht="12.75">
      <c r="A123" s="41">
        <v>43770</v>
      </c>
      <c r="B123" s="132">
        <v>0</v>
      </c>
      <c r="C123" s="18" t="e">
        <f aca="true" t="shared" si="17" ref="C123:C131">F122*($J$15/12)</f>
        <v>#VALUE!</v>
      </c>
      <c r="D123" s="18" t="e">
        <f t="shared" si="9"/>
        <v>#VALUE!</v>
      </c>
      <c r="E123" s="18" t="e">
        <f t="shared" si="10"/>
        <v>#VALUE!</v>
      </c>
      <c r="F123" s="6" t="e">
        <f t="shared" si="12"/>
        <v>#VALUE!</v>
      </c>
      <c r="G123" s="6" t="e">
        <f t="shared" si="11"/>
        <v>#VALUE!</v>
      </c>
    </row>
    <row r="124" spans="1:7" ht="12.75">
      <c r="A124" s="41">
        <v>43800</v>
      </c>
      <c r="B124" s="132">
        <v>0</v>
      </c>
      <c r="C124" s="18" t="e">
        <f t="shared" si="17"/>
        <v>#VALUE!</v>
      </c>
      <c r="D124" s="18" t="e">
        <f t="shared" si="9"/>
        <v>#VALUE!</v>
      </c>
      <c r="E124" s="18" t="e">
        <f t="shared" si="10"/>
        <v>#VALUE!</v>
      </c>
      <c r="F124" s="6" t="e">
        <f t="shared" si="12"/>
        <v>#VALUE!</v>
      </c>
      <c r="G124" s="6" t="e">
        <f t="shared" si="11"/>
        <v>#VALUE!</v>
      </c>
    </row>
    <row r="125" spans="1:7" ht="12.75">
      <c r="A125" s="41">
        <v>43831</v>
      </c>
      <c r="B125" s="132" t="s">
        <v>35</v>
      </c>
      <c r="C125" s="18" t="e">
        <f t="shared" si="17"/>
        <v>#VALUE!</v>
      </c>
      <c r="D125" s="18" t="e">
        <f t="shared" si="9"/>
        <v>#VALUE!</v>
      </c>
      <c r="E125" s="18" t="e">
        <f t="shared" si="10"/>
        <v>#VALUE!</v>
      </c>
      <c r="F125" s="6" t="e">
        <f t="shared" si="12"/>
        <v>#VALUE!</v>
      </c>
      <c r="G125" s="6" t="e">
        <f t="shared" si="11"/>
        <v>#VALUE!</v>
      </c>
    </row>
    <row r="126" spans="1:7" ht="12.75">
      <c r="A126" s="41">
        <v>43862</v>
      </c>
      <c r="B126" s="132">
        <v>0</v>
      </c>
      <c r="C126" s="18" t="e">
        <f t="shared" si="17"/>
        <v>#VALUE!</v>
      </c>
      <c r="D126" s="18" t="e">
        <f t="shared" si="9"/>
        <v>#VALUE!</v>
      </c>
      <c r="E126" s="18" t="e">
        <f t="shared" si="10"/>
        <v>#VALUE!</v>
      </c>
      <c r="F126" s="6" t="e">
        <f t="shared" si="12"/>
        <v>#VALUE!</v>
      </c>
      <c r="G126" s="6" t="e">
        <f t="shared" si="11"/>
        <v>#VALUE!</v>
      </c>
    </row>
    <row r="127" spans="1:7" ht="12.75">
      <c r="A127" s="41">
        <v>43891</v>
      </c>
      <c r="B127" s="132">
        <v>0</v>
      </c>
      <c r="C127" s="18" t="e">
        <f t="shared" si="17"/>
        <v>#VALUE!</v>
      </c>
      <c r="D127" s="18" t="e">
        <f t="shared" si="9"/>
        <v>#VALUE!</v>
      </c>
      <c r="E127" s="18" t="e">
        <f t="shared" si="10"/>
        <v>#VALUE!</v>
      </c>
      <c r="F127" s="6" t="e">
        <f t="shared" si="12"/>
        <v>#VALUE!</v>
      </c>
      <c r="G127" s="6" t="e">
        <f t="shared" si="11"/>
        <v>#VALUE!</v>
      </c>
    </row>
    <row r="128" spans="1:7" ht="12.75">
      <c r="A128" s="41">
        <v>43922</v>
      </c>
      <c r="B128" s="132" t="s">
        <v>35</v>
      </c>
      <c r="C128" s="18" t="e">
        <f t="shared" si="17"/>
        <v>#VALUE!</v>
      </c>
      <c r="D128" s="18" t="e">
        <f t="shared" si="9"/>
        <v>#VALUE!</v>
      </c>
      <c r="E128" s="18" t="e">
        <f t="shared" si="10"/>
        <v>#VALUE!</v>
      </c>
      <c r="F128" s="6" t="e">
        <f t="shared" si="12"/>
        <v>#VALUE!</v>
      </c>
      <c r="G128" s="6" t="e">
        <f t="shared" si="11"/>
        <v>#VALUE!</v>
      </c>
    </row>
    <row r="129" spans="1:7" ht="12.75">
      <c r="A129" s="41">
        <v>43952</v>
      </c>
      <c r="B129" s="132">
        <v>0</v>
      </c>
      <c r="C129" s="18" t="e">
        <f t="shared" si="17"/>
        <v>#VALUE!</v>
      </c>
      <c r="D129" s="18" t="e">
        <f t="shared" si="9"/>
        <v>#VALUE!</v>
      </c>
      <c r="E129" s="18" t="e">
        <f t="shared" si="10"/>
        <v>#VALUE!</v>
      </c>
      <c r="F129" s="6" t="e">
        <f t="shared" si="12"/>
        <v>#VALUE!</v>
      </c>
      <c r="G129" s="6" t="e">
        <f t="shared" si="11"/>
        <v>#VALUE!</v>
      </c>
    </row>
    <row r="130" spans="1:7" ht="12.75">
      <c r="A130" s="41">
        <v>43983</v>
      </c>
      <c r="B130" s="132">
        <v>0</v>
      </c>
      <c r="C130" s="18" t="e">
        <f t="shared" si="17"/>
        <v>#VALUE!</v>
      </c>
      <c r="D130" s="18" t="e">
        <f t="shared" si="9"/>
        <v>#VALUE!</v>
      </c>
      <c r="E130" s="18" t="e">
        <f t="shared" si="10"/>
        <v>#VALUE!</v>
      </c>
      <c r="F130" s="6" t="e">
        <f t="shared" si="12"/>
        <v>#VALUE!</v>
      </c>
      <c r="G130" s="6" t="e">
        <f t="shared" si="11"/>
        <v>#VALUE!</v>
      </c>
    </row>
    <row r="131" spans="1:7" ht="12.75">
      <c r="A131" s="41">
        <v>44013</v>
      </c>
      <c r="B131" s="132" t="s">
        <v>35</v>
      </c>
      <c r="C131" s="18" t="e">
        <f t="shared" si="17"/>
        <v>#VALUE!</v>
      </c>
      <c r="D131" s="18" t="e">
        <f t="shared" si="9"/>
        <v>#VALUE!</v>
      </c>
      <c r="E131" s="18" t="e">
        <f t="shared" si="10"/>
        <v>#VALUE!</v>
      </c>
      <c r="F131" s="6" t="e">
        <f t="shared" si="12"/>
        <v>#VALUE!</v>
      </c>
      <c r="G131" s="6" t="e">
        <f t="shared" si="11"/>
        <v>#VALUE!</v>
      </c>
    </row>
    <row r="132" spans="1:7" ht="12.75">
      <c r="A132" s="41">
        <v>44044</v>
      </c>
      <c r="B132" s="132">
        <v>0</v>
      </c>
      <c r="C132" s="18" t="e">
        <f>F131*($J$15/12)+1</f>
        <v>#VALUE!</v>
      </c>
      <c r="D132" s="18" t="e">
        <f t="shared" si="9"/>
        <v>#VALUE!</v>
      </c>
      <c r="E132" s="18" t="e">
        <f t="shared" si="10"/>
        <v>#VALUE!</v>
      </c>
      <c r="F132" s="6" t="e">
        <f t="shared" si="12"/>
        <v>#VALUE!</v>
      </c>
      <c r="G132" s="6" t="e">
        <f t="shared" si="11"/>
        <v>#VALUE!</v>
      </c>
    </row>
    <row r="133" spans="1:7" ht="12.75">
      <c r="A133" s="41">
        <v>44075</v>
      </c>
      <c r="B133" s="132">
        <v>0</v>
      </c>
      <c r="C133" s="18" t="e">
        <f>F132*($J$15/12)+1</f>
        <v>#VALUE!</v>
      </c>
      <c r="D133" s="18" t="e">
        <f t="shared" si="9"/>
        <v>#VALUE!</v>
      </c>
      <c r="E133" s="18" t="e">
        <f t="shared" si="10"/>
        <v>#VALUE!</v>
      </c>
      <c r="F133" s="6" t="e">
        <f t="shared" si="12"/>
        <v>#VALUE!</v>
      </c>
      <c r="G133" s="6" t="e">
        <f t="shared" si="11"/>
        <v>#VALUE!</v>
      </c>
    </row>
    <row r="134" spans="1:7" ht="12.75">
      <c r="A134" s="41">
        <v>44105</v>
      </c>
      <c r="B134" s="132" t="s">
        <v>35</v>
      </c>
      <c r="C134" s="18" t="e">
        <f>F133*($J$15/12)+1</f>
        <v>#VALUE!</v>
      </c>
      <c r="D134" s="18" t="e">
        <f aca="true" t="shared" si="18" ref="D134:D161">B134+C134</f>
        <v>#VALUE!</v>
      </c>
      <c r="E134" s="18" t="e">
        <f aca="true" t="shared" si="19" ref="E134:E197">D134</f>
        <v>#VALUE!</v>
      </c>
      <c r="F134" s="6" t="e">
        <f t="shared" si="12"/>
        <v>#VALUE!</v>
      </c>
      <c r="G134" s="6" t="e">
        <f aca="true" t="shared" si="20" ref="G134:G161">G133-B134</f>
        <v>#VALUE!</v>
      </c>
    </row>
    <row r="135" spans="1:7" ht="12.75">
      <c r="A135" s="41">
        <v>44136</v>
      </c>
      <c r="B135" s="132">
        <v>0</v>
      </c>
      <c r="C135" s="18" t="e">
        <f>F134*($J$15/12)</f>
        <v>#VALUE!</v>
      </c>
      <c r="D135" s="18" t="e">
        <f t="shared" si="18"/>
        <v>#VALUE!</v>
      </c>
      <c r="E135" s="18" t="e">
        <f t="shared" si="19"/>
        <v>#VALUE!</v>
      </c>
      <c r="F135" s="6" t="e">
        <f aca="true" t="shared" si="21" ref="F135:F161">F134-B135</f>
        <v>#VALUE!</v>
      </c>
      <c r="G135" s="6" t="e">
        <f t="shared" si="20"/>
        <v>#VALUE!</v>
      </c>
    </row>
    <row r="136" spans="1:7" ht="12.75">
      <c r="A136" s="41">
        <v>44166</v>
      </c>
      <c r="B136" s="132" t="s">
        <v>35</v>
      </c>
      <c r="C136" s="18" t="e">
        <f>F135*($J$15/12)</f>
        <v>#VALUE!</v>
      </c>
      <c r="D136" s="18" t="e">
        <f t="shared" si="18"/>
        <v>#VALUE!</v>
      </c>
      <c r="E136" s="18" t="e">
        <f t="shared" si="19"/>
        <v>#VALUE!</v>
      </c>
      <c r="F136" s="6" t="e">
        <f t="shared" si="21"/>
        <v>#VALUE!</v>
      </c>
      <c r="G136" s="6" t="e">
        <f t="shared" si="20"/>
        <v>#VALUE!</v>
      </c>
    </row>
    <row r="137" spans="1:7" ht="12.75">
      <c r="A137" s="41">
        <v>44197</v>
      </c>
      <c r="B137" s="132">
        <v>0</v>
      </c>
      <c r="C137" s="18" t="e">
        <f>F136*($J$15/12)</f>
        <v>#VALUE!</v>
      </c>
      <c r="D137" s="18" t="e">
        <f t="shared" si="18"/>
        <v>#VALUE!</v>
      </c>
      <c r="E137" s="18" t="e">
        <f t="shared" si="19"/>
        <v>#VALUE!</v>
      </c>
      <c r="F137" s="6" t="e">
        <f t="shared" si="21"/>
        <v>#VALUE!</v>
      </c>
      <c r="G137" s="6" t="e">
        <f t="shared" si="20"/>
        <v>#VALUE!</v>
      </c>
    </row>
    <row r="138" spans="1:7" ht="12.75">
      <c r="A138" s="41">
        <v>44228</v>
      </c>
      <c r="B138" s="132">
        <v>0</v>
      </c>
      <c r="C138" s="18" t="e">
        <f>F137*($J$15/12)</f>
        <v>#VALUE!</v>
      </c>
      <c r="D138" s="18" t="e">
        <f t="shared" si="18"/>
        <v>#VALUE!</v>
      </c>
      <c r="E138" s="18" t="e">
        <f t="shared" si="19"/>
        <v>#VALUE!</v>
      </c>
      <c r="F138" s="6" t="e">
        <f t="shared" si="21"/>
        <v>#VALUE!</v>
      </c>
      <c r="G138" s="6" t="e">
        <f t="shared" si="20"/>
        <v>#VALUE!</v>
      </c>
    </row>
    <row r="139" spans="1:7" ht="12.75">
      <c r="A139" s="41">
        <v>44256</v>
      </c>
      <c r="B139" s="132" t="s">
        <v>35</v>
      </c>
      <c r="C139" s="18" t="e">
        <f>F138*($J$15/12)</f>
        <v>#VALUE!</v>
      </c>
      <c r="D139" s="18" t="e">
        <f t="shared" si="18"/>
        <v>#VALUE!</v>
      </c>
      <c r="E139" s="18" t="e">
        <f t="shared" si="19"/>
        <v>#VALUE!</v>
      </c>
      <c r="F139" s="6" t="e">
        <f t="shared" si="21"/>
        <v>#VALUE!</v>
      </c>
      <c r="G139" s="6" t="e">
        <f t="shared" si="20"/>
        <v>#VALUE!</v>
      </c>
    </row>
    <row r="140" spans="1:7" ht="12.75">
      <c r="A140" s="41">
        <v>44287</v>
      </c>
      <c r="B140" s="132" t="s">
        <v>35</v>
      </c>
      <c r="C140" s="18" t="e">
        <f>F139*($J$15/12)+1</f>
        <v>#VALUE!</v>
      </c>
      <c r="D140" s="18" t="e">
        <f t="shared" si="18"/>
        <v>#VALUE!</v>
      </c>
      <c r="E140" s="18" t="e">
        <f t="shared" si="19"/>
        <v>#VALUE!</v>
      </c>
      <c r="F140" s="6" t="e">
        <f t="shared" si="21"/>
        <v>#VALUE!</v>
      </c>
      <c r="G140" s="6" t="e">
        <f t="shared" si="20"/>
        <v>#VALUE!</v>
      </c>
    </row>
    <row r="141" spans="1:7" ht="12.75">
      <c r="A141" s="41">
        <v>44317</v>
      </c>
      <c r="B141" s="132" t="s">
        <v>35</v>
      </c>
      <c r="C141" s="18" t="e">
        <f>F140*($J$15/12)+1</f>
        <v>#VALUE!</v>
      </c>
      <c r="D141" s="18" t="e">
        <f t="shared" si="18"/>
        <v>#VALUE!</v>
      </c>
      <c r="E141" s="18" t="e">
        <f t="shared" si="19"/>
        <v>#VALUE!</v>
      </c>
      <c r="F141" s="6" t="e">
        <f t="shared" si="21"/>
        <v>#VALUE!</v>
      </c>
      <c r="G141" s="6" t="e">
        <f t="shared" si="20"/>
        <v>#VALUE!</v>
      </c>
    </row>
    <row r="142" spans="1:7" ht="12.75">
      <c r="A142" s="41">
        <v>44348</v>
      </c>
      <c r="B142" s="132">
        <v>0</v>
      </c>
      <c r="C142" s="18" t="e">
        <f aca="true" t="shared" si="22" ref="C142:C156">F141*($J$15/12)</f>
        <v>#VALUE!</v>
      </c>
      <c r="D142" s="18" t="e">
        <f t="shared" si="18"/>
        <v>#VALUE!</v>
      </c>
      <c r="E142" s="18" t="e">
        <f t="shared" si="19"/>
        <v>#VALUE!</v>
      </c>
      <c r="F142" s="6" t="e">
        <f t="shared" si="21"/>
        <v>#VALUE!</v>
      </c>
      <c r="G142" s="6" t="e">
        <f t="shared" si="20"/>
        <v>#VALUE!</v>
      </c>
    </row>
    <row r="143" spans="1:7" ht="12.75">
      <c r="A143" s="41">
        <v>44378</v>
      </c>
      <c r="B143" s="132">
        <v>0</v>
      </c>
      <c r="C143" s="18" t="e">
        <f t="shared" si="22"/>
        <v>#VALUE!</v>
      </c>
      <c r="D143" s="18" t="e">
        <f t="shared" si="18"/>
        <v>#VALUE!</v>
      </c>
      <c r="E143" s="18" t="e">
        <f t="shared" si="19"/>
        <v>#VALUE!</v>
      </c>
      <c r="F143" s="6" t="e">
        <f t="shared" si="21"/>
        <v>#VALUE!</v>
      </c>
      <c r="G143" s="6" t="e">
        <f t="shared" si="20"/>
        <v>#VALUE!</v>
      </c>
    </row>
    <row r="144" spans="1:7" ht="12.75">
      <c r="A144" s="41">
        <v>44409</v>
      </c>
      <c r="B144" s="132" t="s">
        <v>35</v>
      </c>
      <c r="C144" s="18" t="e">
        <f t="shared" si="22"/>
        <v>#VALUE!</v>
      </c>
      <c r="D144" s="18" t="e">
        <f t="shared" si="18"/>
        <v>#VALUE!</v>
      </c>
      <c r="E144" s="18" t="e">
        <f t="shared" si="19"/>
        <v>#VALUE!</v>
      </c>
      <c r="F144" s="6" t="e">
        <f t="shared" si="21"/>
        <v>#VALUE!</v>
      </c>
      <c r="G144" s="6" t="e">
        <f t="shared" si="20"/>
        <v>#VALUE!</v>
      </c>
    </row>
    <row r="145" spans="1:7" ht="12.75">
      <c r="A145" s="41">
        <v>44440</v>
      </c>
      <c r="B145" s="132">
        <v>0</v>
      </c>
      <c r="C145" s="18" t="e">
        <f t="shared" si="22"/>
        <v>#VALUE!</v>
      </c>
      <c r="D145" s="18" t="e">
        <f t="shared" si="18"/>
        <v>#VALUE!</v>
      </c>
      <c r="E145" s="18" t="e">
        <f t="shared" si="19"/>
        <v>#VALUE!</v>
      </c>
      <c r="F145" s="6" t="e">
        <f t="shared" si="21"/>
        <v>#VALUE!</v>
      </c>
      <c r="G145" s="6" t="e">
        <f t="shared" si="20"/>
        <v>#VALUE!</v>
      </c>
    </row>
    <row r="146" spans="1:7" ht="12.75">
      <c r="A146" s="41">
        <v>44470</v>
      </c>
      <c r="B146" s="132">
        <v>0</v>
      </c>
      <c r="C146" s="18" t="e">
        <f t="shared" si="22"/>
        <v>#VALUE!</v>
      </c>
      <c r="D146" s="18" t="e">
        <f t="shared" si="18"/>
        <v>#VALUE!</v>
      </c>
      <c r="E146" s="18" t="e">
        <f t="shared" si="19"/>
        <v>#VALUE!</v>
      </c>
      <c r="F146" s="6" t="e">
        <f t="shared" si="21"/>
        <v>#VALUE!</v>
      </c>
      <c r="G146" s="6" t="e">
        <f t="shared" si="20"/>
        <v>#VALUE!</v>
      </c>
    </row>
    <row r="147" spans="1:7" ht="12.75">
      <c r="A147" s="41">
        <v>44501</v>
      </c>
      <c r="B147" s="132" t="s">
        <v>35</v>
      </c>
      <c r="C147" s="18" t="e">
        <f t="shared" si="22"/>
        <v>#VALUE!</v>
      </c>
      <c r="D147" s="18" t="e">
        <f t="shared" si="18"/>
        <v>#VALUE!</v>
      </c>
      <c r="E147" s="18" t="e">
        <f t="shared" si="19"/>
        <v>#VALUE!</v>
      </c>
      <c r="F147" s="6" t="e">
        <f t="shared" si="21"/>
        <v>#VALUE!</v>
      </c>
      <c r="G147" s="6" t="e">
        <f t="shared" si="20"/>
        <v>#VALUE!</v>
      </c>
    </row>
    <row r="148" spans="1:7" ht="12.75">
      <c r="A148" s="41">
        <v>44531</v>
      </c>
      <c r="B148" s="132">
        <v>0</v>
      </c>
      <c r="C148" s="18" t="e">
        <f t="shared" si="22"/>
        <v>#VALUE!</v>
      </c>
      <c r="D148" s="18" t="e">
        <f t="shared" si="18"/>
        <v>#VALUE!</v>
      </c>
      <c r="E148" s="18" t="e">
        <f t="shared" si="19"/>
        <v>#VALUE!</v>
      </c>
      <c r="F148" s="6" t="e">
        <f t="shared" si="21"/>
        <v>#VALUE!</v>
      </c>
      <c r="G148" s="6" t="e">
        <f t="shared" si="20"/>
        <v>#VALUE!</v>
      </c>
    </row>
    <row r="149" spans="1:7" ht="12.75">
      <c r="A149" s="41">
        <v>44562</v>
      </c>
      <c r="B149" s="132" t="s">
        <v>35</v>
      </c>
      <c r="C149" s="18" t="e">
        <f t="shared" si="22"/>
        <v>#VALUE!</v>
      </c>
      <c r="D149" s="18" t="e">
        <f t="shared" si="18"/>
        <v>#VALUE!</v>
      </c>
      <c r="E149" s="18" t="e">
        <f t="shared" si="19"/>
        <v>#VALUE!</v>
      </c>
      <c r="F149" s="6" t="e">
        <f t="shared" si="21"/>
        <v>#VALUE!</v>
      </c>
      <c r="G149" s="6" t="e">
        <f t="shared" si="20"/>
        <v>#VALUE!</v>
      </c>
    </row>
    <row r="150" spans="1:7" ht="12.75">
      <c r="A150" s="41">
        <v>44593</v>
      </c>
      <c r="B150" s="132">
        <v>0</v>
      </c>
      <c r="C150" s="18" t="e">
        <f t="shared" si="22"/>
        <v>#VALUE!</v>
      </c>
      <c r="D150" s="18" t="e">
        <f t="shared" si="18"/>
        <v>#VALUE!</v>
      </c>
      <c r="E150" s="18" t="e">
        <f t="shared" si="19"/>
        <v>#VALUE!</v>
      </c>
      <c r="F150" s="6" t="e">
        <f t="shared" si="21"/>
        <v>#VALUE!</v>
      </c>
      <c r="G150" s="6" t="e">
        <f t="shared" si="20"/>
        <v>#VALUE!</v>
      </c>
    </row>
    <row r="151" spans="1:7" ht="12.75">
      <c r="A151" s="41">
        <v>44621</v>
      </c>
      <c r="B151" s="132">
        <v>0</v>
      </c>
      <c r="C151" s="18" t="e">
        <f t="shared" si="22"/>
        <v>#VALUE!</v>
      </c>
      <c r="D151" s="18" t="e">
        <f t="shared" si="18"/>
        <v>#VALUE!</v>
      </c>
      <c r="E151" s="18" t="e">
        <f t="shared" si="19"/>
        <v>#VALUE!</v>
      </c>
      <c r="F151" s="6" t="e">
        <f t="shared" si="21"/>
        <v>#VALUE!</v>
      </c>
      <c r="G151" s="6" t="e">
        <f t="shared" si="20"/>
        <v>#VALUE!</v>
      </c>
    </row>
    <row r="152" spans="1:7" ht="12.75">
      <c r="A152" s="41">
        <v>44652</v>
      </c>
      <c r="B152" s="132" t="s">
        <v>35</v>
      </c>
      <c r="C152" s="18" t="e">
        <f t="shared" si="22"/>
        <v>#VALUE!</v>
      </c>
      <c r="D152" s="18" t="e">
        <f t="shared" si="18"/>
        <v>#VALUE!</v>
      </c>
      <c r="E152" s="18" t="e">
        <f t="shared" si="19"/>
        <v>#VALUE!</v>
      </c>
      <c r="F152" s="6" t="e">
        <f t="shared" si="21"/>
        <v>#VALUE!</v>
      </c>
      <c r="G152" s="6" t="e">
        <f t="shared" si="20"/>
        <v>#VALUE!</v>
      </c>
    </row>
    <row r="153" spans="1:7" ht="12.75">
      <c r="A153" s="41">
        <v>44682</v>
      </c>
      <c r="B153" s="132">
        <v>0</v>
      </c>
      <c r="C153" s="18" t="e">
        <f t="shared" si="22"/>
        <v>#VALUE!</v>
      </c>
      <c r="D153" s="18" t="e">
        <f t="shared" si="18"/>
        <v>#VALUE!</v>
      </c>
      <c r="E153" s="18" t="e">
        <f t="shared" si="19"/>
        <v>#VALUE!</v>
      </c>
      <c r="F153" s="6" t="e">
        <f t="shared" si="21"/>
        <v>#VALUE!</v>
      </c>
      <c r="G153" s="6" t="e">
        <f t="shared" si="20"/>
        <v>#VALUE!</v>
      </c>
    </row>
    <row r="154" spans="1:7" ht="12.75">
      <c r="A154" s="41">
        <v>44713</v>
      </c>
      <c r="B154" s="132" t="s">
        <v>35</v>
      </c>
      <c r="C154" s="18" t="e">
        <f t="shared" si="22"/>
        <v>#VALUE!</v>
      </c>
      <c r="D154" s="18" t="e">
        <f t="shared" si="18"/>
        <v>#VALUE!</v>
      </c>
      <c r="E154" s="18" t="e">
        <f t="shared" si="19"/>
        <v>#VALUE!</v>
      </c>
      <c r="F154" s="6" t="e">
        <f t="shared" si="21"/>
        <v>#VALUE!</v>
      </c>
      <c r="G154" s="6" t="e">
        <f t="shared" si="20"/>
        <v>#VALUE!</v>
      </c>
    </row>
    <row r="155" spans="1:7" ht="12.75">
      <c r="A155" s="41">
        <v>44743</v>
      </c>
      <c r="B155" s="132">
        <v>0</v>
      </c>
      <c r="C155" s="18" t="e">
        <f t="shared" si="22"/>
        <v>#VALUE!</v>
      </c>
      <c r="D155" s="18" t="e">
        <f t="shared" si="18"/>
        <v>#VALUE!</v>
      </c>
      <c r="E155" s="18" t="e">
        <f t="shared" si="19"/>
        <v>#VALUE!</v>
      </c>
      <c r="F155" s="6" t="e">
        <f t="shared" si="21"/>
        <v>#VALUE!</v>
      </c>
      <c r="G155" s="6" t="e">
        <f t="shared" si="20"/>
        <v>#VALUE!</v>
      </c>
    </row>
    <row r="156" spans="1:7" ht="12.75">
      <c r="A156" s="41">
        <v>44774</v>
      </c>
      <c r="B156" s="132" t="s">
        <v>35</v>
      </c>
      <c r="C156" s="18" t="e">
        <f t="shared" si="22"/>
        <v>#VALUE!</v>
      </c>
      <c r="D156" s="18" t="e">
        <f t="shared" si="18"/>
        <v>#VALUE!</v>
      </c>
      <c r="E156" s="18" t="e">
        <f t="shared" si="19"/>
        <v>#VALUE!</v>
      </c>
      <c r="F156" s="6" t="e">
        <f t="shared" si="21"/>
        <v>#VALUE!</v>
      </c>
      <c r="G156" s="6" t="e">
        <f t="shared" si="20"/>
        <v>#VALUE!</v>
      </c>
    </row>
    <row r="157" spans="1:7" ht="12.75">
      <c r="A157" s="41">
        <v>44805</v>
      </c>
      <c r="B157" s="132">
        <v>0</v>
      </c>
      <c r="C157" s="18" t="e">
        <f>F156*($J$15/12)+1</f>
        <v>#VALUE!</v>
      </c>
      <c r="D157" s="18" t="e">
        <f t="shared" si="18"/>
        <v>#VALUE!</v>
      </c>
      <c r="E157" s="18" t="e">
        <f t="shared" si="19"/>
        <v>#VALUE!</v>
      </c>
      <c r="F157" s="6" t="e">
        <f t="shared" si="21"/>
        <v>#VALUE!</v>
      </c>
      <c r="G157" s="6" t="e">
        <f t="shared" si="20"/>
        <v>#VALUE!</v>
      </c>
    </row>
    <row r="158" spans="1:7" ht="12.75">
      <c r="A158" s="41">
        <v>44835</v>
      </c>
      <c r="B158" s="132">
        <v>0</v>
      </c>
      <c r="C158" s="18" t="e">
        <f>F157*($J$15/12)+1</f>
        <v>#VALUE!</v>
      </c>
      <c r="D158" s="18" t="e">
        <f t="shared" si="18"/>
        <v>#VALUE!</v>
      </c>
      <c r="E158" s="18" t="e">
        <f t="shared" si="19"/>
        <v>#VALUE!</v>
      </c>
      <c r="F158" s="6" t="e">
        <f t="shared" si="21"/>
        <v>#VALUE!</v>
      </c>
      <c r="G158" s="6" t="e">
        <f t="shared" si="20"/>
        <v>#VALUE!</v>
      </c>
    </row>
    <row r="159" spans="1:7" ht="12.75">
      <c r="A159" s="41">
        <v>44866</v>
      </c>
      <c r="B159" s="132" t="s">
        <v>35</v>
      </c>
      <c r="C159" s="18" t="e">
        <f>F158*($J$15/12)+1</f>
        <v>#VALUE!</v>
      </c>
      <c r="D159" s="18" t="e">
        <f t="shared" si="18"/>
        <v>#VALUE!</v>
      </c>
      <c r="E159" s="18" t="e">
        <f t="shared" si="19"/>
        <v>#VALUE!</v>
      </c>
      <c r="F159" s="6" t="e">
        <f t="shared" si="21"/>
        <v>#VALUE!</v>
      </c>
      <c r="G159" s="6" t="e">
        <f t="shared" si="20"/>
        <v>#VALUE!</v>
      </c>
    </row>
    <row r="160" spans="1:7" ht="12.75">
      <c r="A160" s="41">
        <v>44896</v>
      </c>
      <c r="B160" s="132">
        <v>0</v>
      </c>
      <c r="C160" s="18" t="e">
        <f>F159*($J$15/12)</f>
        <v>#VALUE!</v>
      </c>
      <c r="D160" s="18" t="e">
        <f t="shared" si="18"/>
        <v>#VALUE!</v>
      </c>
      <c r="E160" s="18" t="e">
        <f t="shared" si="19"/>
        <v>#VALUE!</v>
      </c>
      <c r="F160" s="6" t="e">
        <f t="shared" si="21"/>
        <v>#VALUE!</v>
      </c>
      <c r="G160" s="6" t="e">
        <f t="shared" si="20"/>
        <v>#VALUE!</v>
      </c>
    </row>
    <row r="161" spans="1:7" ht="12.75">
      <c r="A161" s="41">
        <v>44927</v>
      </c>
      <c r="B161" s="132" t="s">
        <v>35</v>
      </c>
      <c r="C161" s="18" t="e">
        <f>F160*($J$15/12)</f>
        <v>#VALUE!</v>
      </c>
      <c r="D161" s="18" t="e">
        <f t="shared" si="18"/>
        <v>#VALUE!</v>
      </c>
      <c r="E161" s="18" t="e">
        <f t="shared" si="19"/>
        <v>#VALUE!</v>
      </c>
      <c r="F161" s="6" t="e">
        <f t="shared" si="21"/>
        <v>#VALUE!</v>
      </c>
      <c r="G161" s="6" t="e">
        <f t="shared" si="20"/>
        <v>#VALUE!</v>
      </c>
    </row>
    <row r="162" spans="1:7" ht="12.75">
      <c r="A162" s="41">
        <v>44958</v>
      </c>
      <c r="B162" s="132">
        <v>0</v>
      </c>
      <c r="C162" s="18" t="e">
        <f>F161*($J$15/12)</f>
        <v>#VALUE!</v>
      </c>
      <c r="D162" s="18" t="e">
        <f>B162+C162</f>
        <v>#VALUE!</v>
      </c>
      <c r="E162" s="18" t="e">
        <f t="shared" si="19"/>
        <v>#VALUE!</v>
      </c>
      <c r="F162" s="6" t="e">
        <f>F161-B162</f>
        <v>#VALUE!</v>
      </c>
      <c r="G162" s="6" t="e">
        <f>G161-B162</f>
        <v>#VALUE!</v>
      </c>
    </row>
    <row r="163" spans="1:7" ht="12.75">
      <c r="A163" s="41">
        <v>44986</v>
      </c>
      <c r="B163" s="132">
        <v>0</v>
      </c>
      <c r="C163" s="18" t="e">
        <f>F162*($J$15/12)</f>
        <v>#VALUE!</v>
      </c>
      <c r="D163" s="18" t="e">
        <f>B163+C163</f>
        <v>#VALUE!</v>
      </c>
      <c r="E163" s="18" t="e">
        <f t="shared" si="19"/>
        <v>#VALUE!</v>
      </c>
      <c r="F163" s="6" t="e">
        <f>F162-B163</f>
        <v>#VALUE!</v>
      </c>
      <c r="G163" s="6" t="e">
        <f>G162-B163</f>
        <v>#VALUE!</v>
      </c>
    </row>
    <row r="164" spans="1:7" ht="12.75">
      <c r="A164" s="41">
        <v>45017</v>
      </c>
      <c r="B164" s="132" t="s">
        <v>35</v>
      </c>
      <c r="C164" s="18" t="e">
        <f>F163*($J$15/12)</f>
        <v>#VALUE!</v>
      </c>
      <c r="D164" s="18" t="e">
        <f aca="true" t="shared" si="23" ref="D164:D227">B164+C164</f>
        <v>#VALUE!</v>
      </c>
      <c r="E164" s="18" t="e">
        <f t="shared" si="19"/>
        <v>#VALUE!</v>
      </c>
      <c r="F164" s="6" t="e">
        <f aca="true" t="shared" si="24" ref="F164:F227">F163-B164</f>
        <v>#VALUE!</v>
      </c>
      <c r="G164" s="6" t="e">
        <f aca="true" t="shared" si="25" ref="G164:G227">G163-B164</f>
        <v>#VALUE!</v>
      </c>
    </row>
    <row r="165" spans="1:7" ht="12.75">
      <c r="A165" s="41">
        <v>45047</v>
      </c>
      <c r="B165" s="132">
        <v>0</v>
      </c>
      <c r="C165" s="18" t="e">
        <f>F164*($J$15/12)+1</f>
        <v>#VALUE!</v>
      </c>
      <c r="D165" s="18" t="e">
        <f t="shared" si="23"/>
        <v>#VALUE!</v>
      </c>
      <c r="E165" s="18" t="e">
        <f t="shared" si="19"/>
        <v>#VALUE!</v>
      </c>
      <c r="F165" s="6" t="e">
        <f t="shared" si="24"/>
        <v>#VALUE!</v>
      </c>
      <c r="G165" s="6" t="e">
        <f t="shared" si="25"/>
        <v>#VALUE!</v>
      </c>
    </row>
    <row r="166" spans="1:7" ht="12.75">
      <c r="A166" s="41">
        <v>45078</v>
      </c>
      <c r="B166" s="132" t="s">
        <v>35</v>
      </c>
      <c r="C166" s="18" t="e">
        <f>F165*($J$15/12)+1</f>
        <v>#VALUE!</v>
      </c>
      <c r="D166" s="18" t="e">
        <f t="shared" si="23"/>
        <v>#VALUE!</v>
      </c>
      <c r="E166" s="18" t="e">
        <f t="shared" si="19"/>
        <v>#VALUE!</v>
      </c>
      <c r="F166" s="6" t="e">
        <f t="shared" si="24"/>
        <v>#VALUE!</v>
      </c>
      <c r="G166" s="6" t="e">
        <f t="shared" si="25"/>
        <v>#VALUE!</v>
      </c>
    </row>
    <row r="167" spans="1:7" ht="12.75">
      <c r="A167" s="41">
        <v>45108</v>
      </c>
      <c r="B167" s="132">
        <v>0</v>
      </c>
      <c r="C167" s="18" t="e">
        <f aca="true" t="shared" si="26" ref="C167:C173">F166*($J$15/12)</f>
        <v>#VALUE!</v>
      </c>
      <c r="D167" s="18" t="e">
        <f t="shared" si="23"/>
        <v>#VALUE!</v>
      </c>
      <c r="E167" s="18" t="e">
        <f t="shared" si="19"/>
        <v>#VALUE!</v>
      </c>
      <c r="F167" s="6" t="e">
        <f t="shared" si="24"/>
        <v>#VALUE!</v>
      </c>
      <c r="G167" s="6" t="e">
        <f t="shared" si="25"/>
        <v>#VALUE!</v>
      </c>
    </row>
    <row r="168" spans="1:7" ht="12.75">
      <c r="A168" s="41">
        <v>45139</v>
      </c>
      <c r="B168" s="132" t="s">
        <v>35</v>
      </c>
      <c r="C168" s="18" t="e">
        <f t="shared" si="26"/>
        <v>#VALUE!</v>
      </c>
      <c r="D168" s="18" t="e">
        <f t="shared" si="23"/>
        <v>#VALUE!</v>
      </c>
      <c r="E168" s="18" t="e">
        <f t="shared" si="19"/>
        <v>#VALUE!</v>
      </c>
      <c r="F168" s="6" t="e">
        <f t="shared" si="24"/>
        <v>#VALUE!</v>
      </c>
      <c r="G168" s="6" t="e">
        <f t="shared" si="25"/>
        <v>#VALUE!</v>
      </c>
    </row>
    <row r="169" spans="1:7" ht="12.75">
      <c r="A169" s="41">
        <v>45170</v>
      </c>
      <c r="B169" s="132">
        <v>0</v>
      </c>
      <c r="C169" s="18" t="e">
        <f t="shared" si="26"/>
        <v>#VALUE!</v>
      </c>
      <c r="D169" s="18" t="e">
        <f t="shared" si="23"/>
        <v>#VALUE!</v>
      </c>
      <c r="E169" s="18" t="e">
        <f t="shared" si="19"/>
        <v>#VALUE!</v>
      </c>
      <c r="F169" s="6" t="e">
        <f t="shared" si="24"/>
        <v>#VALUE!</v>
      </c>
      <c r="G169" s="6" t="e">
        <f t="shared" si="25"/>
        <v>#VALUE!</v>
      </c>
    </row>
    <row r="170" spans="1:7" ht="12.75">
      <c r="A170" s="41">
        <v>45200</v>
      </c>
      <c r="B170" s="132" t="s">
        <v>35</v>
      </c>
      <c r="C170" s="18" t="e">
        <f t="shared" si="26"/>
        <v>#VALUE!</v>
      </c>
      <c r="D170" s="18" t="e">
        <f t="shared" si="23"/>
        <v>#VALUE!</v>
      </c>
      <c r="E170" s="18" t="e">
        <f t="shared" si="19"/>
        <v>#VALUE!</v>
      </c>
      <c r="F170" s="6" t="e">
        <f t="shared" si="24"/>
        <v>#VALUE!</v>
      </c>
      <c r="G170" s="6" t="e">
        <f t="shared" si="25"/>
        <v>#VALUE!</v>
      </c>
    </row>
    <row r="171" spans="1:7" ht="12.75">
      <c r="A171" s="41">
        <v>45231</v>
      </c>
      <c r="B171" s="132">
        <v>0</v>
      </c>
      <c r="C171" s="18" t="e">
        <f t="shared" si="26"/>
        <v>#VALUE!</v>
      </c>
      <c r="D171" s="18" t="e">
        <f t="shared" si="23"/>
        <v>#VALUE!</v>
      </c>
      <c r="E171" s="18" t="e">
        <f t="shared" si="19"/>
        <v>#VALUE!</v>
      </c>
      <c r="F171" s="6" t="e">
        <f t="shared" si="24"/>
        <v>#VALUE!</v>
      </c>
      <c r="G171" s="6" t="e">
        <f t="shared" si="25"/>
        <v>#VALUE!</v>
      </c>
    </row>
    <row r="172" spans="1:7" ht="12.75">
      <c r="A172" s="41">
        <v>45261</v>
      </c>
      <c r="B172" s="132">
        <v>0</v>
      </c>
      <c r="C172" s="18" t="e">
        <f t="shared" si="26"/>
        <v>#VALUE!</v>
      </c>
      <c r="D172" s="18" t="e">
        <f t="shared" si="23"/>
        <v>#VALUE!</v>
      </c>
      <c r="E172" s="18" t="e">
        <f t="shared" si="19"/>
        <v>#VALUE!</v>
      </c>
      <c r="F172" s="6" t="e">
        <f t="shared" si="24"/>
        <v>#VALUE!</v>
      </c>
      <c r="G172" s="6" t="e">
        <f t="shared" si="25"/>
        <v>#VALUE!</v>
      </c>
    </row>
    <row r="173" spans="1:7" ht="12.75">
      <c r="A173" s="41">
        <v>45292</v>
      </c>
      <c r="B173" s="132" t="s">
        <v>35</v>
      </c>
      <c r="C173" s="18" t="e">
        <f t="shared" si="26"/>
        <v>#VALUE!</v>
      </c>
      <c r="D173" s="18" t="e">
        <f t="shared" si="23"/>
        <v>#VALUE!</v>
      </c>
      <c r="E173" s="18" t="e">
        <f t="shared" si="19"/>
        <v>#VALUE!</v>
      </c>
      <c r="F173" s="6" t="e">
        <f t="shared" si="24"/>
        <v>#VALUE!</v>
      </c>
      <c r="G173" s="6" t="e">
        <f t="shared" si="25"/>
        <v>#VALUE!</v>
      </c>
    </row>
    <row r="174" spans="1:7" ht="12.75">
      <c r="A174" s="41">
        <v>45323</v>
      </c>
      <c r="B174" s="132">
        <v>0</v>
      </c>
      <c r="C174" s="18" t="e">
        <f>F173*($J$15/12)+1</f>
        <v>#VALUE!</v>
      </c>
      <c r="D174" s="18" t="e">
        <f t="shared" si="23"/>
        <v>#VALUE!</v>
      </c>
      <c r="E174" s="18" t="e">
        <f t="shared" si="19"/>
        <v>#VALUE!</v>
      </c>
      <c r="F174" s="6" t="e">
        <f t="shared" si="24"/>
        <v>#VALUE!</v>
      </c>
      <c r="G174" s="6" t="e">
        <f t="shared" si="25"/>
        <v>#VALUE!</v>
      </c>
    </row>
    <row r="175" spans="1:7" ht="12.75">
      <c r="A175" s="41">
        <v>45352</v>
      </c>
      <c r="B175" s="132" t="s">
        <v>35</v>
      </c>
      <c r="C175" s="18" t="e">
        <f>F174*($J$15/12)+1</f>
        <v>#VALUE!</v>
      </c>
      <c r="D175" s="18" t="e">
        <f t="shared" si="23"/>
        <v>#VALUE!</v>
      </c>
      <c r="E175" s="18" t="e">
        <f t="shared" si="19"/>
        <v>#VALUE!</v>
      </c>
      <c r="F175" s="6" t="e">
        <f t="shared" si="24"/>
        <v>#VALUE!</v>
      </c>
      <c r="G175" s="6" t="e">
        <f t="shared" si="25"/>
        <v>#VALUE!</v>
      </c>
    </row>
    <row r="176" spans="1:7" ht="12.75">
      <c r="A176" s="41">
        <v>45383</v>
      </c>
      <c r="B176" s="132">
        <v>0</v>
      </c>
      <c r="C176" s="18" t="e">
        <f>F175*($J$15/12)</f>
        <v>#VALUE!</v>
      </c>
      <c r="D176" s="18" t="e">
        <f t="shared" si="23"/>
        <v>#VALUE!</v>
      </c>
      <c r="E176" s="18" t="e">
        <f t="shared" si="19"/>
        <v>#VALUE!</v>
      </c>
      <c r="F176" s="6" t="e">
        <f t="shared" si="24"/>
        <v>#VALUE!</v>
      </c>
      <c r="G176" s="6" t="e">
        <f t="shared" si="25"/>
        <v>#VALUE!</v>
      </c>
    </row>
    <row r="177" spans="1:7" ht="12.75">
      <c r="A177" s="41">
        <v>45413</v>
      </c>
      <c r="B177" s="132" t="s">
        <v>35</v>
      </c>
      <c r="C177" s="18" t="e">
        <f>F176*($J$15/12)</f>
        <v>#VALUE!</v>
      </c>
      <c r="D177" s="18" t="e">
        <f t="shared" si="23"/>
        <v>#VALUE!</v>
      </c>
      <c r="E177" s="18" t="e">
        <f t="shared" si="19"/>
        <v>#VALUE!</v>
      </c>
      <c r="F177" s="6" t="e">
        <f t="shared" si="24"/>
        <v>#VALUE!</v>
      </c>
      <c r="G177" s="6" t="e">
        <f t="shared" si="25"/>
        <v>#VALUE!</v>
      </c>
    </row>
    <row r="178" spans="1:7" ht="12.75">
      <c r="A178" s="41">
        <v>45444</v>
      </c>
      <c r="B178" s="132">
        <v>0</v>
      </c>
      <c r="C178" s="18" t="e">
        <f>F177*($J$15/12)</f>
        <v>#VALUE!</v>
      </c>
      <c r="D178" s="18" t="e">
        <f t="shared" si="23"/>
        <v>#VALUE!</v>
      </c>
      <c r="E178" s="18" t="e">
        <f t="shared" si="19"/>
        <v>#VALUE!</v>
      </c>
      <c r="F178" s="6" t="e">
        <f t="shared" si="24"/>
        <v>#VALUE!</v>
      </c>
      <c r="G178" s="6" t="e">
        <f t="shared" si="25"/>
        <v>#VALUE!</v>
      </c>
    </row>
    <row r="179" spans="1:7" ht="12.75">
      <c r="A179" s="41">
        <v>45474</v>
      </c>
      <c r="B179" s="132" t="s">
        <v>35</v>
      </c>
      <c r="C179" s="18" t="e">
        <f>F178*($J$15/12)</f>
        <v>#VALUE!</v>
      </c>
      <c r="D179" s="18" t="e">
        <f t="shared" si="23"/>
        <v>#VALUE!</v>
      </c>
      <c r="E179" s="18" t="e">
        <f t="shared" si="19"/>
        <v>#VALUE!</v>
      </c>
      <c r="F179" s="6" t="e">
        <f t="shared" si="24"/>
        <v>#VALUE!</v>
      </c>
      <c r="G179" s="6" t="e">
        <f t="shared" si="25"/>
        <v>#VALUE!</v>
      </c>
    </row>
    <row r="180" spans="1:7" ht="12.75">
      <c r="A180" s="41">
        <v>45505</v>
      </c>
      <c r="B180" s="132">
        <v>0</v>
      </c>
      <c r="C180" s="18" t="e">
        <f>F179*($J$15/12)+1</f>
        <v>#VALUE!</v>
      </c>
      <c r="D180" s="18" t="e">
        <f t="shared" si="23"/>
        <v>#VALUE!</v>
      </c>
      <c r="E180" s="18" t="e">
        <f t="shared" si="19"/>
        <v>#VALUE!</v>
      </c>
      <c r="F180" s="6" t="e">
        <f t="shared" si="24"/>
        <v>#VALUE!</v>
      </c>
      <c r="G180" s="6" t="e">
        <f t="shared" si="25"/>
        <v>#VALUE!</v>
      </c>
    </row>
    <row r="181" spans="1:7" ht="12.75">
      <c r="A181" s="41">
        <v>45536</v>
      </c>
      <c r="B181" s="132" t="s">
        <v>35</v>
      </c>
      <c r="C181" s="18" t="e">
        <f>F180*($J$15/12)+1</f>
        <v>#VALUE!</v>
      </c>
      <c r="D181" s="18" t="e">
        <f t="shared" si="23"/>
        <v>#VALUE!</v>
      </c>
      <c r="E181" s="18" t="e">
        <f t="shared" si="19"/>
        <v>#VALUE!</v>
      </c>
      <c r="F181" s="6" t="e">
        <f t="shared" si="24"/>
        <v>#VALUE!</v>
      </c>
      <c r="G181" s="6" t="e">
        <f t="shared" si="25"/>
        <v>#VALUE!</v>
      </c>
    </row>
    <row r="182" spans="1:7" ht="12.75">
      <c r="A182" s="41">
        <v>45566</v>
      </c>
      <c r="B182" s="132">
        <v>0</v>
      </c>
      <c r="C182" s="18" t="e">
        <f aca="true" t="shared" si="27" ref="C182:C187">F181*($J$15/12)</f>
        <v>#VALUE!</v>
      </c>
      <c r="D182" s="18" t="e">
        <f t="shared" si="23"/>
        <v>#VALUE!</v>
      </c>
      <c r="E182" s="18" t="e">
        <f t="shared" si="19"/>
        <v>#VALUE!</v>
      </c>
      <c r="F182" s="6" t="e">
        <f t="shared" si="24"/>
        <v>#VALUE!</v>
      </c>
      <c r="G182" s="6" t="e">
        <f t="shared" si="25"/>
        <v>#VALUE!</v>
      </c>
    </row>
    <row r="183" spans="1:7" ht="12.75">
      <c r="A183" s="41">
        <v>45597</v>
      </c>
      <c r="B183" s="132" t="s">
        <v>35</v>
      </c>
      <c r="C183" s="18" t="e">
        <f t="shared" si="27"/>
        <v>#VALUE!</v>
      </c>
      <c r="D183" s="18" t="e">
        <f t="shared" si="23"/>
        <v>#VALUE!</v>
      </c>
      <c r="E183" s="18" t="e">
        <f t="shared" si="19"/>
        <v>#VALUE!</v>
      </c>
      <c r="F183" s="6" t="e">
        <f t="shared" si="24"/>
        <v>#VALUE!</v>
      </c>
      <c r="G183" s="6" t="e">
        <f t="shared" si="25"/>
        <v>#VALUE!</v>
      </c>
    </row>
    <row r="184" spans="1:7" ht="12.75">
      <c r="A184" s="41">
        <v>45627</v>
      </c>
      <c r="B184" s="132">
        <v>0</v>
      </c>
      <c r="C184" s="18" t="e">
        <f t="shared" si="27"/>
        <v>#VALUE!</v>
      </c>
      <c r="D184" s="18" t="e">
        <f t="shared" si="23"/>
        <v>#VALUE!</v>
      </c>
      <c r="E184" s="18" t="e">
        <f t="shared" si="19"/>
        <v>#VALUE!</v>
      </c>
      <c r="F184" s="6" t="e">
        <f t="shared" si="24"/>
        <v>#VALUE!</v>
      </c>
      <c r="G184" s="6" t="e">
        <f t="shared" si="25"/>
        <v>#VALUE!</v>
      </c>
    </row>
    <row r="185" spans="1:7" ht="12.75">
      <c r="A185" s="41">
        <v>45658</v>
      </c>
      <c r="B185" s="132" t="s">
        <v>35</v>
      </c>
      <c r="C185" s="18" t="e">
        <f t="shared" si="27"/>
        <v>#VALUE!</v>
      </c>
      <c r="D185" s="18" t="e">
        <f t="shared" si="23"/>
        <v>#VALUE!</v>
      </c>
      <c r="E185" s="18" t="e">
        <f t="shared" si="19"/>
        <v>#VALUE!</v>
      </c>
      <c r="F185" s="6" t="e">
        <f t="shared" si="24"/>
        <v>#VALUE!</v>
      </c>
      <c r="G185" s="6" t="e">
        <f t="shared" si="25"/>
        <v>#VALUE!</v>
      </c>
    </row>
    <row r="186" spans="1:7" ht="12.75">
      <c r="A186" s="41">
        <v>45689</v>
      </c>
      <c r="B186" s="132" t="s">
        <v>35</v>
      </c>
      <c r="C186" s="18" t="e">
        <f t="shared" si="27"/>
        <v>#VALUE!</v>
      </c>
      <c r="D186" s="18" t="e">
        <f t="shared" si="23"/>
        <v>#VALUE!</v>
      </c>
      <c r="E186" s="18" t="e">
        <f t="shared" si="19"/>
        <v>#VALUE!</v>
      </c>
      <c r="F186" s="6" t="e">
        <f t="shared" si="24"/>
        <v>#VALUE!</v>
      </c>
      <c r="G186" s="6" t="e">
        <f t="shared" si="25"/>
        <v>#VALUE!</v>
      </c>
    </row>
    <row r="187" spans="1:7" ht="12.75">
      <c r="A187" s="41">
        <v>45717</v>
      </c>
      <c r="B187" s="132" t="s">
        <v>35</v>
      </c>
      <c r="C187" s="18" t="e">
        <f t="shared" si="27"/>
        <v>#VALUE!</v>
      </c>
      <c r="D187" s="18" t="e">
        <f t="shared" si="23"/>
        <v>#VALUE!</v>
      </c>
      <c r="E187" s="18" t="e">
        <f t="shared" si="19"/>
        <v>#VALUE!</v>
      </c>
      <c r="F187" s="6" t="e">
        <f t="shared" si="24"/>
        <v>#VALUE!</v>
      </c>
      <c r="G187" s="6" t="e">
        <f t="shared" si="25"/>
        <v>#VALUE!</v>
      </c>
    </row>
    <row r="188" spans="1:7" ht="12.75">
      <c r="A188" s="41">
        <v>45748</v>
      </c>
      <c r="B188" s="132">
        <v>0</v>
      </c>
      <c r="C188" s="18" t="e">
        <f>F187*($J$15/12)+1</f>
        <v>#VALUE!</v>
      </c>
      <c r="D188" s="18" t="e">
        <f t="shared" si="23"/>
        <v>#VALUE!</v>
      </c>
      <c r="E188" s="18" t="e">
        <f t="shared" si="19"/>
        <v>#VALUE!</v>
      </c>
      <c r="F188" s="6" t="e">
        <f t="shared" si="24"/>
        <v>#VALUE!</v>
      </c>
      <c r="G188" s="6" t="e">
        <f t="shared" si="25"/>
        <v>#VALUE!</v>
      </c>
    </row>
    <row r="189" spans="1:7" ht="12.75">
      <c r="A189" s="41">
        <v>45778</v>
      </c>
      <c r="B189" s="132" t="s">
        <v>35</v>
      </c>
      <c r="C189" s="18" t="e">
        <f>F188*($J$15/12)+1</f>
        <v>#VALUE!</v>
      </c>
      <c r="D189" s="18" t="e">
        <f t="shared" si="23"/>
        <v>#VALUE!</v>
      </c>
      <c r="E189" s="18" t="e">
        <f t="shared" si="19"/>
        <v>#VALUE!</v>
      </c>
      <c r="F189" s="6" t="e">
        <f t="shared" si="24"/>
        <v>#VALUE!</v>
      </c>
      <c r="G189" s="6" t="e">
        <f t="shared" si="25"/>
        <v>#VALUE!</v>
      </c>
    </row>
    <row r="190" spans="1:7" ht="12.75">
      <c r="A190" s="41">
        <v>45809</v>
      </c>
      <c r="B190" s="132">
        <v>0</v>
      </c>
      <c r="C190" s="18" t="e">
        <f>F189*($J$15/12)</f>
        <v>#VALUE!</v>
      </c>
      <c r="D190" s="18" t="e">
        <f t="shared" si="23"/>
        <v>#VALUE!</v>
      </c>
      <c r="E190" s="18" t="e">
        <f t="shared" si="19"/>
        <v>#VALUE!</v>
      </c>
      <c r="F190" s="6" t="e">
        <f t="shared" si="24"/>
        <v>#VALUE!</v>
      </c>
      <c r="G190" s="6" t="e">
        <f t="shared" si="25"/>
        <v>#VALUE!</v>
      </c>
    </row>
    <row r="191" spans="1:7" ht="12.75">
      <c r="A191" s="41">
        <v>45839</v>
      </c>
      <c r="B191" s="132">
        <v>0</v>
      </c>
      <c r="C191" s="18" t="e">
        <f>F190*($J$15/12)</f>
        <v>#VALUE!</v>
      </c>
      <c r="D191" s="18" t="e">
        <f t="shared" si="23"/>
        <v>#VALUE!</v>
      </c>
      <c r="E191" s="18" t="e">
        <f t="shared" si="19"/>
        <v>#VALUE!</v>
      </c>
      <c r="F191" s="6" t="e">
        <f t="shared" si="24"/>
        <v>#VALUE!</v>
      </c>
      <c r="G191" s="6" t="e">
        <f t="shared" si="25"/>
        <v>#VALUE!</v>
      </c>
    </row>
    <row r="192" spans="1:7" ht="12.75">
      <c r="A192" s="41">
        <v>45870</v>
      </c>
      <c r="B192" s="132" t="s">
        <v>35</v>
      </c>
      <c r="C192" s="18" t="e">
        <f>F191*($J$15/12)</f>
        <v>#VALUE!</v>
      </c>
      <c r="D192" s="18" t="e">
        <f t="shared" si="23"/>
        <v>#VALUE!</v>
      </c>
      <c r="E192" s="18" t="e">
        <f t="shared" si="19"/>
        <v>#VALUE!</v>
      </c>
      <c r="F192" s="6" t="e">
        <f t="shared" si="24"/>
        <v>#VALUE!</v>
      </c>
      <c r="G192" s="6" t="e">
        <f t="shared" si="25"/>
        <v>#VALUE!</v>
      </c>
    </row>
    <row r="193" spans="1:7" ht="12.75">
      <c r="A193" s="41">
        <v>45901</v>
      </c>
      <c r="B193" s="132">
        <v>0</v>
      </c>
      <c r="C193" s="18" t="e">
        <f>F192*($J$15/12)</f>
        <v>#VALUE!</v>
      </c>
      <c r="D193" s="18" t="e">
        <f t="shared" si="23"/>
        <v>#VALUE!</v>
      </c>
      <c r="E193" s="18" t="e">
        <f t="shared" si="19"/>
        <v>#VALUE!</v>
      </c>
      <c r="F193" s="6" t="e">
        <f t="shared" si="24"/>
        <v>#VALUE!</v>
      </c>
      <c r="G193" s="6" t="e">
        <f t="shared" si="25"/>
        <v>#VALUE!</v>
      </c>
    </row>
    <row r="194" spans="1:7" ht="12.75">
      <c r="A194" s="41">
        <v>45931</v>
      </c>
      <c r="B194" s="132" t="s">
        <v>35</v>
      </c>
      <c r="C194" s="18" t="e">
        <f>F193*($J$15/12)</f>
        <v>#VALUE!</v>
      </c>
      <c r="D194" s="18" t="e">
        <f t="shared" si="23"/>
        <v>#VALUE!</v>
      </c>
      <c r="E194" s="18" t="e">
        <f t="shared" si="19"/>
        <v>#VALUE!</v>
      </c>
      <c r="F194" s="6" t="e">
        <f t="shared" si="24"/>
        <v>#VALUE!</v>
      </c>
      <c r="G194" s="6" t="e">
        <f t="shared" si="25"/>
        <v>#VALUE!</v>
      </c>
    </row>
    <row r="195" spans="1:7" ht="12.75">
      <c r="A195" s="41">
        <v>45962</v>
      </c>
      <c r="B195" s="132" t="s">
        <v>35</v>
      </c>
      <c r="C195" s="18" t="e">
        <f>F194*($J$15/12)+1</f>
        <v>#VALUE!</v>
      </c>
      <c r="D195" s="18" t="e">
        <f t="shared" si="23"/>
        <v>#VALUE!</v>
      </c>
      <c r="E195" s="18" t="e">
        <f t="shared" si="19"/>
        <v>#VALUE!</v>
      </c>
      <c r="F195" s="6" t="e">
        <f t="shared" si="24"/>
        <v>#VALUE!</v>
      </c>
      <c r="G195" s="6" t="e">
        <f t="shared" si="25"/>
        <v>#VALUE!</v>
      </c>
    </row>
    <row r="196" spans="1:7" ht="12.75">
      <c r="A196" s="41">
        <v>45992</v>
      </c>
      <c r="B196" s="132">
        <v>0</v>
      </c>
      <c r="C196" s="18" t="e">
        <f aca="true" t="shared" si="28" ref="C196:C207">F195*($J$15/12)</f>
        <v>#VALUE!</v>
      </c>
      <c r="D196" s="18" t="e">
        <f t="shared" si="23"/>
        <v>#VALUE!</v>
      </c>
      <c r="E196" s="18" t="e">
        <f t="shared" si="19"/>
        <v>#VALUE!</v>
      </c>
      <c r="F196" s="6" t="e">
        <f t="shared" si="24"/>
        <v>#VALUE!</v>
      </c>
      <c r="G196" s="6" t="e">
        <f t="shared" si="25"/>
        <v>#VALUE!</v>
      </c>
    </row>
    <row r="197" spans="1:7" ht="12.75">
      <c r="A197" s="41">
        <v>46023</v>
      </c>
      <c r="B197" s="132" t="s">
        <v>35</v>
      </c>
      <c r="C197" s="18" t="e">
        <f t="shared" si="28"/>
        <v>#VALUE!</v>
      </c>
      <c r="D197" s="18" t="e">
        <f t="shared" si="23"/>
        <v>#VALUE!</v>
      </c>
      <c r="E197" s="18" t="e">
        <f t="shared" si="19"/>
        <v>#VALUE!</v>
      </c>
      <c r="F197" s="6" t="e">
        <f t="shared" si="24"/>
        <v>#VALUE!</v>
      </c>
      <c r="G197" s="6" t="e">
        <f t="shared" si="25"/>
        <v>#VALUE!</v>
      </c>
    </row>
    <row r="198" spans="1:7" ht="12.75">
      <c r="A198" s="41">
        <v>46054</v>
      </c>
      <c r="B198" s="132">
        <v>0</v>
      </c>
      <c r="C198" s="18" t="e">
        <f t="shared" si="28"/>
        <v>#VALUE!</v>
      </c>
      <c r="D198" s="18" t="e">
        <f t="shared" si="23"/>
        <v>#VALUE!</v>
      </c>
      <c r="E198" s="18" t="e">
        <f aca="true" t="shared" si="29" ref="E198:E261">D198</f>
        <v>#VALUE!</v>
      </c>
      <c r="F198" s="6" t="e">
        <f t="shared" si="24"/>
        <v>#VALUE!</v>
      </c>
      <c r="G198" s="6" t="e">
        <f t="shared" si="25"/>
        <v>#VALUE!</v>
      </c>
    </row>
    <row r="199" spans="1:7" ht="12.75">
      <c r="A199" s="41">
        <v>46082</v>
      </c>
      <c r="B199" s="132" t="s">
        <v>35</v>
      </c>
      <c r="C199" s="18" t="e">
        <f t="shared" si="28"/>
        <v>#VALUE!</v>
      </c>
      <c r="D199" s="18" t="e">
        <f t="shared" si="23"/>
        <v>#VALUE!</v>
      </c>
      <c r="E199" s="18" t="e">
        <f t="shared" si="29"/>
        <v>#VALUE!</v>
      </c>
      <c r="F199" s="6" t="e">
        <f t="shared" si="24"/>
        <v>#VALUE!</v>
      </c>
      <c r="G199" s="6" t="e">
        <f t="shared" si="25"/>
        <v>#VALUE!</v>
      </c>
    </row>
    <row r="200" spans="1:7" ht="12.75">
      <c r="A200" s="41">
        <v>46113</v>
      </c>
      <c r="B200" s="132">
        <v>0</v>
      </c>
      <c r="C200" s="18" t="e">
        <f t="shared" si="28"/>
        <v>#VALUE!</v>
      </c>
      <c r="D200" s="18" t="e">
        <f t="shared" si="23"/>
        <v>#VALUE!</v>
      </c>
      <c r="E200" s="18" t="e">
        <f t="shared" si="29"/>
        <v>#VALUE!</v>
      </c>
      <c r="F200" s="6" t="e">
        <f t="shared" si="24"/>
        <v>#VALUE!</v>
      </c>
      <c r="G200" s="6" t="e">
        <f t="shared" si="25"/>
        <v>#VALUE!</v>
      </c>
    </row>
    <row r="201" spans="1:7" ht="12.75">
      <c r="A201" s="41">
        <v>46143</v>
      </c>
      <c r="B201" s="132" t="s">
        <v>35</v>
      </c>
      <c r="C201" s="18" t="e">
        <f t="shared" si="28"/>
        <v>#VALUE!</v>
      </c>
      <c r="D201" s="18" t="e">
        <f t="shared" si="23"/>
        <v>#VALUE!</v>
      </c>
      <c r="E201" s="18" t="e">
        <f t="shared" si="29"/>
        <v>#VALUE!</v>
      </c>
      <c r="F201" s="6" t="e">
        <f t="shared" si="24"/>
        <v>#VALUE!</v>
      </c>
      <c r="G201" s="6" t="e">
        <f t="shared" si="25"/>
        <v>#VALUE!</v>
      </c>
    </row>
    <row r="202" spans="1:7" ht="12.75">
      <c r="A202" s="41">
        <v>46174</v>
      </c>
      <c r="B202" s="132">
        <v>0</v>
      </c>
      <c r="C202" s="18" t="e">
        <f t="shared" si="28"/>
        <v>#VALUE!</v>
      </c>
      <c r="D202" s="18" t="e">
        <f t="shared" si="23"/>
        <v>#VALUE!</v>
      </c>
      <c r="E202" s="18" t="e">
        <f t="shared" si="29"/>
        <v>#VALUE!</v>
      </c>
      <c r="F202" s="6" t="e">
        <f t="shared" si="24"/>
        <v>#VALUE!</v>
      </c>
      <c r="G202" s="6" t="e">
        <f t="shared" si="25"/>
        <v>#VALUE!</v>
      </c>
    </row>
    <row r="203" spans="1:7" ht="12.75">
      <c r="A203" s="41">
        <v>46204</v>
      </c>
      <c r="B203" s="132" t="s">
        <v>35</v>
      </c>
      <c r="C203" s="18" t="e">
        <f t="shared" si="28"/>
        <v>#VALUE!</v>
      </c>
      <c r="D203" s="18" t="e">
        <f t="shared" si="23"/>
        <v>#VALUE!</v>
      </c>
      <c r="E203" s="18" t="e">
        <f t="shared" si="29"/>
        <v>#VALUE!</v>
      </c>
      <c r="F203" s="6" t="e">
        <f t="shared" si="24"/>
        <v>#VALUE!</v>
      </c>
      <c r="G203" s="6" t="e">
        <f t="shared" si="25"/>
        <v>#VALUE!</v>
      </c>
    </row>
    <row r="204" spans="1:7" ht="12.75">
      <c r="A204" s="41">
        <v>46235</v>
      </c>
      <c r="B204" s="132">
        <v>0</v>
      </c>
      <c r="C204" s="18" t="e">
        <f t="shared" si="28"/>
        <v>#VALUE!</v>
      </c>
      <c r="D204" s="18" t="e">
        <f t="shared" si="23"/>
        <v>#VALUE!</v>
      </c>
      <c r="E204" s="18" t="e">
        <f t="shared" si="29"/>
        <v>#VALUE!</v>
      </c>
      <c r="F204" s="6" t="e">
        <f t="shared" si="24"/>
        <v>#VALUE!</v>
      </c>
      <c r="G204" s="6" t="e">
        <f t="shared" si="25"/>
        <v>#VALUE!</v>
      </c>
    </row>
    <row r="205" spans="1:7" ht="12.75">
      <c r="A205" s="41">
        <v>46266</v>
      </c>
      <c r="B205" s="132" t="s">
        <v>35</v>
      </c>
      <c r="C205" s="18" t="e">
        <f t="shared" si="28"/>
        <v>#VALUE!</v>
      </c>
      <c r="D205" s="18" t="e">
        <f t="shared" si="23"/>
        <v>#VALUE!</v>
      </c>
      <c r="E205" s="18" t="e">
        <f t="shared" si="29"/>
        <v>#VALUE!</v>
      </c>
      <c r="F205" s="6" t="e">
        <f t="shared" si="24"/>
        <v>#VALUE!</v>
      </c>
      <c r="G205" s="6" t="e">
        <f t="shared" si="25"/>
        <v>#VALUE!</v>
      </c>
    </row>
    <row r="206" spans="1:7" ht="12.75">
      <c r="A206" s="41">
        <v>46296</v>
      </c>
      <c r="B206" s="132">
        <v>0</v>
      </c>
      <c r="C206" s="18" t="e">
        <f t="shared" si="28"/>
        <v>#VALUE!</v>
      </c>
      <c r="D206" s="18" t="e">
        <f t="shared" si="23"/>
        <v>#VALUE!</v>
      </c>
      <c r="E206" s="18" t="e">
        <f t="shared" si="29"/>
        <v>#VALUE!</v>
      </c>
      <c r="F206" s="6" t="e">
        <f t="shared" si="24"/>
        <v>#VALUE!</v>
      </c>
      <c r="G206" s="6" t="e">
        <f t="shared" si="25"/>
        <v>#VALUE!</v>
      </c>
    </row>
    <row r="207" spans="1:7" ht="12.75">
      <c r="A207" s="41">
        <v>46327</v>
      </c>
      <c r="B207" s="132" t="s">
        <v>35</v>
      </c>
      <c r="C207" s="18" t="e">
        <f t="shared" si="28"/>
        <v>#VALUE!</v>
      </c>
      <c r="D207" s="18" t="e">
        <f t="shared" si="23"/>
        <v>#VALUE!</v>
      </c>
      <c r="E207" s="18" t="e">
        <f t="shared" si="29"/>
        <v>#VALUE!</v>
      </c>
      <c r="F207" s="6" t="e">
        <f t="shared" si="24"/>
        <v>#VALUE!</v>
      </c>
      <c r="G207" s="6" t="e">
        <f t="shared" si="25"/>
        <v>#VALUE!</v>
      </c>
    </row>
    <row r="208" spans="1:7" ht="12.75">
      <c r="A208" s="41">
        <v>46357</v>
      </c>
      <c r="B208" s="132">
        <v>0</v>
      </c>
      <c r="C208" s="18" t="e">
        <f>F207*($J$15/12)+1</f>
        <v>#VALUE!</v>
      </c>
      <c r="D208" s="18" t="e">
        <f t="shared" si="23"/>
        <v>#VALUE!</v>
      </c>
      <c r="E208" s="18" t="e">
        <f t="shared" si="29"/>
        <v>#VALUE!</v>
      </c>
      <c r="F208" s="6" t="e">
        <f t="shared" si="24"/>
        <v>#VALUE!</v>
      </c>
      <c r="G208" s="6" t="e">
        <f t="shared" si="25"/>
        <v>#VALUE!</v>
      </c>
    </row>
    <row r="209" spans="1:7" ht="12.75">
      <c r="A209" s="41">
        <v>46388</v>
      </c>
      <c r="B209" s="132" t="s">
        <v>35</v>
      </c>
      <c r="C209" s="18" t="e">
        <f>F208*($J$15/12)+1</f>
        <v>#VALUE!</v>
      </c>
      <c r="D209" s="18" t="e">
        <f t="shared" si="23"/>
        <v>#VALUE!</v>
      </c>
      <c r="E209" s="18" t="e">
        <f t="shared" si="29"/>
        <v>#VALUE!</v>
      </c>
      <c r="F209" s="6" t="e">
        <f t="shared" si="24"/>
        <v>#VALUE!</v>
      </c>
      <c r="G209" s="6" t="e">
        <f t="shared" si="25"/>
        <v>#VALUE!</v>
      </c>
    </row>
    <row r="210" spans="1:7" ht="12.75">
      <c r="A210" s="41">
        <v>46419</v>
      </c>
      <c r="B210" s="132">
        <v>0</v>
      </c>
      <c r="C210" s="18" t="e">
        <f aca="true" t="shared" si="30" ref="C210:C220">F209*($J$15/12)</f>
        <v>#VALUE!</v>
      </c>
      <c r="D210" s="18" t="e">
        <f t="shared" si="23"/>
        <v>#VALUE!</v>
      </c>
      <c r="E210" s="18" t="e">
        <f t="shared" si="29"/>
        <v>#VALUE!</v>
      </c>
      <c r="F210" s="6" t="e">
        <f t="shared" si="24"/>
        <v>#VALUE!</v>
      </c>
      <c r="G210" s="6" t="e">
        <f t="shared" si="25"/>
        <v>#VALUE!</v>
      </c>
    </row>
    <row r="211" spans="1:7" ht="12.75">
      <c r="A211" s="41">
        <v>46447</v>
      </c>
      <c r="B211" s="132" t="s">
        <v>35</v>
      </c>
      <c r="C211" s="18" t="e">
        <f t="shared" si="30"/>
        <v>#VALUE!</v>
      </c>
      <c r="D211" s="18" t="e">
        <f t="shared" si="23"/>
        <v>#VALUE!</v>
      </c>
      <c r="E211" s="18" t="e">
        <f t="shared" si="29"/>
        <v>#VALUE!</v>
      </c>
      <c r="F211" s="6" t="e">
        <f t="shared" si="24"/>
        <v>#VALUE!</v>
      </c>
      <c r="G211" s="6" t="e">
        <f t="shared" si="25"/>
        <v>#VALUE!</v>
      </c>
    </row>
    <row r="212" spans="1:7" ht="12.75">
      <c r="A212" s="41">
        <v>46478</v>
      </c>
      <c r="B212" s="132" t="s">
        <v>35</v>
      </c>
      <c r="C212" s="18" t="e">
        <f t="shared" si="30"/>
        <v>#VALUE!</v>
      </c>
      <c r="D212" s="18" t="e">
        <f t="shared" si="23"/>
        <v>#VALUE!</v>
      </c>
      <c r="E212" s="18" t="e">
        <f t="shared" si="29"/>
        <v>#VALUE!</v>
      </c>
      <c r="F212" s="6" t="e">
        <f t="shared" si="24"/>
        <v>#VALUE!</v>
      </c>
      <c r="G212" s="6" t="e">
        <f t="shared" si="25"/>
        <v>#VALUE!</v>
      </c>
    </row>
    <row r="213" spans="1:7" ht="12.75">
      <c r="A213" s="41">
        <v>46508</v>
      </c>
      <c r="B213" s="132">
        <v>0</v>
      </c>
      <c r="C213" s="18" t="e">
        <f t="shared" si="30"/>
        <v>#VALUE!</v>
      </c>
      <c r="D213" s="18" t="e">
        <f t="shared" si="23"/>
        <v>#VALUE!</v>
      </c>
      <c r="E213" s="18" t="e">
        <f t="shared" si="29"/>
        <v>#VALUE!</v>
      </c>
      <c r="F213" s="6" t="e">
        <f t="shared" si="24"/>
        <v>#VALUE!</v>
      </c>
      <c r="G213" s="6" t="e">
        <f t="shared" si="25"/>
        <v>#VALUE!</v>
      </c>
    </row>
    <row r="214" spans="1:7" ht="12.75">
      <c r="A214" s="41">
        <v>46539</v>
      </c>
      <c r="B214" s="132" t="s">
        <v>35</v>
      </c>
      <c r="C214" s="18" t="e">
        <f t="shared" si="30"/>
        <v>#VALUE!</v>
      </c>
      <c r="D214" s="18" t="e">
        <f t="shared" si="23"/>
        <v>#VALUE!</v>
      </c>
      <c r="E214" s="18" t="e">
        <f t="shared" si="29"/>
        <v>#VALUE!</v>
      </c>
      <c r="F214" s="6" t="e">
        <f t="shared" si="24"/>
        <v>#VALUE!</v>
      </c>
      <c r="G214" s="6" t="e">
        <f t="shared" si="25"/>
        <v>#VALUE!</v>
      </c>
    </row>
    <row r="215" spans="1:7" ht="12.75">
      <c r="A215" s="41">
        <v>46569</v>
      </c>
      <c r="B215" s="132">
        <v>0</v>
      </c>
      <c r="C215" s="18" t="e">
        <f t="shared" si="30"/>
        <v>#VALUE!</v>
      </c>
      <c r="D215" s="18" t="e">
        <f t="shared" si="23"/>
        <v>#VALUE!</v>
      </c>
      <c r="E215" s="18" t="e">
        <f t="shared" si="29"/>
        <v>#VALUE!</v>
      </c>
      <c r="F215" s="6" t="e">
        <f t="shared" si="24"/>
        <v>#VALUE!</v>
      </c>
      <c r="G215" s="6" t="e">
        <f t="shared" si="25"/>
        <v>#VALUE!</v>
      </c>
    </row>
    <row r="216" spans="1:7" ht="12.75">
      <c r="A216" s="41">
        <v>46600</v>
      </c>
      <c r="B216" s="132" t="s">
        <v>35</v>
      </c>
      <c r="C216" s="18" t="e">
        <f t="shared" si="30"/>
        <v>#VALUE!</v>
      </c>
      <c r="D216" s="18" t="e">
        <f t="shared" si="23"/>
        <v>#VALUE!</v>
      </c>
      <c r="E216" s="18" t="e">
        <f t="shared" si="29"/>
        <v>#VALUE!</v>
      </c>
      <c r="F216" s="6" t="e">
        <f t="shared" si="24"/>
        <v>#VALUE!</v>
      </c>
      <c r="G216" s="6" t="e">
        <f t="shared" si="25"/>
        <v>#VALUE!</v>
      </c>
    </row>
    <row r="217" spans="1:7" ht="12.75">
      <c r="A217" s="41">
        <v>46631</v>
      </c>
      <c r="B217" s="132">
        <v>0</v>
      </c>
      <c r="C217" s="18" t="e">
        <f t="shared" si="30"/>
        <v>#VALUE!</v>
      </c>
      <c r="D217" s="18" t="e">
        <f t="shared" si="23"/>
        <v>#VALUE!</v>
      </c>
      <c r="E217" s="18" t="e">
        <f t="shared" si="29"/>
        <v>#VALUE!</v>
      </c>
      <c r="F217" s="6" t="e">
        <f t="shared" si="24"/>
        <v>#VALUE!</v>
      </c>
      <c r="G217" s="6" t="e">
        <f t="shared" si="25"/>
        <v>#VALUE!</v>
      </c>
    </row>
    <row r="218" spans="1:7" ht="12.75">
      <c r="A218" s="41">
        <v>46661</v>
      </c>
      <c r="B218" s="132" t="s">
        <v>35</v>
      </c>
      <c r="C218" s="18" t="e">
        <f t="shared" si="30"/>
        <v>#VALUE!</v>
      </c>
      <c r="D218" s="18" t="e">
        <f t="shared" si="23"/>
        <v>#VALUE!</v>
      </c>
      <c r="E218" s="18" t="e">
        <f t="shared" si="29"/>
        <v>#VALUE!</v>
      </c>
      <c r="F218" s="6" t="e">
        <f t="shared" si="24"/>
        <v>#VALUE!</v>
      </c>
      <c r="G218" s="6" t="e">
        <f t="shared" si="25"/>
        <v>#VALUE!</v>
      </c>
    </row>
    <row r="219" spans="1:7" ht="12.75">
      <c r="A219" s="41">
        <v>46692</v>
      </c>
      <c r="B219" s="132">
        <v>0</v>
      </c>
      <c r="C219" s="18" t="e">
        <f t="shared" si="30"/>
        <v>#VALUE!</v>
      </c>
      <c r="D219" s="18" t="e">
        <f t="shared" si="23"/>
        <v>#VALUE!</v>
      </c>
      <c r="E219" s="18" t="e">
        <f t="shared" si="29"/>
        <v>#VALUE!</v>
      </c>
      <c r="F219" s="6" t="e">
        <f t="shared" si="24"/>
        <v>#VALUE!</v>
      </c>
      <c r="G219" s="6" t="e">
        <f t="shared" si="25"/>
        <v>#VALUE!</v>
      </c>
    </row>
    <row r="220" spans="1:7" ht="12.75">
      <c r="A220" s="41">
        <v>46722</v>
      </c>
      <c r="B220" s="132" t="s">
        <v>35</v>
      </c>
      <c r="C220" s="18" t="e">
        <f t="shared" si="30"/>
        <v>#VALUE!</v>
      </c>
      <c r="D220" s="18" t="e">
        <f t="shared" si="23"/>
        <v>#VALUE!</v>
      </c>
      <c r="E220" s="18" t="e">
        <f t="shared" si="29"/>
        <v>#VALUE!</v>
      </c>
      <c r="F220" s="6" t="e">
        <f t="shared" si="24"/>
        <v>#VALUE!</v>
      </c>
      <c r="G220" s="6" t="e">
        <f t="shared" si="25"/>
        <v>#VALUE!</v>
      </c>
    </row>
    <row r="221" spans="1:7" ht="12.75">
      <c r="A221" s="41">
        <v>46753</v>
      </c>
      <c r="B221" s="132" t="s">
        <v>35</v>
      </c>
      <c r="C221" s="18" t="e">
        <f>F220*($J$15/12)+1</f>
        <v>#VALUE!</v>
      </c>
      <c r="D221" s="18" t="e">
        <f t="shared" si="23"/>
        <v>#VALUE!</v>
      </c>
      <c r="E221" s="18" t="e">
        <f t="shared" si="29"/>
        <v>#VALUE!</v>
      </c>
      <c r="F221" s="6" t="e">
        <f t="shared" si="24"/>
        <v>#VALUE!</v>
      </c>
      <c r="G221" s="6" t="e">
        <f t="shared" si="25"/>
        <v>#VALUE!</v>
      </c>
    </row>
    <row r="222" spans="1:7" ht="12.75">
      <c r="A222" s="41">
        <v>46784</v>
      </c>
      <c r="B222" s="132">
        <v>0</v>
      </c>
      <c r="C222" s="18" t="e">
        <f aca="true" t="shared" si="31" ref="C222:C231">F221*($J$15/12)</f>
        <v>#VALUE!</v>
      </c>
      <c r="D222" s="18" t="e">
        <f t="shared" si="23"/>
        <v>#VALUE!</v>
      </c>
      <c r="E222" s="18" t="e">
        <f t="shared" si="29"/>
        <v>#VALUE!</v>
      </c>
      <c r="F222" s="6" t="e">
        <f t="shared" si="24"/>
        <v>#VALUE!</v>
      </c>
      <c r="G222" s="6" t="e">
        <f t="shared" si="25"/>
        <v>#VALUE!</v>
      </c>
    </row>
    <row r="223" spans="1:7" ht="12.75">
      <c r="A223" s="41">
        <v>46813</v>
      </c>
      <c r="B223" s="132" t="s">
        <v>35</v>
      </c>
      <c r="C223" s="18" t="e">
        <f t="shared" si="31"/>
        <v>#VALUE!</v>
      </c>
      <c r="D223" s="18" t="e">
        <f t="shared" si="23"/>
        <v>#VALUE!</v>
      </c>
      <c r="E223" s="18" t="e">
        <f t="shared" si="29"/>
        <v>#VALUE!</v>
      </c>
      <c r="F223" s="6" t="e">
        <f t="shared" si="24"/>
        <v>#VALUE!</v>
      </c>
      <c r="G223" s="6" t="e">
        <f t="shared" si="25"/>
        <v>#VALUE!</v>
      </c>
    </row>
    <row r="224" spans="1:7" ht="12.75">
      <c r="A224" s="41">
        <v>46844</v>
      </c>
      <c r="B224" s="132">
        <v>0</v>
      </c>
      <c r="C224" s="18" t="e">
        <f t="shared" si="31"/>
        <v>#VALUE!</v>
      </c>
      <c r="D224" s="18" t="e">
        <f t="shared" si="23"/>
        <v>#VALUE!</v>
      </c>
      <c r="E224" s="18" t="e">
        <f t="shared" si="29"/>
        <v>#VALUE!</v>
      </c>
      <c r="F224" s="6" t="e">
        <f t="shared" si="24"/>
        <v>#VALUE!</v>
      </c>
      <c r="G224" s="6" t="e">
        <f t="shared" si="25"/>
        <v>#VALUE!</v>
      </c>
    </row>
    <row r="225" spans="1:7" ht="12.75">
      <c r="A225" s="41">
        <v>46874</v>
      </c>
      <c r="B225" s="132" t="s">
        <v>35</v>
      </c>
      <c r="C225" s="18" t="e">
        <f t="shared" si="31"/>
        <v>#VALUE!</v>
      </c>
      <c r="D225" s="18" t="e">
        <f t="shared" si="23"/>
        <v>#VALUE!</v>
      </c>
      <c r="E225" s="18" t="e">
        <f t="shared" si="29"/>
        <v>#VALUE!</v>
      </c>
      <c r="F225" s="6" t="e">
        <f t="shared" si="24"/>
        <v>#VALUE!</v>
      </c>
      <c r="G225" s="6" t="e">
        <f t="shared" si="25"/>
        <v>#VALUE!</v>
      </c>
    </row>
    <row r="226" spans="1:7" ht="12.75">
      <c r="A226" s="41">
        <v>46905</v>
      </c>
      <c r="B226" s="132" t="s">
        <v>35</v>
      </c>
      <c r="C226" s="18" t="e">
        <f t="shared" si="31"/>
        <v>#VALUE!</v>
      </c>
      <c r="D226" s="18" t="e">
        <f t="shared" si="23"/>
        <v>#VALUE!</v>
      </c>
      <c r="E226" s="18" t="e">
        <f t="shared" si="29"/>
        <v>#VALUE!</v>
      </c>
      <c r="F226" s="6" t="e">
        <f t="shared" si="24"/>
        <v>#VALUE!</v>
      </c>
      <c r="G226" s="6" t="e">
        <f t="shared" si="25"/>
        <v>#VALUE!</v>
      </c>
    </row>
    <row r="227" spans="1:7" ht="12.75">
      <c r="A227" s="41">
        <v>46935</v>
      </c>
      <c r="B227" s="132">
        <v>0</v>
      </c>
      <c r="C227" s="18" t="e">
        <f t="shared" si="31"/>
        <v>#VALUE!</v>
      </c>
      <c r="D227" s="18" t="e">
        <f t="shared" si="23"/>
        <v>#VALUE!</v>
      </c>
      <c r="E227" s="18" t="e">
        <f t="shared" si="29"/>
        <v>#VALUE!</v>
      </c>
      <c r="F227" s="6" t="e">
        <f t="shared" si="24"/>
        <v>#VALUE!</v>
      </c>
      <c r="G227" s="6" t="e">
        <f t="shared" si="25"/>
        <v>#VALUE!</v>
      </c>
    </row>
    <row r="228" spans="1:7" ht="12.75">
      <c r="A228" s="41">
        <v>46966</v>
      </c>
      <c r="B228" s="132" t="s">
        <v>35</v>
      </c>
      <c r="C228" s="18" t="e">
        <f t="shared" si="31"/>
        <v>#VALUE!</v>
      </c>
      <c r="D228" s="18" t="e">
        <f aca="true" t="shared" si="32" ref="D228:D291">B228+C228</f>
        <v>#VALUE!</v>
      </c>
      <c r="E228" s="18" t="e">
        <f t="shared" si="29"/>
        <v>#VALUE!</v>
      </c>
      <c r="F228" s="6" t="e">
        <f aca="true" t="shared" si="33" ref="F228:F291">F227-B228</f>
        <v>#VALUE!</v>
      </c>
      <c r="G228" s="6" t="e">
        <f aca="true" t="shared" si="34" ref="G228:G291">G227-B228</f>
        <v>#VALUE!</v>
      </c>
    </row>
    <row r="229" spans="1:7" ht="12.75">
      <c r="A229" s="41">
        <v>46997</v>
      </c>
      <c r="B229" s="132">
        <v>0</v>
      </c>
      <c r="C229" s="18" t="e">
        <f t="shared" si="31"/>
        <v>#VALUE!</v>
      </c>
      <c r="D229" s="18" t="e">
        <f t="shared" si="32"/>
        <v>#VALUE!</v>
      </c>
      <c r="E229" s="18" t="e">
        <f t="shared" si="29"/>
        <v>#VALUE!</v>
      </c>
      <c r="F229" s="6" t="e">
        <f t="shared" si="33"/>
        <v>#VALUE!</v>
      </c>
      <c r="G229" s="6" t="e">
        <f t="shared" si="34"/>
        <v>#VALUE!</v>
      </c>
    </row>
    <row r="230" spans="1:7" ht="12.75">
      <c r="A230" s="41">
        <v>47027</v>
      </c>
      <c r="B230" s="132" t="s">
        <v>35</v>
      </c>
      <c r="C230" s="18" t="e">
        <f t="shared" si="31"/>
        <v>#VALUE!</v>
      </c>
      <c r="D230" s="18" t="e">
        <f t="shared" si="32"/>
        <v>#VALUE!</v>
      </c>
      <c r="E230" s="18" t="e">
        <f t="shared" si="29"/>
        <v>#VALUE!</v>
      </c>
      <c r="F230" s="6" t="e">
        <f t="shared" si="33"/>
        <v>#VALUE!</v>
      </c>
      <c r="G230" s="6" t="e">
        <f t="shared" si="34"/>
        <v>#VALUE!</v>
      </c>
    </row>
    <row r="231" spans="1:7" ht="12.75">
      <c r="A231" s="41">
        <v>47058</v>
      </c>
      <c r="B231" s="132" t="s">
        <v>35</v>
      </c>
      <c r="C231" s="18" t="e">
        <f t="shared" si="31"/>
        <v>#VALUE!</v>
      </c>
      <c r="D231" s="18" t="e">
        <f t="shared" si="32"/>
        <v>#VALUE!</v>
      </c>
      <c r="E231" s="18" t="e">
        <f t="shared" si="29"/>
        <v>#VALUE!</v>
      </c>
      <c r="F231" s="6" t="e">
        <f t="shared" si="33"/>
        <v>#VALUE!</v>
      </c>
      <c r="G231" s="6" t="e">
        <f t="shared" si="34"/>
        <v>#VALUE!</v>
      </c>
    </row>
    <row r="232" spans="1:7" ht="12.75">
      <c r="A232" s="41">
        <v>47088</v>
      </c>
      <c r="B232" s="132">
        <v>0</v>
      </c>
      <c r="C232" s="18" t="e">
        <f>F231*($J$15/12)+1</f>
        <v>#VALUE!</v>
      </c>
      <c r="D232" s="18" t="e">
        <f t="shared" si="32"/>
        <v>#VALUE!</v>
      </c>
      <c r="E232" s="18" t="e">
        <f t="shared" si="29"/>
        <v>#VALUE!</v>
      </c>
      <c r="F232" s="6" t="e">
        <f t="shared" si="33"/>
        <v>#VALUE!</v>
      </c>
      <c r="G232" s="6" t="e">
        <f t="shared" si="34"/>
        <v>#VALUE!</v>
      </c>
    </row>
    <row r="233" spans="1:7" ht="12.75">
      <c r="A233" s="41">
        <v>47119</v>
      </c>
      <c r="B233" s="132" t="s">
        <v>35</v>
      </c>
      <c r="C233" s="18" t="e">
        <f>F232*($J$15/12)+1</f>
        <v>#VALUE!</v>
      </c>
      <c r="D233" s="18" t="e">
        <f t="shared" si="32"/>
        <v>#VALUE!</v>
      </c>
      <c r="E233" s="18" t="e">
        <f t="shared" si="29"/>
        <v>#VALUE!</v>
      </c>
      <c r="F233" s="6" t="e">
        <f t="shared" si="33"/>
        <v>#VALUE!</v>
      </c>
      <c r="G233" s="6" t="e">
        <f t="shared" si="34"/>
        <v>#VALUE!</v>
      </c>
    </row>
    <row r="234" spans="1:7" ht="12.75">
      <c r="A234" s="41">
        <v>47150</v>
      </c>
      <c r="B234" s="132" t="s">
        <v>35</v>
      </c>
      <c r="C234" s="18" t="e">
        <f>F233*($J$15/12)</f>
        <v>#VALUE!</v>
      </c>
      <c r="D234" s="18" t="e">
        <f t="shared" si="32"/>
        <v>#VALUE!</v>
      </c>
      <c r="E234" s="18" t="e">
        <f t="shared" si="29"/>
        <v>#VALUE!</v>
      </c>
      <c r="F234" s="6" t="e">
        <f t="shared" si="33"/>
        <v>#VALUE!</v>
      </c>
      <c r="G234" s="6" t="e">
        <f t="shared" si="34"/>
        <v>#VALUE!</v>
      </c>
    </row>
    <row r="235" spans="1:7" ht="12.75">
      <c r="A235" s="41">
        <v>47178</v>
      </c>
      <c r="B235" s="132" t="s">
        <v>35</v>
      </c>
      <c r="C235" s="18" t="e">
        <f>F234*($J$15/12)</f>
        <v>#VALUE!</v>
      </c>
      <c r="D235" s="18" t="e">
        <f t="shared" si="32"/>
        <v>#VALUE!</v>
      </c>
      <c r="E235" s="18" t="e">
        <f t="shared" si="29"/>
        <v>#VALUE!</v>
      </c>
      <c r="F235" s="6" t="e">
        <f t="shared" si="33"/>
        <v>#VALUE!</v>
      </c>
      <c r="G235" s="6" t="e">
        <f t="shared" si="34"/>
        <v>#VALUE!</v>
      </c>
    </row>
    <row r="236" spans="1:7" ht="12.75">
      <c r="A236" s="41">
        <v>47209</v>
      </c>
      <c r="B236" s="132" t="s">
        <v>35</v>
      </c>
      <c r="C236" s="18" t="e">
        <f>F235*($J$15/12)</f>
        <v>#VALUE!</v>
      </c>
      <c r="D236" s="18" t="e">
        <f t="shared" si="32"/>
        <v>#VALUE!</v>
      </c>
      <c r="E236" s="18" t="e">
        <f t="shared" si="29"/>
        <v>#VALUE!</v>
      </c>
      <c r="F236" s="6" t="e">
        <f t="shared" si="33"/>
        <v>#VALUE!</v>
      </c>
      <c r="G236" s="6" t="e">
        <f t="shared" si="34"/>
        <v>#VALUE!</v>
      </c>
    </row>
    <row r="237" spans="1:7" ht="12.75">
      <c r="A237" s="41">
        <v>47239</v>
      </c>
      <c r="B237" s="132">
        <v>0</v>
      </c>
      <c r="C237" s="18" t="e">
        <f>F236*($J$15/12)+1</f>
        <v>#VALUE!</v>
      </c>
      <c r="D237" s="18" t="e">
        <f t="shared" si="32"/>
        <v>#VALUE!</v>
      </c>
      <c r="E237" s="18" t="e">
        <f t="shared" si="29"/>
        <v>#VALUE!</v>
      </c>
      <c r="F237" s="6" t="e">
        <f t="shared" si="33"/>
        <v>#VALUE!</v>
      </c>
      <c r="G237" s="6" t="e">
        <f t="shared" si="34"/>
        <v>#VALUE!</v>
      </c>
    </row>
    <row r="238" spans="1:7" ht="12.75">
      <c r="A238" s="41">
        <v>47270</v>
      </c>
      <c r="B238" s="132" t="s">
        <v>35</v>
      </c>
      <c r="C238" s="18" t="e">
        <f>F237*($J$15/12)+1</f>
        <v>#VALUE!</v>
      </c>
      <c r="D238" s="18" t="e">
        <f t="shared" si="32"/>
        <v>#VALUE!</v>
      </c>
      <c r="E238" s="18" t="e">
        <f t="shared" si="29"/>
        <v>#VALUE!</v>
      </c>
      <c r="F238" s="6" t="e">
        <f t="shared" si="33"/>
        <v>#VALUE!</v>
      </c>
      <c r="G238" s="6" t="e">
        <f t="shared" si="34"/>
        <v>#VALUE!</v>
      </c>
    </row>
    <row r="239" spans="1:7" ht="12.75">
      <c r="A239" s="41">
        <v>47300</v>
      </c>
      <c r="B239" s="132" t="s">
        <v>35</v>
      </c>
      <c r="C239" s="18" t="e">
        <f aca="true" t="shared" si="35" ref="C239:C247">F238*($J$15/12)</f>
        <v>#VALUE!</v>
      </c>
      <c r="D239" s="18" t="e">
        <f t="shared" si="32"/>
        <v>#VALUE!</v>
      </c>
      <c r="E239" s="18" t="e">
        <f t="shared" si="29"/>
        <v>#VALUE!</v>
      </c>
      <c r="F239" s="6" t="e">
        <f t="shared" si="33"/>
        <v>#VALUE!</v>
      </c>
      <c r="G239" s="6" t="e">
        <f t="shared" si="34"/>
        <v>#VALUE!</v>
      </c>
    </row>
    <row r="240" spans="1:7" ht="12.75">
      <c r="A240" s="41">
        <v>47331</v>
      </c>
      <c r="B240" s="132">
        <v>0</v>
      </c>
      <c r="C240" s="18" t="e">
        <f t="shared" si="35"/>
        <v>#VALUE!</v>
      </c>
      <c r="D240" s="18" t="e">
        <f t="shared" si="32"/>
        <v>#VALUE!</v>
      </c>
      <c r="E240" s="18" t="e">
        <f t="shared" si="29"/>
        <v>#VALUE!</v>
      </c>
      <c r="F240" s="6" t="e">
        <f t="shared" si="33"/>
        <v>#VALUE!</v>
      </c>
      <c r="G240" s="6" t="e">
        <f t="shared" si="34"/>
        <v>#VALUE!</v>
      </c>
    </row>
    <row r="241" spans="1:7" ht="12.75">
      <c r="A241" s="41">
        <v>47362</v>
      </c>
      <c r="B241" s="132" t="s">
        <v>35</v>
      </c>
      <c r="C241" s="18" t="e">
        <f t="shared" si="35"/>
        <v>#VALUE!</v>
      </c>
      <c r="D241" s="18" t="e">
        <f t="shared" si="32"/>
        <v>#VALUE!</v>
      </c>
      <c r="E241" s="18" t="e">
        <f t="shared" si="29"/>
        <v>#VALUE!</v>
      </c>
      <c r="F241" s="6" t="e">
        <f t="shared" si="33"/>
        <v>#VALUE!</v>
      </c>
      <c r="G241" s="6" t="e">
        <f t="shared" si="34"/>
        <v>#VALUE!</v>
      </c>
    </row>
    <row r="242" spans="1:7" ht="12.75">
      <c r="A242" s="41">
        <v>47392</v>
      </c>
      <c r="B242" s="132" t="s">
        <v>35</v>
      </c>
      <c r="C242" s="18" t="e">
        <f t="shared" si="35"/>
        <v>#VALUE!</v>
      </c>
      <c r="D242" s="18" t="e">
        <f t="shared" si="32"/>
        <v>#VALUE!</v>
      </c>
      <c r="E242" s="18" t="e">
        <f t="shared" si="29"/>
        <v>#VALUE!</v>
      </c>
      <c r="F242" s="6" t="e">
        <f t="shared" si="33"/>
        <v>#VALUE!</v>
      </c>
      <c r="G242" s="6" t="e">
        <f t="shared" si="34"/>
        <v>#VALUE!</v>
      </c>
    </row>
    <row r="243" spans="1:7" ht="12.75">
      <c r="A243" s="41">
        <v>47423</v>
      </c>
      <c r="B243" s="132">
        <v>0</v>
      </c>
      <c r="C243" s="18" t="e">
        <f t="shared" si="35"/>
        <v>#VALUE!</v>
      </c>
      <c r="D243" s="18" t="e">
        <f t="shared" si="32"/>
        <v>#VALUE!</v>
      </c>
      <c r="E243" s="18" t="e">
        <f t="shared" si="29"/>
        <v>#VALUE!</v>
      </c>
      <c r="F243" s="6" t="e">
        <f t="shared" si="33"/>
        <v>#VALUE!</v>
      </c>
      <c r="G243" s="6" t="e">
        <f t="shared" si="34"/>
        <v>#VALUE!</v>
      </c>
    </row>
    <row r="244" spans="1:7" ht="12.75">
      <c r="A244" s="41">
        <v>47453</v>
      </c>
      <c r="B244" s="132" t="s">
        <v>35</v>
      </c>
      <c r="C244" s="18" t="e">
        <f t="shared" si="35"/>
        <v>#VALUE!</v>
      </c>
      <c r="D244" s="18" t="e">
        <f t="shared" si="32"/>
        <v>#VALUE!</v>
      </c>
      <c r="E244" s="18" t="e">
        <f t="shared" si="29"/>
        <v>#VALUE!</v>
      </c>
      <c r="F244" s="6" t="e">
        <f t="shared" si="33"/>
        <v>#VALUE!</v>
      </c>
      <c r="G244" s="6" t="e">
        <f t="shared" si="34"/>
        <v>#VALUE!</v>
      </c>
    </row>
    <row r="245" spans="1:7" ht="12.75">
      <c r="A245" s="41">
        <v>47484</v>
      </c>
      <c r="B245" s="132">
        <v>0</v>
      </c>
      <c r="C245" s="18" t="e">
        <f t="shared" si="35"/>
        <v>#VALUE!</v>
      </c>
      <c r="D245" s="18" t="e">
        <f t="shared" si="32"/>
        <v>#VALUE!</v>
      </c>
      <c r="E245" s="18" t="e">
        <f t="shared" si="29"/>
        <v>#VALUE!</v>
      </c>
      <c r="F245" s="6" t="e">
        <f t="shared" si="33"/>
        <v>#VALUE!</v>
      </c>
      <c r="G245" s="6" t="e">
        <f t="shared" si="34"/>
        <v>#VALUE!</v>
      </c>
    </row>
    <row r="246" spans="1:7" ht="12.75">
      <c r="A246" s="41">
        <v>47515</v>
      </c>
      <c r="B246" s="132" t="s">
        <v>35</v>
      </c>
      <c r="C246" s="18" t="e">
        <f t="shared" si="35"/>
        <v>#VALUE!</v>
      </c>
      <c r="D246" s="18" t="e">
        <f t="shared" si="32"/>
        <v>#VALUE!</v>
      </c>
      <c r="E246" s="18" t="e">
        <f t="shared" si="29"/>
        <v>#VALUE!</v>
      </c>
      <c r="F246" s="6" t="e">
        <f t="shared" si="33"/>
        <v>#VALUE!</v>
      </c>
      <c r="G246" s="6" t="e">
        <f t="shared" si="34"/>
        <v>#VALUE!</v>
      </c>
    </row>
    <row r="247" spans="1:7" ht="12.75">
      <c r="A247" s="41">
        <v>47543</v>
      </c>
      <c r="B247" s="132" t="s">
        <v>35</v>
      </c>
      <c r="C247" s="18" t="e">
        <f t="shared" si="35"/>
        <v>#VALUE!</v>
      </c>
      <c r="D247" s="18" t="e">
        <f t="shared" si="32"/>
        <v>#VALUE!</v>
      </c>
      <c r="E247" s="18" t="e">
        <f t="shared" si="29"/>
        <v>#VALUE!</v>
      </c>
      <c r="F247" s="6" t="e">
        <f t="shared" si="33"/>
        <v>#VALUE!</v>
      </c>
      <c r="G247" s="6" t="e">
        <f t="shared" si="34"/>
        <v>#VALUE!</v>
      </c>
    </row>
    <row r="248" spans="1:7" ht="12.75">
      <c r="A248" s="41">
        <v>47574</v>
      </c>
      <c r="B248" s="132">
        <v>0</v>
      </c>
      <c r="C248" s="18" t="e">
        <f>F247*($J$15/12)+1</f>
        <v>#VALUE!</v>
      </c>
      <c r="D248" s="18" t="e">
        <f t="shared" si="32"/>
        <v>#VALUE!</v>
      </c>
      <c r="E248" s="18" t="e">
        <f t="shared" si="29"/>
        <v>#VALUE!</v>
      </c>
      <c r="F248" s="6" t="e">
        <f t="shared" si="33"/>
        <v>#VALUE!</v>
      </c>
      <c r="G248" s="6" t="e">
        <f t="shared" si="34"/>
        <v>#VALUE!</v>
      </c>
    </row>
    <row r="249" spans="1:7" ht="12.75">
      <c r="A249" s="41">
        <v>47604</v>
      </c>
      <c r="B249" s="132" t="s">
        <v>35</v>
      </c>
      <c r="C249" s="18" t="e">
        <f>F248*($J$15/12)+1</f>
        <v>#VALUE!</v>
      </c>
      <c r="D249" s="18" t="e">
        <f t="shared" si="32"/>
        <v>#VALUE!</v>
      </c>
      <c r="E249" s="18" t="e">
        <f t="shared" si="29"/>
        <v>#VALUE!</v>
      </c>
      <c r="F249" s="6" t="e">
        <f t="shared" si="33"/>
        <v>#VALUE!</v>
      </c>
      <c r="G249" s="6" t="e">
        <f t="shared" si="34"/>
        <v>#VALUE!</v>
      </c>
    </row>
    <row r="250" spans="1:7" ht="12.75">
      <c r="A250" s="41">
        <v>47635</v>
      </c>
      <c r="B250" s="132" t="s">
        <v>35</v>
      </c>
      <c r="C250" s="18" t="e">
        <f aca="true" t="shared" si="36" ref="C250:C257">F249*($J$15/12)</f>
        <v>#VALUE!</v>
      </c>
      <c r="D250" s="18" t="e">
        <f t="shared" si="32"/>
        <v>#VALUE!</v>
      </c>
      <c r="E250" s="18" t="e">
        <f t="shared" si="29"/>
        <v>#VALUE!</v>
      </c>
      <c r="F250" s="6" t="e">
        <f t="shared" si="33"/>
        <v>#VALUE!</v>
      </c>
      <c r="G250" s="6" t="e">
        <f t="shared" si="34"/>
        <v>#VALUE!</v>
      </c>
    </row>
    <row r="251" spans="1:7" ht="12.75">
      <c r="A251" s="41">
        <v>47665</v>
      </c>
      <c r="B251" s="132">
        <v>0</v>
      </c>
      <c r="C251" s="18" t="e">
        <f t="shared" si="36"/>
        <v>#VALUE!</v>
      </c>
      <c r="D251" s="18" t="e">
        <f t="shared" si="32"/>
        <v>#VALUE!</v>
      </c>
      <c r="E251" s="18" t="e">
        <f t="shared" si="29"/>
        <v>#VALUE!</v>
      </c>
      <c r="F251" s="6" t="e">
        <f t="shared" si="33"/>
        <v>#VALUE!</v>
      </c>
      <c r="G251" s="6" t="e">
        <f t="shared" si="34"/>
        <v>#VALUE!</v>
      </c>
    </row>
    <row r="252" spans="1:7" ht="12.75">
      <c r="A252" s="41">
        <v>47696</v>
      </c>
      <c r="B252" s="132" t="s">
        <v>35</v>
      </c>
      <c r="C252" s="18" t="e">
        <f t="shared" si="36"/>
        <v>#VALUE!</v>
      </c>
      <c r="D252" s="18" t="e">
        <f t="shared" si="32"/>
        <v>#VALUE!</v>
      </c>
      <c r="E252" s="18" t="e">
        <f t="shared" si="29"/>
        <v>#VALUE!</v>
      </c>
      <c r="F252" s="6" t="e">
        <f t="shared" si="33"/>
        <v>#VALUE!</v>
      </c>
      <c r="G252" s="6" t="e">
        <f t="shared" si="34"/>
        <v>#VALUE!</v>
      </c>
    </row>
    <row r="253" spans="1:7" ht="12.75">
      <c r="A253" s="41">
        <v>47727</v>
      </c>
      <c r="B253" s="132" t="s">
        <v>35</v>
      </c>
      <c r="C253" s="18" t="e">
        <f t="shared" si="36"/>
        <v>#VALUE!</v>
      </c>
      <c r="D253" s="18" t="e">
        <f t="shared" si="32"/>
        <v>#VALUE!</v>
      </c>
      <c r="E253" s="18" t="e">
        <f t="shared" si="29"/>
        <v>#VALUE!</v>
      </c>
      <c r="F253" s="6" t="e">
        <f t="shared" si="33"/>
        <v>#VALUE!</v>
      </c>
      <c r="G253" s="6" t="e">
        <f t="shared" si="34"/>
        <v>#VALUE!</v>
      </c>
    </row>
    <row r="254" spans="1:7" ht="12.75">
      <c r="A254" s="41">
        <v>47757</v>
      </c>
      <c r="B254" s="132">
        <v>0</v>
      </c>
      <c r="C254" s="18" t="e">
        <f t="shared" si="36"/>
        <v>#VALUE!</v>
      </c>
      <c r="D254" s="18" t="e">
        <f t="shared" si="32"/>
        <v>#VALUE!</v>
      </c>
      <c r="E254" s="18" t="e">
        <f t="shared" si="29"/>
        <v>#VALUE!</v>
      </c>
      <c r="F254" s="6" t="e">
        <f t="shared" si="33"/>
        <v>#VALUE!</v>
      </c>
      <c r="G254" s="6" t="e">
        <f t="shared" si="34"/>
        <v>#VALUE!</v>
      </c>
    </row>
    <row r="255" spans="1:7" ht="12.75">
      <c r="A255" s="41">
        <v>47788</v>
      </c>
      <c r="B255" s="132" t="s">
        <v>35</v>
      </c>
      <c r="C255" s="18" t="e">
        <f t="shared" si="36"/>
        <v>#VALUE!</v>
      </c>
      <c r="D255" s="18" t="e">
        <f t="shared" si="32"/>
        <v>#VALUE!</v>
      </c>
      <c r="E255" s="18" t="e">
        <f t="shared" si="29"/>
        <v>#VALUE!</v>
      </c>
      <c r="F255" s="6" t="e">
        <f t="shared" si="33"/>
        <v>#VALUE!</v>
      </c>
      <c r="G255" s="6" t="e">
        <f t="shared" si="34"/>
        <v>#VALUE!</v>
      </c>
    </row>
    <row r="256" spans="1:7" ht="12.75">
      <c r="A256" s="41">
        <v>47818</v>
      </c>
      <c r="B256" s="132" t="s">
        <v>35</v>
      </c>
      <c r="C256" s="18" t="e">
        <f t="shared" si="36"/>
        <v>#VALUE!</v>
      </c>
      <c r="D256" s="18" t="e">
        <f t="shared" si="32"/>
        <v>#VALUE!</v>
      </c>
      <c r="E256" s="18" t="e">
        <f t="shared" si="29"/>
        <v>#VALUE!</v>
      </c>
      <c r="F256" s="6" t="e">
        <f t="shared" si="33"/>
        <v>#VALUE!</v>
      </c>
      <c r="G256" s="6" t="e">
        <f t="shared" si="34"/>
        <v>#VALUE!</v>
      </c>
    </row>
    <row r="257" spans="1:7" ht="12.75">
      <c r="A257" s="41">
        <v>47849</v>
      </c>
      <c r="B257" s="132" t="s">
        <v>35</v>
      </c>
      <c r="C257" s="18" t="e">
        <f t="shared" si="36"/>
        <v>#VALUE!</v>
      </c>
      <c r="D257" s="18" t="e">
        <f t="shared" si="32"/>
        <v>#VALUE!</v>
      </c>
      <c r="E257" s="18" t="e">
        <f t="shared" si="29"/>
        <v>#VALUE!</v>
      </c>
      <c r="F257" s="6" t="e">
        <f t="shared" si="33"/>
        <v>#VALUE!</v>
      </c>
      <c r="G257" s="6" t="e">
        <f t="shared" si="34"/>
        <v>#VALUE!</v>
      </c>
    </row>
    <row r="258" spans="1:7" ht="12.75">
      <c r="A258" s="41">
        <v>47880</v>
      </c>
      <c r="B258" s="132">
        <v>0</v>
      </c>
      <c r="C258" s="18" t="e">
        <f>F257*($J$15/12)+1</f>
        <v>#VALUE!</v>
      </c>
      <c r="D258" s="18" t="e">
        <f t="shared" si="32"/>
        <v>#VALUE!</v>
      </c>
      <c r="E258" s="18" t="e">
        <f t="shared" si="29"/>
        <v>#VALUE!</v>
      </c>
      <c r="F258" s="6" t="e">
        <f t="shared" si="33"/>
        <v>#VALUE!</v>
      </c>
      <c r="G258" s="6" t="e">
        <f t="shared" si="34"/>
        <v>#VALUE!</v>
      </c>
    </row>
    <row r="259" spans="1:7" ht="12.75">
      <c r="A259" s="41">
        <v>47908</v>
      </c>
      <c r="B259" s="132" t="s">
        <v>35</v>
      </c>
      <c r="C259" s="18" t="e">
        <f>F258*($J$15/12)+1</f>
        <v>#VALUE!</v>
      </c>
      <c r="D259" s="18" t="e">
        <f t="shared" si="32"/>
        <v>#VALUE!</v>
      </c>
      <c r="E259" s="18" t="e">
        <f t="shared" si="29"/>
        <v>#VALUE!</v>
      </c>
      <c r="F259" s="6" t="e">
        <f t="shared" si="33"/>
        <v>#VALUE!</v>
      </c>
      <c r="G259" s="6" t="e">
        <f t="shared" si="34"/>
        <v>#VALUE!</v>
      </c>
    </row>
    <row r="260" spans="1:7" ht="12.75">
      <c r="A260" s="41">
        <v>47939</v>
      </c>
      <c r="B260" s="132" t="s">
        <v>35</v>
      </c>
      <c r="C260" s="18" t="e">
        <f aca="true" t="shared" si="37" ref="C260:C267">F259*($J$15/12)</f>
        <v>#VALUE!</v>
      </c>
      <c r="D260" s="18" t="e">
        <f t="shared" si="32"/>
        <v>#VALUE!</v>
      </c>
      <c r="E260" s="18" t="e">
        <f t="shared" si="29"/>
        <v>#VALUE!</v>
      </c>
      <c r="F260" s="6" t="e">
        <f t="shared" si="33"/>
        <v>#VALUE!</v>
      </c>
      <c r="G260" s="6" t="e">
        <f t="shared" si="34"/>
        <v>#VALUE!</v>
      </c>
    </row>
    <row r="261" spans="1:7" ht="12.75">
      <c r="A261" s="41">
        <v>47969</v>
      </c>
      <c r="B261" s="132">
        <v>0</v>
      </c>
      <c r="C261" s="18" t="e">
        <f t="shared" si="37"/>
        <v>#VALUE!</v>
      </c>
      <c r="D261" s="18" t="e">
        <f t="shared" si="32"/>
        <v>#VALUE!</v>
      </c>
      <c r="E261" s="18" t="e">
        <f t="shared" si="29"/>
        <v>#VALUE!</v>
      </c>
      <c r="F261" s="6" t="e">
        <f t="shared" si="33"/>
        <v>#VALUE!</v>
      </c>
      <c r="G261" s="6" t="e">
        <f t="shared" si="34"/>
        <v>#VALUE!</v>
      </c>
    </row>
    <row r="262" spans="1:7" ht="12.75">
      <c r="A262" s="41">
        <v>48000</v>
      </c>
      <c r="B262" s="132" t="s">
        <v>35</v>
      </c>
      <c r="C262" s="18" t="e">
        <f t="shared" si="37"/>
        <v>#VALUE!</v>
      </c>
      <c r="D262" s="18" t="e">
        <f t="shared" si="32"/>
        <v>#VALUE!</v>
      </c>
      <c r="E262" s="18" t="e">
        <f aca="true" t="shared" si="38" ref="E262:E325">D262</f>
        <v>#VALUE!</v>
      </c>
      <c r="F262" s="6" t="e">
        <f t="shared" si="33"/>
        <v>#VALUE!</v>
      </c>
      <c r="G262" s="6" t="e">
        <f t="shared" si="34"/>
        <v>#VALUE!</v>
      </c>
    </row>
    <row r="263" spans="1:7" ht="12.75">
      <c r="A263" s="41">
        <v>48030</v>
      </c>
      <c r="B263" s="132" t="s">
        <v>35</v>
      </c>
      <c r="C263" s="18" t="e">
        <f t="shared" si="37"/>
        <v>#VALUE!</v>
      </c>
      <c r="D263" s="18" t="e">
        <f t="shared" si="32"/>
        <v>#VALUE!</v>
      </c>
      <c r="E263" s="18" t="e">
        <f t="shared" si="38"/>
        <v>#VALUE!</v>
      </c>
      <c r="F263" s="6" t="e">
        <f t="shared" si="33"/>
        <v>#VALUE!</v>
      </c>
      <c r="G263" s="6" t="e">
        <f t="shared" si="34"/>
        <v>#VALUE!</v>
      </c>
    </row>
    <row r="264" spans="1:7" ht="12.75">
      <c r="A264" s="41">
        <v>48061</v>
      </c>
      <c r="B264" s="132" t="s">
        <v>35</v>
      </c>
      <c r="C264" s="18" t="e">
        <f t="shared" si="37"/>
        <v>#VALUE!</v>
      </c>
      <c r="D264" s="18" t="e">
        <f t="shared" si="32"/>
        <v>#VALUE!</v>
      </c>
      <c r="E264" s="18" t="e">
        <f t="shared" si="38"/>
        <v>#VALUE!</v>
      </c>
      <c r="F264" s="6" t="e">
        <f t="shared" si="33"/>
        <v>#VALUE!</v>
      </c>
      <c r="G264" s="6" t="e">
        <f t="shared" si="34"/>
        <v>#VALUE!</v>
      </c>
    </row>
    <row r="265" spans="1:7" ht="12.75">
      <c r="A265" s="41">
        <v>48092</v>
      </c>
      <c r="B265" s="132">
        <v>0</v>
      </c>
      <c r="C265" s="18" t="e">
        <f t="shared" si="37"/>
        <v>#VALUE!</v>
      </c>
      <c r="D265" s="18" t="e">
        <f t="shared" si="32"/>
        <v>#VALUE!</v>
      </c>
      <c r="E265" s="18" t="e">
        <f t="shared" si="38"/>
        <v>#VALUE!</v>
      </c>
      <c r="F265" s="6" t="e">
        <f t="shared" si="33"/>
        <v>#VALUE!</v>
      </c>
      <c r="G265" s="6" t="e">
        <f t="shared" si="34"/>
        <v>#VALUE!</v>
      </c>
    </row>
    <row r="266" spans="1:7" ht="12.75">
      <c r="A266" s="41">
        <v>48122</v>
      </c>
      <c r="B266" s="132" t="s">
        <v>35</v>
      </c>
      <c r="C266" s="18" t="e">
        <f t="shared" si="37"/>
        <v>#VALUE!</v>
      </c>
      <c r="D266" s="18" t="e">
        <f t="shared" si="32"/>
        <v>#VALUE!</v>
      </c>
      <c r="E266" s="18" t="e">
        <f t="shared" si="38"/>
        <v>#VALUE!</v>
      </c>
      <c r="F266" s="6" t="e">
        <f t="shared" si="33"/>
        <v>#VALUE!</v>
      </c>
      <c r="G266" s="6" t="e">
        <f t="shared" si="34"/>
        <v>#VALUE!</v>
      </c>
    </row>
    <row r="267" spans="1:7" ht="12.75">
      <c r="A267" s="41">
        <v>48153</v>
      </c>
      <c r="B267" s="132" t="s">
        <v>35</v>
      </c>
      <c r="C267" s="18" t="e">
        <f t="shared" si="37"/>
        <v>#VALUE!</v>
      </c>
      <c r="D267" s="18" t="e">
        <f t="shared" si="32"/>
        <v>#VALUE!</v>
      </c>
      <c r="E267" s="18" t="e">
        <f t="shared" si="38"/>
        <v>#VALUE!</v>
      </c>
      <c r="F267" s="6" t="e">
        <f t="shared" si="33"/>
        <v>#VALUE!</v>
      </c>
      <c r="G267" s="6" t="e">
        <f t="shared" si="34"/>
        <v>#VALUE!</v>
      </c>
    </row>
    <row r="268" spans="1:7" ht="12.75">
      <c r="A268" s="41">
        <v>48183</v>
      </c>
      <c r="B268" s="132">
        <v>0</v>
      </c>
      <c r="C268" s="18" t="e">
        <f>F267*($J$15/12)+1</f>
        <v>#VALUE!</v>
      </c>
      <c r="D268" s="18" t="e">
        <f t="shared" si="32"/>
        <v>#VALUE!</v>
      </c>
      <c r="E268" s="18" t="e">
        <f t="shared" si="38"/>
        <v>#VALUE!</v>
      </c>
      <c r="F268" s="6" t="e">
        <f t="shared" si="33"/>
        <v>#VALUE!</v>
      </c>
      <c r="G268" s="6" t="e">
        <f t="shared" si="34"/>
        <v>#VALUE!</v>
      </c>
    </row>
    <row r="269" spans="1:7" ht="12.75">
      <c r="A269" s="41">
        <v>48214</v>
      </c>
      <c r="B269" s="132" t="s">
        <v>35</v>
      </c>
      <c r="C269" s="18" t="e">
        <f>F268*($J$15/12)+1</f>
        <v>#VALUE!</v>
      </c>
      <c r="D269" s="18" t="e">
        <f t="shared" si="32"/>
        <v>#VALUE!</v>
      </c>
      <c r="E269" s="18" t="e">
        <f t="shared" si="38"/>
        <v>#VALUE!</v>
      </c>
      <c r="F269" s="6" t="e">
        <f t="shared" si="33"/>
        <v>#VALUE!</v>
      </c>
      <c r="G269" s="6" t="e">
        <f t="shared" si="34"/>
        <v>#VALUE!</v>
      </c>
    </row>
    <row r="270" spans="1:7" ht="12.75">
      <c r="A270" s="41">
        <v>48245</v>
      </c>
      <c r="B270" s="132" t="s">
        <v>35</v>
      </c>
      <c r="C270" s="18" t="e">
        <f aca="true" t="shared" si="39" ref="C270:C280">F269*($J$15/12)</f>
        <v>#VALUE!</v>
      </c>
      <c r="D270" s="18" t="e">
        <f t="shared" si="32"/>
        <v>#VALUE!</v>
      </c>
      <c r="E270" s="18" t="e">
        <f t="shared" si="38"/>
        <v>#VALUE!</v>
      </c>
      <c r="F270" s="6" t="e">
        <f t="shared" si="33"/>
        <v>#VALUE!</v>
      </c>
      <c r="G270" s="6" t="e">
        <f t="shared" si="34"/>
        <v>#VALUE!</v>
      </c>
    </row>
    <row r="271" spans="1:7" ht="12.75">
      <c r="A271" s="41">
        <v>48274</v>
      </c>
      <c r="B271" s="132" t="s">
        <v>35</v>
      </c>
      <c r="C271" s="18" t="e">
        <f t="shared" si="39"/>
        <v>#VALUE!</v>
      </c>
      <c r="D271" s="18" t="e">
        <f t="shared" si="32"/>
        <v>#VALUE!</v>
      </c>
      <c r="E271" s="18" t="e">
        <f t="shared" si="38"/>
        <v>#VALUE!</v>
      </c>
      <c r="F271" s="6" t="e">
        <f t="shared" si="33"/>
        <v>#VALUE!</v>
      </c>
      <c r="G271" s="6" t="e">
        <f t="shared" si="34"/>
        <v>#VALUE!</v>
      </c>
    </row>
    <row r="272" spans="1:7" ht="12.75">
      <c r="A272" s="41">
        <v>48305</v>
      </c>
      <c r="B272" s="132">
        <v>0</v>
      </c>
      <c r="C272" s="18" t="e">
        <f t="shared" si="39"/>
        <v>#VALUE!</v>
      </c>
      <c r="D272" s="18" t="e">
        <f t="shared" si="32"/>
        <v>#VALUE!</v>
      </c>
      <c r="E272" s="18" t="e">
        <f t="shared" si="38"/>
        <v>#VALUE!</v>
      </c>
      <c r="F272" s="6" t="e">
        <f t="shared" si="33"/>
        <v>#VALUE!</v>
      </c>
      <c r="G272" s="6" t="e">
        <f t="shared" si="34"/>
        <v>#VALUE!</v>
      </c>
    </row>
    <row r="273" spans="1:7" ht="12.75">
      <c r="A273" s="41">
        <v>48335</v>
      </c>
      <c r="B273" s="132" t="s">
        <v>35</v>
      </c>
      <c r="C273" s="18" t="e">
        <f t="shared" si="39"/>
        <v>#VALUE!</v>
      </c>
      <c r="D273" s="18" t="e">
        <f t="shared" si="32"/>
        <v>#VALUE!</v>
      </c>
      <c r="E273" s="18" t="e">
        <f t="shared" si="38"/>
        <v>#VALUE!</v>
      </c>
      <c r="F273" s="6" t="e">
        <f t="shared" si="33"/>
        <v>#VALUE!</v>
      </c>
      <c r="G273" s="6" t="e">
        <f t="shared" si="34"/>
        <v>#VALUE!</v>
      </c>
    </row>
    <row r="274" spans="1:7" ht="12.75">
      <c r="A274" s="41">
        <v>48366</v>
      </c>
      <c r="B274" s="132" t="s">
        <v>35</v>
      </c>
      <c r="C274" s="18" t="e">
        <f t="shared" si="39"/>
        <v>#VALUE!</v>
      </c>
      <c r="D274" s="18" t="e">
        <f t="shared" si="32"/>
        <v>#VALUE!</v>
      </c>
      <c r="E274" s="18" t="e">
        <f t="shared" si="38"/>
        <v>#VALUE!</v>
      </c>
      <c r="F274" s="6" t="e">
        <f t="shared" si="33"/>
        <v>#VALUE!</v>
      </c>
      <c r="G274" s="6" t="e">
        <f t="shared" si="34"/>
        <v>#VALUE!</v>
      </c>
    </row>
    <row r="275" spans="1:7" ht="12.75">
      <c r="A275" s="41">
        <v>48396</v>
      </c>
      <c r="B275" s="132" t="s">
        <v>35</v>
      </c>
      <c r="C275" s="18" t="e">
        <f t="shared" si="39"/>
        <v>#VALUE!</v>
      </c>
      <c r="D275" s="18" t="e">
        <f t="shared" si="32"/>
        <v>#VALUE!</v>
      </c>
      <c r="E275" s="18" t="e">
        <f t="shared" si="38"/>
        <v>#VALUE!</v>
      </c>
      <c r="F275" s="6" t="e">
        <f t="shared" si="33"/>
        <v>#VALUE!</v>
      </c>
      <c r="G275" s="6" t="e">
        <f t="shared" si="34"/>
        <v>#VALUE!</v>
      </c>
    </row>
    <row r="276" spans="1:7" ht="12.75">
      <c r="A276" s="41">
        <v>48427</v>
      </c>
      <c r="B276" s="132">
        <v>0</v>
      </c>
      <c r="C276" s="18" t="e">
        <f t="shared" si="39"/>
        <v>#VALUE!</v>
      </c>
      <c r="D276" s="18" t="e">
        <f t="shared" si="32"/>
        <v>#VALUE!</v>
      </c>
      <c r="E276" s="18" t="e">
        <f t="shared" si="38"/>
        <v>#VALUE!</v>
      </c>
      <c r="F276" s="6" t="e">
        <f t="shared" si="33"/>
        <v>#VALUE!</v>
      </c>
      <c r="G276" s="6" t="e">
        <f t="shared" si="34"/>
        <v>#VALUE!</v>
      </c>
    </row>
    <row r="277" spans="1:7" ht="12.75">
      <c r="A277" s="41">
        <v>48458</v>
      </c>
      <c r="B277" s="132" t="s">
        <v>35</v>
      </c>
      <c r="C277" s="18" t="e">
        <f t="shared" si="39"/>
        <v>#VALUE!</v>
      </c>
      <c r="D277" s="18" t="e">
        <f t="shared" si="32"/>
        <v>#VALUE!</v>
      </c>
      <c r="E277" s="18" t="e">
        <f t="shared" si="38"/>
        <v>#VALUE!</v>
      </c>
      <c r="F277" s="6" t="e">
        <f t="shared" si="33"/>
        <v>#VALUE!</v>
      </c>
      <c r="G277" s="6" t="e">
        <f t="shared" si="34"/>
        <v>#VALUE!</v>
      </c>
    </row>
    <row r="278" spans="1:7" ht="12.75">
      <c r="A278" s="41">
        <v>48488</v>
      </c>
      <c r="B278" s="132" t="s">
        <v>35</v>
      </c>
      <c r="C278" s="18" t="e">
        <f t="shared" si="39"/>
        <v>#VALUE!</v>
      </c>
      <c r="D278" s="18" t="e">
        <f t="shared" si="32"/>
        <v>#VALUE!</v>
      </c>
      <c r="E278" s="18" t="e">
        <f t="shared" si="38"/>
        <v>#VALUE!</v>
      </c>
      <c r="F278" s="6" t="e">
        <f t="shared" si="33"/>
        <v>#VALUE!</v>
      </c>
      <c r="G278" s="6" t="e">
        <f t="shared" si="34"/>
        <v>#VALUE!</v>
      </c>
    </row>
    <row r="279" spans="1:7" ht="12.75">
      <c r="A279" s="41">
        <v>48519</v>
      </c>
      <c r="B279" s="132" t="s">
        <v>35</v>
      </c>
      <c r="C279" s="18" t="e">
        <f t="shared" si="39"/>
        <v>#VALUE!</v>
      </c>
      <c r="D279" s="18" t="e">
        <f t="shared" si="32"/>
        <v>#VALUE!</v>
      </c>
      <c r="E279" s="18" t="e">
        <f t="shared" si="38"/>
        <v>#VALUE!</v>
      </c>
      <c r="F279" s="6" t="e">
        <f t="shared" si="33"/>
        <v>#VALUE!</v>
      </c>
      <c r="G279" s="6" t="e">
        <f t="shared" si="34"/>
        <v>#VALUE!</v>
      </c>
    </row>
    <row r="280" spans="1:7" ht="12.75">
      <c r="A280" s="41">
        <v>48549</v>
      </c>
      <c r="B280" s="132" t="s">
        <v>35</v>
      </c>
      <c r="C280" s="18" t="e">
        <f t="shared" si="39"/>
        <v>#VALUE!</v>
      </c>
      <c r="D280" s="18" t="e">
        <f t="shared" si="32"/>
        <v>#VALUE!</v>
      </c>
      <c r="E280" s="18" t="e">
        <f t="shared" si="38"/>
        <v>#VALUE!</v>
      </c>
      <c r="F280" s="6" t="e">
        <f t="shared" si="33"/>
        <v>#VALUE!</v>
      </c>
      <c r="G280" s="6" t="e">
        <f t="shared" si="34"/>
        <v>#VALUE!</v>
      </c>
    </row>
    <row r="281" spans="1:7" ht="12.75">
      <c r="A281" s="41">
        <v>48580</v>
      </c>
      <c r="B281" s="132">
        <v>0</v>
      </c>
      <c r="C281" s="18" t="e">
        <f>F280*($J$15/12)+1</f>
        <v>#VALUE!</v>
      </c>
      <c r="D281" s="18" t="e">
        <f t="shared" si="32"/>
        <v>#VALUE!</v>
      </c>
      <c r="E281" s="18" t="e">
        <f t="shared" si="38"/>
        <v>#VALUE!</v>
      </c>
      <c r="F281" s="6" t="e">
        <f t="shared" si="33"/>
        <v>#VALUE!</v>
      </c>
      <c r="G281" s="6" t="e">
        <f t="shared" si="34"/>
        <v>#VALUE!</v>
      </c>
    </row>
    <row r="282" spans="1:7" ht="12.75">
      <c r="A282" s="41">
        <v>48611</v>
      </c>
      <c r="B282" s="132" t="s">
        <v>35</v>
      </c>
      <c r="C282" s="18" t="e">
        <f>F281*($J$15/12)+1</f>
        <v>#VALUE!</v>
      </c>
      <c r="D282" s="18" t="e">
        <f t="shared" si="32"/>
        <v>#VALUE!</v>
      </c>
      <c r="E282" s="18" t="e">
        <f t="shared" si="38"/>
        <v>#VALUE!</v>
      </c>
      <c r="F282" s="6" t="e">
        <f t="shared" si="33"/>
        <v>#VALUE!</v>
      </c>
      <c r="G282" s="6" t="e">
        <f t="shared" si="34"/>
        <v>#VALUE!</v>
      </c>
    </row>
    <row r="283" spans="1:7" ht="12.75">
      <c r="A283" s="41">
        <v>48639</v>
      </c>
      <c r="B283" s="132" t="s">
        <v>35</v>
      </c>
      <c r="C283" s="18" t="e">
        <f aca="true" t="shared" si="40" ref="C283:C289">F282*($J$15/12)</f>
        <v>#VALUE!</v>
      </c>
      <c r="D283" s="18" t="e">
        <f t="shared" si="32"/>
        <v>#VALUE!</v>
      </c>
      <c r="E283" s="18" t="e">
        <f t="shared" si="38"/>
        <v>#VALUE!</v>
      </c>
      <c r="F283" s="6" t="e">
        <f t="shared" si="33"/>
        <v>#VALUE!</v>
      </c>
      <c r="G283" s="6" t="e">
        <f t="shared" si="34"/>
        <v>#VALUE!</v>
      </c>
    </row>
    <row r="284" spans="1:7" ht="12.75">
      <c r="A284" s="41">
        <v>48670</v>
      </c>
      <c r="B284" s="132" t="s">
        <v>35</v>
      </c>
      <c r="C284" s="18" t="e">
        <f t="shared" si="40"/>
        <v>#VALUE!</v>
      </c>
      <c r="D284" s="18" t="e">
        <f t="shared" si="32"/>
        <v>#VALUE!</v>
      </c>
      <c r="E284" s="18" t="e">
        <f t="shared" si="38"/>
        <v>#VALUE!</v>
      </c>
      <c r="F284" s="6" t="e">
        <f t="shared" si="33"/>
        <v>#VALUE!</v>
      </c>
      <c r="G284" s="6" t="e">
        <f t="shared" si="34"/>
        <v>#VALUE!</v>
      </c>
    </row>
    <row r="285" spans="1:7" ht="12.75">
      <c r="A285" s="41">
        <v>48700</v>
      </c>
      <c r="B285" s="132" t="s">
        <v>35</v>
      </c>
      <c r="C285" s="18" t="e">
        <f t="shared" si="40"/>
        <v>#VALUE!</v>
      </c>
      <c r="D285" s="18" t="e">
        <f t="shared" si="32"/>
        <v>#VALUE!</v>
      </c>
      <c r="E285" s="18" t="e">
        <f t="shared" si="38"/>
        <v>#VALUE!</v>
      </c>
      <c r="F285" s="6" t="e">
        <f t="shared" si="33"/>
        <v>#VALUE!</v>
      </c>
      <c r="G285" s="6" t="e">
        <f t="shared" si="34"/>
        <v>#VALUE!</v>
      </c>
    </row>
    <row r="286" spans="1:7" ht="12.75">
      <c r="A286" s="41">
        <v>48731</v>
      </c>
      <c r="B286" s="132">
        <v>0</v>
      </c>
      <c r="C286" s="18" t="e">
        <f t="shared" si="40"/>
        <v>#VALUE!</v>
      </c>
      <c r="D286" s="18" t="e">
        <f t="shared" si="32"/>
        <v>#VALUE!</v>
      </c>
      <c r="E286" s="18" t="e">
        <f t="shared" si="38"/>
        <v>#VALUE!</v>
      </c>
      <c r="F286" s="6" t="e">
        <f t="shared" si="33"/>
        <v>#VALUE!</v>
      </c>
      <c r="G286" s="6" t="e">
        <f t="shared" si="34"/>
        <v>#VALUE!</v>
      </c>
    </row>
    <row r="287" spans="1:7" ht="12.75">
      <c r="A287" s="41">
        <v>48761</v>
      </c>
      <c r="B287" s="132" t="s">
        <v>35</v>
      </c>
      <c r="C287" s="18" t="e">
        <f t="shared" si="40"/>
        <v>#VALUE!</v>
      </c>
      <c r="D287" s="18" t="e">
        <f t="shared" si="32"/>
        <v>#VALUE!</v>
      </c>
      <c r="E287" s="18" t="e">
        <f t="shared" si="38"/>
        <v>#VALUE!</v>
      </c>
      <c r="F287" s="6" t="e">
        <f t="shared" si="33"/>
        <v>#VALUE!</v>
      </c>
      <c r="G287" s="6" t="e">
        <f t="shared" si="34"/>
        <v>#VALUE!</v>
      </c>
    </row>
    <row r="288" spans="1:7" ht="12.75">
      <c r="A288" s="41">
        <v>48792</v>
      </c>
      <c r="B288" s="132" t="s">
        <v>35</v>
      </c>
      <c r="C288" s="18" t="e">
        <f t="shared" si="40"/>
        <v>#VALUE!</v>
      </c>
      <c r="D288" s="18" t="e">
        <f t="shared" si="32"/>
        <v>#VALUE!</v>
      </c>
      <c r="E288" s="18" t="e">
        <f t="shared" si="38"/>
        <v>#VALUE!</v>
      </c>
      <c r="F288" s="6" t="e">
        <f t="shared" si="33"/>
        <v>#VALUE!</v>
      </c>
      <c r="G288" s="6" t="e">
        <f t="shared" si="34"/>
        <v>#VALUE!</v>
      </c>
    </row>
    <row r="289" spans="1:7" ht="12.75">
      <c r="A289" s="41">
        <v>48823</v>
      </c>
      <c r="B289" s="132" t="s">
        <v>35</v>
      </c>
      <c r="C289" s="18" t="e">
        <f t="shared" si="40"/>
        <v>#VALUE!</v>
      </c>
      <c r="D289" s="18" t="e">
        <f t="shared" si="32"/>
        <v>#VALUE!</v>
      </c>
      <c r="E289" s="18" t="e">
        <f t="shared" si="38"/>
        <v>#VALUE!</v>
      </c>
      <c r="F289" s="6" t="e">
        <f t="shared" si="33"/>
        <v>#VALUE!</v>
      </c>
      <c r="G289" s="6" t="e">
        <f t="shared" si="34"/>
        <v>#VALUE!</v>
      </c>
    </row>
    <row r="290" spans="1:7" ht="12.75">
      <c r="A290" s="41">
        <v>48853</v>
      </c>
      <c r="B290" s="132" t="s">
        <v>35</v>
      </c>
      <c r="C290" s="18" t="e">
        <f>F289*($J$15/12)+1</f>
        <v>#VALUE!</v>
      </c>
      <c r="D290" s="18" t="e">
        <f t="shared" si="32"/>
        <v>#VALUE!</v>
      </c>
      <c r="E290" s="18" t="e">
        <f t="shared" si="38"/>
        <v>#VALUE!</v>
      </c>
      <c r="F290" s="6" t="e">
        <f t="shared" si="33"/>
        <v>#VALUE!</v>
      </c>
      <c r="G290" s="6" t="e">
        <f t="shared" si="34"/>
        <v>#VALUE!</v>
      </c>
    </row>
    <row r="291" spans="1:7" ht="12.75">
      <c r="A291" s="41">
        <v>48884</v>
      </c>
      <c r="B291" s="132">
        <v>0</v>
      </c>
      <c r="C291" s="18" t="e">
        <f aca="true" t="shared" si="41" ref="C291:C297">F290*($J$15/12)</f>
        <v>#VALUE!</v>
      </c>
      <c r="D291" s="18" t="e">
        <f t="shared" si="32"/>
        <v>#VALUE!</v>
      </c>
      <c r="E291" s="18" t="e">
        <f t="shared" si="38"/>
        <v>#VALUE!</v>
      </c>
      <c r="F291" s="6" t="e">
        <f t="shared" si="33"/>
        <v>#VALUE!</v>
      </c>
      <c r="G291" s="6" t="e">
        <f t="shared" si="34"/>
        <v>#VALUE!</v>
      </c>
    </row>
    <row r="292" spans="1:7" ht="12.75">
      <c r="A292" s="41">
        <v>48914</v>
      </c>
      <c r="B292" s="132" t="s">
        <v>35</v>
      </c>
      <c r="C292" s="18" t="e">
        <f t="shared" si="41"/>
        <v>#VALUE!</v>
      </c>
      <c r="D292" s="18" t="e">
        <f aca="true" t="shared" si="42" ref="D292:D355">B292+C292</f>
        <v>#VALUE!</v>
      </c>
      <c r="E292" s="18" t="e">
        <f t="shared" si="38"/>
        <v>#VALUE!</v>
      </c>
      <c r="F292" s="6" t="e">
        <f aca="true" t="shared" si="43" ref="F292:F355">F291-B292</f>
        <v>#VALUE!</v>
      </c>
      <c r="G292" s="6" t="e">
        <f aca="true" t="shared" si="44" ref="G292:G355">G291-B292</f>
        <v>#VALUE!</v>
      </c>
    </row>
    <row r="293" spans="1:7" ht="12.75">
      <c r="A293" s="41">
        <v>48945</v>
      </c>
      <c r="B293" s="132" t="s">
        <v>35</v>
      </c>
      <c r="C293" s="18" t="e">
        <f t="shared" si="41"/>
        <v>#VALUE!</v>
      </c>
      <c r="D293" s="18" t="e">
        <f t="shared" si="42"/>
        <v>#VALUE!</v>
      </c>
      <c r="E293" s="18" t="e">
        <f t="shared" si="38"/>
        <v>#VALUE!</v>
      </c>
      <c r="F293" s="6" t="e">
        <f t="shared" si="43"/>
        <v>#VALUE!</v>
      </c>
      <c r="G293" s="6" t="e">
        <f t="shared" si="44"/>
        <v>#VALUE!</v>
      </c>
    </row>
    <row r="294" spans="1:7" ht="12.75">
      <c r="A294" s="41">
        <v>48976</v>
      </c>
      <c r="B294" s="132" t="s">
        <v>35</v>
      </c>
      <c r="C294" s="18" t="e">
        <f t="shared" si="41"/>
        <v>#VALUE!</v>
      </c>
      <c r="D294" s="18" t="e">
        <f t="shared" si="42"/>
        <v>#VALUE!</v>
      </c>
      <c r="E294" s="18" t="e">
        <f t="shared" si="38"/>
        <v>#VALUE!</v>
      </c>
      <c r="F294" s="6" t="e">
        <f t="shared" si="43"/>
        <v>#VALUE!</v>
      </c>
      <c r="G294" s="6" t="e">
        <f t="shared" si="44"/>
        <v>#VALUE!</v>
      </c>
    </row>
    <row r="295" spans="1:7" ht="12.75">
      <c r="A295" s="41">
        <v>49004</v>
      </c>
      <c r="B295" s="132" t="s">
        <v>35</v>
      </c>
      <c r="C295" s="18" t="e">
        <f t="shared" si="41"/>
        <v>#VALUE!</v>
      </c>
      <c r="D295" s="18" t="e">
        <f t="shared" si="42"/>
        <v>#VALUE!</v>
      </c>
      <c r="E295" s="18" t="e">
        <f t="shared" si="38"/>
        <v>#VALUE!</v>
      </c>
      <c r="F295" s="6" t="e">
        <f t="shared" si="43"/>
        <v>#VALUE!</v>
      </c>
      <c r="G295" s="6" t="e">
        <f t="shared" si="44"/>
        <v>#VALUE!</v>
      </c>
    </row>
    <row r="296" spans="1:7" ht="12.75">
      <c r="A296" s="41">
        <v>49035</v>
      </c>
      <c r="B296" s="132" t="s">
        <v>35</v>
      </c>
      <c r="C296" s="18" t="e">
        <f t="shared" si="41"/>
        <v>#VALUE!</v>
      </c>
      <c r="D296" s="18" t="e">
        <f t="shared" si="42"/>
        <v>#VALUE!</v>
      </c>
      <c r="E296" s="18" t="e">
        <f t="shared" si="38"/>
        <v>#VALUE!</v>
      </c>
      <c r="F296" s="6" t="e">
        <f t="shared" si="43"/>
        <v>#VALUE!</v>
      </c>
      <c r="G296" s="6" t="e">
        <f t="shared" si="44"/>
        <v>#VALUE!</v>
      </c>
    </row>
    <row r="297" spans="1:7" ht="12.75">
      <c r="A297" s="41">
        <v>49065</v>
      </c>
      <c r="B297" s="132" t="s">
        <v>35</v>
      </c>
      <c r="C297" s="18" t="e">
        <f t="shared" si="41"/>
        <v>#VALUE!</v>
      </c>
      <c r="D297" s="18" t="e">
        <f t="shared" si="42"/>
        <v>#VALUE!</v>
      </c>
      <c r="E297" s="18" t="e">
        <f t="shared" si="38"/>
        <v>#VALUE!</v>
      </c>
      <c r="F297" s="6" t="e">
        <f t="shared" si="43"/>
        <v>#VALUE!</v>
      </c>
      <c r="G297" s="6" t="e">
        <f t="shared" si="44"/>
        <v>#VALUE!</v>
      </c>
    </row>
    <row r="298" spans="1:7" ht="12.75">
      <c r="A298" s="41">
        <v>49096</v>
      </c>
      <c r="B298" s="132">
        <v>0</v>
      </c>
      <c r="C298" s="18" t="e">
        <f>F297*($J$15/12)+1</f>
        <v>#VALUE!</v>
      </c>
      <c r="D298" s="18" t="e">
        <f t="shared" si="42"/>
        <v>#VALUE!</v>
      </c>
      <c r="E298" s="18" t="e">
        <f t="shared" si="38"/>
        <v>#VALUE!</v>
      </c>
      <c r="F298" s="6" t="e">
        <f t="shared" si="43"/>
        <v>#VALUE!</v>
      </c>
      <c r="G298" s="6" t="e">
        <f t="shared" si="44"/>
        <v>#VALUE!</v>
      </c>
    </row>
    <row r="299" spans="1:7" ht="12.75">
      <c r="A299" s="41">
        <v>49126</v>
      </c>
      <c r="B299" s="132" t="s">
        <v>35</v>
      </c>
      <c r="C299" s="18" t="e">
        <f>F298*($J$15/12)+1</f>
        <v>#VALUE!</v>
      </c>
      <c r="D299" s="18" t="e">
        <f t="shared" si="42"/>
        <v>#VALUE!</v>
      </c>
      <c r="E299" s="18" t="e">
        <f t="shared" si="38"/>
        <v>#VALUE!</v>
      </c>
      <c r="F299" s="6" t="e">
        <f t="shared" si="43"/>
        <v>#VALUE!</v>
      </c>
      <c r="G299" s="6" t="e">
        <f t="shared" si="44"/>
        <v>#VALUE!</v>
      </c>
    </row>
    <row r="300" spans="1:7" ht="12.75">
      <c r="A300" s="41">
        <v>49157</v>
      </c>
      <c r="B300" s="132" t="s">
        <v>269</v>
      </c>
      <c r="C300" s="18" t="e">
        <f aca="true" t="shared" si="45" ref="C300:C316">F299*($J$15/12)</f>
        <v>#VALUE!</v>
      </c>
      <c r="D300" s="18" t="e">
        <f t="shared" si="42"/>
        <v>#VALUE!</v>
      </c>
      <c r="E300" s="18" t="e">
        <f t="shared" si="38"/>
        <v>#VALUE!</v>
      </c>
      <c r="F300" s="6" t="e">
        <f t="shared" si="43"/>
        <v>#VALUE!</v>
      </c>
      <c r="G300" s="6" t="e">
        <f t="shared" si="44"/>
        <v>#VALUE!</v>
      </c>
    </row>
    <row r="301" spans="1:7" ht="12.75">
      <c r="A301" s="41">
        <v>49188</v>
      </c>
      <c r="B301" s="132" t="s">
        <v>35</v>
      </c>
      <c r="C301" s="18" t="e">
        <f t="shared" si="45"/>
        <v>#VALUE!</v>
      </c>
      <c r="D301" s="18" t="e">
        <f t="shared" si="42"/>
        <v>#VALUE!</v>
      </c>
      <c r="E301" s="18" t="e">
        <f t="shared" si="38"/>
        <v>#VALUE!</v>
      </c>
      <c r="F301" s="6" t="e">
        <f t="shared" si="43"/>
        <v>#VALUE!</v>
      </c>
      <c r="G301" s="6" t="e">
        <f t="shared" si="44"/>
        <v>#VALUE!</v>
      </c>
    </row>
    <row r="302" spans="1:7" ht="12.75">
      <c r="A302" s="41">
        <v>49218</v>
      </c>
      <c r="B302" s="132" t="s">
        <v>35</v>
      </c>
      <c r="C302" s="18" t="e">
        <f t="shared" si="45"/>
        <v>#VALUE!</v>
      </c>
      <c r="D302" s="18" t="e">
        <f t="shared" si="42"/>
        <v>#VALUE!</v>
      </c>
      <c r="E302" s="18" t="e">
        <f t="shared" si="38"/>
        <v>#VALUE!</v>
      </c>
      <c r="F302" s="6" t="e">
        <f t="shared" si="43"/>
        <v>#VALUE!</v>
      </c>
      <c r="G302" s="6" t="e">
        <f t="shared" si="44"/>
        <v>#VALUE!</v>
      </c>
    </row>
    <row r="303" spans="1:7" ht="12.75">
      <c r="A303" s="41">
        <v>49249</v>
      </c>
      <c r="B303" s="132" t="s">
        <v>35</v>
      </c>
      <c r="C303" s="18" t="e">
        <f t="shared" si="45"/>
        <v>#VALUE!</v>
      </c>
      <c r="D303" s="18" t="e">
        <f t="shared" si="42"/>
        <v>#VALUE!</v>
      </c>
      <c r="E303" s="18" t="e">
        <f t="shared" si="38"/>
        <v>#VALUE!</v>
      </c>
      <c r="F303" s="6" t="e">
        <f t="shared" si="43"/>
        <v>#VALUE!</v>
      </c>
      <c r="G303" s="6" t="e">
        <f t="shared" si="44"/>
        <v>#VALUE!</v>
      </c>
    </row>
    <row r="304" spans="1:7" ht="12.75">
      <c r="A304" s="41">
        <v>49279</v>
      </c>
      <c r="B304" s="132" t="s">
        <v>35</v>
      </c>
      <c r="C304" s="18" t="e">
        <f t="shared" si="45"/>
        <v>#VALUE!</v>
      </c>
      <c r="D304" s="18" t="e">
        <f t="shared" si="42"/>
        <v>#VALUE!</v>
      </c>
      <c r="E304" s="18" t="e">
        <f t="shared" si="38"/>
        <v>#VALUE!</v>
      </c>
      <c r="F304" s="6" t="e">
        <f t="shared" si="43"/>
        <v>#VALUE!</v>
      </c>
      <c r="G304" s="6" t="e">
        <f t="shared" si="44"/>
        <v>#VALUE!</v>
      </c>
    </row>
    <row r="305" spans="1:7" ht="12.75">
      <c r="A305" s="41">
        <v>49310</v>
      </c>
      <c r="B305" s="132" t="s">
        <v>35</v>
      </c>
      <c r="C305" s="18" t="e">
        <f t="shared" si="45"/>
        <v>#VALUE!</v>
      </c>
      <c r="D305" s="18" t="e">
        <f t="shared" si="42"/>
        <v>#VALUE!</v>
      </c>
      <c r="E305" s="18" t="e">
        <f t="shared" si="38"/>
        <v>#VALUE!</v>
      </c>
      <c r="F305" s="6" t="e">
        <f t="shared" si="43"/>
        <v>#VALUE!</v>
      </c>
      <c r="G305" s="6" t="e">
        <f t="shared" si="44"/>
        <v>#VALUE!</v>
      </c>
    </row>
    <row r="306" spans="1:7" ht="12.75">
      <c r="A306" s="41">
        <v>49341</v>
      </c>
      <c r="B306" s="132">
        <v>0</v>
      </c>
      <c r="C306" s="18" t="e">
        <f t="shared" si="45"/>
        <v>#VALUE!</v>
      </c>
      <c r="D306" s="18" t="e">
        <f t="shared" si="42"/>
        <v>#VALUE!</v>
      </c>
      <c r="E306" s="18" t="e">
        <f t="shared" si="38"/>
        <v>#VALUE!</v>
      </c>
      <c r="F306" s="6" t="e">
        <f t="shared" si="43"/>
        <v>#VALUE!</v>
      </c>
      <c r="G306" s="6" t="e">
        <f t="shared" si="44"/>
        <v>#VALUE!</v>
      </c>
    </row>
    <row r="307" spans="1:7" ht="12.75">
      <c r="A307" s="41">
        <v>49369</v>
      </c>
      <c r="B307" s="132" t="s">
        <v>35</v>
      </c>
      <c r="C307" s="18" t="e">
        <f t="shared" si="45"/>
        <v>#VALUE!</v>
      </c>
      <c r="D307" s="18" t="e">
        <f t="shared" si="42"/>
        <v>#VALUE!</v>
      </c>
      <c r="E307" s="18" t="e">
        <f t="shared" si="38"/>
        <v>#VALUE!</v>
      </c>
      <c r="F307" s="6" t="e">
        <f t="shared" si="43"/>
        <v>#VALUE!</v>
      </c>
      <c r="G307" s="6" t="e">
        <f t="shared" si="44"/>
        <v>#VALUE!</v>
      </c>
    </row>
    <row r="308" spans="1:7" ht="12.75">
      <c r="A308" s="41">
        <v>49400</v>
      </c>
      <c r="B308" s="132" t="s">
        <v>35</v>
      </c>
      <c r="C308" s="18" t="e">
        <f t="shared" si="45"/>
        <v>#VALUE!</v>
      </c>
      <c r="D308" s="18" t="e">
        <f t="shared" si="42"/>
        <v>#VALUE!</v>
      </c>
      <c r="E308" s="18" t="e">
        <f t="shared" si="38"/>
        <v>#VALUE!</v>
      </c>
      <c r="F308" s="6" t="e">
        <f t="shared" si="43"/>
        <v>#VALUE!</v>
      </c>
      <c r="G308" s="6" t="e">
        <f t="shared" si="44"/>
        <v>#VALUE!</v>
      </c>
    </row>
    <row r="309" spans="1:7" ht="12.75">
      <c r="A309" s="41">
        <v>49430</v>
      </c>
      <c r="B309" s="132" t="s">
        <v>35</v>
      </c>
      <c r="C309" s="18" t="e">
        <f t="shared" si="45"/>
        <v>#VALUE!</v>
      </c>
      <c r="D309" s="18" t="e">
        <f t="shared" si="42"/>
        <v>#VALUE!</v>
      </c>
      <c r="E309" s="18" t="e">
        <f t="shared" si="38"/>
        <v>#VALUE!</v>
      </c>
      <c r="F309" s="6" t="e">
        <f t="shared" si="43"/>
        <v>#VALUE!</v>
      </c>
      <c r="G309" s="6" t="e">
        <f t="shared" si="44"/>
        <v>#VALUE!</v>
      </c>
    </row>
    <row r="310" spans="1:7" ht="12.75">
      <c r="A310" s="41">
        <v>49461</v>
      </c>
      <c r="B310" s="132" t="s">
        <v>35</v>
      </c>
      <c r="C310" s="18" t="e">
        <f t="shared" si="45"/>
        <v>#VALUE!</v>
      </c>
      <c r="D310" s="18" t="e">
        <f t="shared" si="42"/>
        <v>#VALUE!</v>
      </c>
      <c r="E310" s="18" t="e">
        <f t="shared" si="38"/>
        <v>#VALUE!</v>
      </c>
      <c r="F310" s="6" t="e">
        <f t="shared" si="43"/>
        <v>#VALUE!</v>
      </c>
      <c r="G310" s="6" t="e">
        <f t="shared" si="44"/>
        <v>#VALUE!</v>
      </c>
    </row>
    <row r="311" spans="1:7" ht="12.75">
      <c r="A311" s="41">
        <v>49491</v>
      </c>
      <c r="B311" s="132" t="s">
        <v>35</v>
      </c>
      <c r="C311" s="18" t="e">
        <f t="shared" si="45"/>
        <v>#VALUE!</v>
      </c>
      <c r="D311" s="18" t="e">
        <f t="shared" si="42"/>
        <v>#VALUE!</v>
      </c>
      <c r="E311" s="18" t="e">
        <f t="shared" si="38"/>
        <v>#VALUE!</v>
      </c>
      <c r="F311" s="6" t="e">
        <f t="shared" si="43"/>
        <v>#VALUE!</v>
      </c>
      <c r="G311" s="6" t="e">
        <f t="shared" si="44"/>
        <v>#VALUE!</v>
      </c>
    </row>
    <row r="312" spans="1:7" ht="12.75">
      <c r="A312" s="41">
        <v>49522</v>
      </c>
      <c r="B312" s="132" t="s">
        <v>35</v>
      </c>
      <c r="C312" s="18" t="e">
        <f t="shared" si="45"/>
        <v>#VALUE!</v>
      </c>
      <c r="D312" s="18" t="e">
        <f t="shared" si="42"/>
        <v>#VALUE!</v>
      </c>
      <c r="E312" s="18" t="e">
        <f t="shared" si="38"/>
        <v>#VALUE!</v>
      </c>
      <c r="F312" s="6" t="e">
        <f t="shared" si="43"/>
        <v>#VALUE!</v>
      </c>
      <c r="G312" s="6" t="e">
        <f t="shared" si="44"/>
        <v>#VALUE!</v>
      </c>
    </row>
    <row r="313" spans="1:7" ht="12.75">
      <c r="A313" s="41">
        <v>49553</v>
      </c>
      <c r="B313" s="132" t="s">
        <v>35</v>
      </c>
      <c r="C313" s="18" t="e">
        <f t="shared" si="45"/>
        <v>#VALUE!</v>
      </c>
      <c r="D313" s="18" t="e">
        <f t="shared" si="42"/>
        <v>#VALUE!</v>
      </c>
      <c r="E313" s="18" t="e">
        <f t="shared" si="38"/>
        <v>#VALUE!</v>
      </c>
      <c r="F313" s="6" t="e">
        <f t="shared" si="43"/>
        <v>#VALUE!</v>
      </c>
      <c r="G313" s="6" t="e">
        <f t="shared" si="44"/>
        <v>#VALUE!</v>
      </c>
    </row>
    <row r="314" spans="1:7" ht="12.75">
      <c r="A314" s="41">
        <v>49583</v>
      </c>
      <c r="B314" s="132" t="s">
        <v>35</v>
      </c>
      <c r="C314" s="18" t="e">
        <f t="shared" si="45"/>
        <v>#VALUE!</v>
      </c>
      <c r="D314" s="18" t="e">
        <f t="shared" si="42"/>
        <v>#VALUE!</v>
      </c>
      <c r="E314" s="18" t="e">
        <f t="shared" si="38"/>
        <v>#VALUE!</v>
      </c>
      <c r="F314" s="6" t="e">
        <f t="shared" si="43"/>
        <v>#VALUE!</v>
      </c>
      <c r="G314" s="6" t="e">
        <f t="shared" si="44"/>
        <v>#VALUE!</v>
      </c>
    </row>
    <row r="315" spans="1:7" ht="12.75">
      <c r="A315" s="41">
        <v>49614</v>
      </c>
      <c r="B315" s="132" t="s">
        <v>35</v>
      </c>
      <c r="C315" s="18" t="e">
        <f t="shared" si="45"/>
        <v>#VALUE!</v>
      </c>
      <c r="D315" s="18" t="e">
        <f t="shared" si="42"/>
        <v>#VALUE!</v>
      </c>
      <c r="E315" s="18" t="e">
        <f t="shared" si="38"/>
        <v>#VALUE!</v>
      </c>
      <c r="F315" s="6" t="e">
        <f t="shared" si="43"/>
        <v>#VALUE!</v>
      </c>
      <c r="G315" s="6" t="e">
        <f t="shared" si="44"/>
        <v>#VALUE!</v>
      </c>
    </row>
    <row r="316" spans="1:7" ht="12.75">
      <c r="A316" s="41">
        <v>49644</v>
      </c>
      <c r="B316" s="132" t="s">
        <v>35</v>
      </c>
      <c r="C316" s="18" t="e">
        <f t="shared" si="45"/>
        <v>#VALUE!</v>
      </c>
      <c r="D316" s="18" t="e">
        <f t="shared" si="42"/>
        <v>#VALUE!</v>
      </c>
      <c r="E316" s="18" t="e">
        <f t="shared" si="38"/>
        <v>#VALUE!</v>
      </c>
      <c r="F316" s="6" t="e">
        <f t="shared" si="43"/>
        <v>#VALUE!</v>
      </c>
      <c r="G316" s="6" t="e">
        <f t="shared" si="44"/>
        <v>#VALUE!</v>
      </c>
    </row>
    <row r="317" spans="1:7" ht="12.75">
      <c r="A317" s="41">
        <v>49675</v>
      </c>
      <c r="B317" s="132" t="s">
        <v>35</v>
      </c>
      <c r="C317" s="18" t="e">
        <f>F316*($J$15/12)+1</f>
        <v>#VALUE!</v>
      </c>
      <c r="D317" s="18" t="e">
        <f t="shared" si="42"/>
        <v>#VALUE!</v>
      </c>
      <c r="E317" s="18" t="e">
        <f t="shared" si="38"/>
        <v>#VALUE!</v>
      </c>
      <c r="F317" s="6" t="e">
        <f t="shared" si="43"/>
        <v>#VALUE!</v>
      </c>
      <c r="G317" s="6" t="e">
        <f t="shared" si="44"/>
        <v>#VALUE!</v>
      </c>
    </row>
    <row r="318" spans="1:7" ht="12.75">
      <c r="A318" s="41">
        <v>49706</v>
      </c>
      <c r="B318" s="132">
        <v>0</v>
      </c>
      <c r="C318" s="18" t="e">
        <f aca="true" t="shared" si="46" ref="C318:C324">F317*($J$15/12)</f>
        <v>#VALUE!</v>
      </c>
      <c r="D318" s="18" t="e">
        <f t="shared" si="42"/>
        <v>#VALUE!</v>
      </c>
      <c r="E318" s="18" t="e">
        <f t="shared" si="38"/>
        <v>#VALUE!</v>
      </c>
      <c r="F318" s="6" t="e">
        <f t="shared" si="43"/>
        <v>#VALUE!</v>
      </c>
      <c r="G318" s="6" t="e">
        <f t="shared" si="44"/>
        <v>#VALUE!</v>
      </c>
    </row>
    <row r="319" spans="1:7" ht="12.75">
      <c r="A319" s="41">
        <v>49735</v>
      </c>
      <c r="B319" s="132" t="s">
        <v>269</v>
      </c>
      <c r="C319" s="18" t="e">
        <f t="shared" si="46"/>
        <v>#VALUE!</v>
      </c>
      <c r="D319" s="18" t="e">
        <f t="shared" si="42"/>
        <v>#VALUE!</v>
      </c>
      <c r="E319" s="18" t="e">
        <f t="shared" si="38"/>
        <v>#VALUE!</v>
      </c>
      <c r="F319" s="6" t="e">
        <f t="shared" si="43"/>
        <v>#VALUE!</v>
      </c>
      <c r="G319" s="6" t="e">
        <f t="shared" si="44"/>
        <v>#VALUE!</v>
      </c>
    </row>
    <row r="320" spans="1:7" ht="12.75">
      <c r="A320" s="41">
        <v>49766</v>
      </c>
      <c r="B320" s="132" t="s">
        <v>35</v>
      </c>
      <c r="C320" s="18" t="e">
        <f t="shared" si="46"/>
        <v>#VALUE!</v>
      </c>
      <c r="D320" s="18" t="e">
        <f t="shared" si="42"/>
        <v>#VALUE!</v>
      </c>
      <c r="E320" s="18" t="e">
        <f t="shared" si="38"/>
        <v>#VALUE!</v>
      </c>
      <c r="F320" s="6" t="e">
        <f t="shared" si="43"/>
        <v>#VALUE!</v>
      </c>
      <c r="G320" s="6" t="e">
        <f t="shared" si="44"/>
        <v>#VALUE!</v>
      </c>
    </row>
    <row r="321" spans="1:7" ht="12.75">
      <c r="A321" s="41">
        <v>49796</v>
      </c>
      <c r="B321" s="132" t="s">
        <v>35</v>
      </c>
      <c r="C321" s="18" t="e">
        <f t="shared" si="46"/>
        <v>#VALUE!</v>
      </c>
      <c r="D321" s="18" t="e">
        <f t="shared" si="42"/>
        <v>#VALUE!</v>
      </c>
      <c r="E321" s="18" t="e">
        <f t="shared" si="38"/>
        <v>#VALUE!</v>
      </c>
      <c r="F321" s="6" t="e">
        <f t="shared" si="43"/>
        <v>#VALUE!</v>
      </c>
      <c r="G321" s="6" t="e">
        <f t="shared" si="44"/>
        <v>#VALUE!</v>
      </c>
    </row>
    <row r="322" spans="1:7" ht="12.75">
      <c r="A322" s="41">
        <v>49827</v>
      </c>
      <c r="B322" s="132" t="s">
        <v>35</v>
      </c>
      <c r="C322" s="18" t="e">
        <f t="shared" si="46"/>
        <v>#VALUE!</v>
      </c>
      <c r="D322" s="18" t="e">
        <f t="shared" si="42"/>
        <v>#VALUE!</v>
      </c>
      <c r="E322" s="18" t="e">
        <f t="shared" si="38"/>
        <v>#VALUE!</v>
      </c>
      <c r="F322" s="6" t="e">
        <f t="shared" si="43"/>
        <v>#VALUE!</v>
      </c>
      <c r="G322" s="6" t="e">
        <f t="shared" si="44"/>
        <v>#VALUE!</v>
      </c>
    </row>
    <row r="323" spans="1:7" ht="12.75">
      <c r="A323" s="41">
        <v>49857</v>
      </c>
      <c r="B323" s="132" t="s">
        <v>35</v>
      </c>
      <c r="C323" s="18" t="e">
        <f t="shared" si="46"/>
        <v>#VALUE!</v>
      </c>
      <c r="D323" s="18" t="e">
        <f t="shared" si="42"/>
        <v>#VALUE!</v>
      </c>
      <c r="E323" s="18" t="e">
        <f t="shared" si="38"/>
        <v>#VALUE!</v>
      </c>
      <c r="F323" s="6" t="e">
        <f t="shared" si="43"/>
        <v>#VALUE!</v>
      </c>
      <c r="G323" s="6" t="e">
        <f t="shared" si="44"/>
        <v>#VALUE!</v>
      </c>
    </row>
    <row r="324" spans="1:7" ht="12.75">
      <c r="A324" s="41">
        <v>49888</v>
      </c>
      <c r="B324" s="132" t="s">
        <v>35</v>
      </c>
      <c r="C324" s="18" t="e">
        <f t="shared" si="46"/>
        <v>#VALUE!</v>
      </c>
      <c r="D324" s="18" t="e">
        <f t="shared" si="42"/>
        <v>#VALUE!</v>
      </c>
      <c r="E324" s="18" t="e">
        <f t="shared" si="38"/>
        <v>#VALUE!</v>
      </c>
      <c r="F324" s="6" t="e">
        <f t="shared" si="43"/>
        <v>#VALUE!</v>
      </c>
      <c r="G324" s="6" t="e">
        <f t="shared" si="44"/>
        <v>#VALUE!</v>
      </c>
    </row>
    <row r="325" spans="1:7" ht="12.75">
      <c r="A325" s="41">
        <v>49919</v>
      </c>
      <c r="B325" s="132" t="s">
        <v>35</v>
      </c>
      <c r="C325" s="18" t="e">
        <f>F324*($J$15/12)+1</f>
        <v>#VALUE!</v>
      </c>
      <c r="D325" s="18" t="e">
        <f t="shared" si="42"/>
        <v>#VALUE!</v>
      </c>
      <c r="E325" s="18" t="e">
        <f t="shared" si="38"/>
        <v>#VALUE!</v>
      </c>
      <c r="F325" s="6" t="e">
        <f t="shared" si="43"/>
        <v>#VALUE!</v>
      </c>
      <c r="G325" s="6" t="e">
        <f t="shared" si="44"/>
        <v>#VALUE!</v>
      </c>
    </row>
    <row r="326" spans="1:7" ht="12.75">
      <c r="A326" s="41">
        <v>49949</v>
      </c>
      <c r="B326" s="132" t="s">
        <v>35</v>
      </c>
      <c r="C326" s="18" t="e">
        <f aca="true" t="shared" si="47" ref="C326:C363">F325*($J$15/12)</f>
        <v>#VALUE!</v>
      </c>
      <c r="D326" s="18" t="e">
        <f t="shared" si="42"/>
        <v>#VALUE!</v>
      </c>
      <c r="E326" s="18" t="e">
        <f aca="true" t="shared" si="48" ref="E326:E365">D326</f>
        <v>#VALUE!</v>
      </c>
      <c r="F326" s="6" t="e">
        <f t="shared" si="43"/>
        <v>#VALUE!</v>
      </c>
      <c r="G326" s="6" t="e">
        <f t="shared" si="44"/>
        <v>#VALUE!</v>
      </c>
    </row>
    <row r="327" spans="1:7" ht="12.75">
      <c r="A327" s="41">
        <v>49980</v>
      </c>
      <c r="B327" s="132" t="s">
        <v>35</v>
      </c>
      <c r="C327" s="18" t="e">
        <f t="shared" si="47"/>
        <v>#VALUE!</v>
      </c>
      <c r="D327" s="18" t="e">
        <f t="shared" si="42"/>
        <v>#VALUE!</v>
      </c>
      <c r="E327" s="18" t="e">
        <f t="shared" si="48"/>
        <v>#VALUE!</v>
      </c>
      <c r="F327" s="6" t="e">
        <f t="shared" si="43"/>
        <v>#VALUE!</v>
      </c>
      <c r="G327" s="6" t="e">
        <f t="shared" si="44"/>
        <v>#VALUE!</v>
      </c>
    </row>
    <row r="328" spans="1:7" ht="12.75">
      <c r="A328" s="41">
        <v>50010</v>
      </c>
      <c r="B328" s="132" t="s">
        <v>35</v>
      </c>
      <c r="C328" s="18" t="e">
        <f t="shared" si="47"/>
        <v>#VALUE!</v>
      </c>
      <c r="D328" s="18" t="e">
        <f t="shared" si="42"/>
        <v>#VALUE!</v>
      </c>
      <c r="E328" s="18" t="e">
        <f t="shared" si="48"/>
        <v>#VALUE!</v>
      </c>
      <c r="F328" s="6" t="e">
        <f t="shared" si="43"/>
        <v>#VALUE!</v>
      </c>
      <c r="G328" s="6" t="e">
        <f t="shared" si="44"/>
        <v>#VALUE!</v>
      </c>
    </row>
    <row r="329" spans="1:7" ht="12.75">
      <c r="A329" s="41">
        <v>50041</v>
      </c>
      <c r="B329" s="132" t="s">
        <v>35</v>
      </c>
      <c r="C329" s="18" t="e">
        <f t="shared" si="47"/>
        <v>#VALUE!</v>
      </c>
      <c r="D329" s="18" t="e">
        <f t="shared" si="42"/>
        <v>#VALUE!</v>
      </c>
      <c r="E329" s="18" t="e">
        <f t="shared" si="48"/>
        <v>#VALUE!</v>
      </c>
      <c r="F329" s="6" t="e">
        <f t="shared" si="43"/>
        <v>#VALUE!</v>
      </c>
      <c r="G329" s="6" t="e">
        <f t="shared" si="44"/>
        <v>#VALUE!</v>
      </c>
    </row>
    <row r="330" spans="1:7" ht="12.75">
      <c r="A330" s="41">
        <v>50072</v>
      </c>
      <c r="B330" s="132" t="s">
        <v>35</v>
      </c>
      <c r="C330" s="18" t="e">
        <f t="shared" si="47"/>
        <v>#VALUE!</v>
      </c>
      <c r="D330" s="18" t="e">
        <f t="shared" si="42"/>
        <v>#VALUE!</v>
      </c>
      <c r="E330" s="18" t="e">
        <f t="shared" si="48"/>
        <v>#VALUE!</v>
      </c>
      <c r="F330" s="6" t="e">
        <f t="shared" si="43"/>
        <v>#VALUE!</v>
      </c>
      <c r="G330" s="6" t="e">
        <f t="shared" si="44"/>
        <v>#VALUE!</v>
      </c>
    </row>
    <row r="331" spans="1:7" ht="12.75">
      <c r="A331" s="41">
        <v>50100</v>
      </c>
      <c r="B331" s="132" t="s">
        <v>35</v>
      </c>
      <c r="C331" s="18" t="e">
        <f t="shared" si="47"/>
        <v>#VALUE!</v>
      </c>
      <c r="D331" s="18" t="e">
        <f t="shared" si="42"/>
        <v>#VALUE!</v>
      </c>
      <c r="E331" s="18" t="e">
        <f t="shared" si="48"/>
        <v>#VALUE!</v>
      </c>
      <c r="F331" s="6" t="e">
        <f t="shared" si="43"/>
        <v>#VALUE!</v>
      </c>
      <c r="G331" s="6" t="e">
        <f t="shared" si="44"/>
        <v>#VALUE!</v>
      </c>
    </row>
    <row r="332" spans="1:7" ht="12.75">
      <c r="A332" s="41">
        <v>50131</v>
      </c>
      <c r="B332" s="132" t="s">
        <v>35</v>
      </c>
      <c r="C332" s="18" t="e">
        <f t="shared" si="47"/>
        <v>#VALUE!</v>
      </c>
      <c r="D332" s="18" t="e">
        <f t="shared" si="42"/>
        <v>#VALUE!</v>
      </c>
      <c r="E332" s="18" t="e">
        <f t="shared" si="48"/>
        <v>#VALUE!</v>
      </c>
      <c r="F332" s="6" t="e">
        <f t="shared" si="43"/>
        <v>#VALUE!</v>
      </c>
      <c r="G332" s="6" t="e">
        <f t="shared" si="44"/>
        <v>#VALUE!</v>
      </c>
    </row>
    <row r="333" spans="1:7" ht="12.75">
      <c r="A333" s="41">
        <v>50161</v>
      </c>
      <c r="B333" s="132" t="s">
        <v>35</v>
      </c>
      <c r="C333" s="18" t="e">
        <f t="shared" si="47"/>
        <v>#VALUE!</v>
      </c>
      <c r="D333" s="18" t="e">
        <f t="shared" si="42"/>
        <v>#VALUE!</v>
      </c>
      <c r="E333" s="18" t="e">
        <f t="shared" si="48"/>
        <v>#VALUE!</v>
      </c>
      <c r="F333" s="6" t="e">
        <f t="shared" si="43"/>
        <v>#VALUE!</v>
      </c>
      <c r="G333" s="6" t="e">
        <f t="shared" si="44"/>
        <v>#VALUE!</v>
      </c>
    </row>
    <row r="334" spans="1:7" ht="12.75">
      <c r="A334" s="41">
        <v>50192</v>
      </c>
      <c r="B334" s="132" t="s">
        <v>35</v>
      </c>
      <c r="C334" s="18" t="e">
        <f t="shared" si="47"/>
        <v>#VALUE!</v>
      </c>
      <c r="D334" s="18" t="e">
        <f t="shared" si="42"/>
        <v>#VALUE!</v>
      </c>
      <c r="E334" s="18" t="e">
        <f t="shared" si="48"/>
        <v>#VALUE!</v>
      </c>
      <c r="F334" s="6" t="e">
        <f t="shared" si="43"/>
        <v>#VALUE!</v>
      </c>
      <c r="G334" s="6" t="e">
        <f t="shared" si="44"/>
        <v>#VALUE!</v>
      </c>
    </row>
    <row r="335" spans="1:7" ht="12.75">
      <c r="A335" s="41">
        <v>50222</v>
      </c>
      <c r="B335" s="132" t="s">
        <v>35</v>
      </c>
      <c r="C335" s="18" t="e">
        <f t="shared" si="47"/>
        <v>#VALUE!</v>
      </c>
      <c r="D335" s="18" t="e">
        <f t="shared" si="42"/>
        <v>#VALUE!</v>
      </c>
      <c r="E335" s="18" t="e">
        <f t="shared" si="48"/>
        <v>#VALUE!</v>
      </c>
      <c r="F335" s="6" t="e">
        <f t="shared" si="43"/>
        <v>#VALUE!</v>
      </c>
      <c r="G335" s="6" t="e">
        <f t="shared" si="44"/>
        <v>#VALUE!</v>
      </c>
    </row>
    <row r="336" spans="1:7" ht="12.75">
      <c r="A336" s="41">
        <v>50253</v>
      </c>
      <c r="B336" s="132" t="s">
        <v>35</v>
      </c>
      <c r="C336" s="18" t="e">
        <f t="shared" si="47"/>
        <v>#VALUE!</v>
      </c>
      <c r="D336" s="18" t="e">
        <f t="shared" si="42"/>
        <v>#VALUE!</v>
      </c>
      <c r="E336" s="18" t="e">
        <f t="shared" si="48"/>
        <v>#VALUE!</v>
      </c>
      <c r="F336" s="6" t="e">
        <f t="shared" si="43"/>
        <v>#VALUE!</v>
      </c>
      <c r="G336" s="6" t="e">
        <f t="shared" si="44"/>
        <v>#VALUE!</v>
      </c>
    </row>
    <row r="337" spans="1:7" ht="12.75">
      <c r="A337" s="41">
        <v>50284</v>
      </c>
      <c r="B337" s="132" t="s">
        <v>35</v>
      </c>
      <c r="C337" s="18" t="e">
        <f t="shared" si="47"/>
        <v>#VALUE!</v>
      </c>
      <c r="D337" s="18" t="e">
        <f t="shared" si="42"/>
        <v>#VALUE!</v>
      </c>
      <c r="E337" s="18" t="e">
        <f t="shared" si="48"/>
        <v>#VALUE!</v>
      </c>
      <c r="F337" s="6" t="e">
        <f t="shared" si="43"/>
        <v>#VALUE!</v>
      </c>
      <c r="G337" s="6" t="e">
        <f t="shared" si="44"/>
        <v>#VALUE!</v>
      </c>
    </row>
    <row r="338" spans="1:7" ht="12.75">
      <c r="A338" s="41">
        <v>50314</v>
      </c>
      <c r="B338" s="132" t="s">
        <v>35</v>
      </c>
      <c r="C338" s="18" t="e">
        <f t="shared" si="47"/>
        <v>#VALUE!</v>
      </c>
      <c r="D338" s="18" t="e">
        <f t="shared" si="42"/>
        <v>#VALUE!</v>
      </c>
      <c r="E338" s="18" t="e">
        <f t="shared" si="48"/>
        <v>#VALUE!</v>
      </c>
      <c r="F338" s="6" t="e">
        <f t="shared" si="43"/>
        <v>#VALUE!</v>
      </c>
      <c r="G338" s="6" t="e">
        <f t="shared" si="44"/>
        <v>#VALUE!</v>
      </c>
    </row>
    <row r="339" spans="1:7" ht="12.75">
      <c r="A339" s="41">
        <v>50345</v>
      </c>
      <c r="B339" s="132" t="s">
        <v>35</v>
      </c>
      <c r="C339" s="18" t="e">
        <f t="shared" si="47"/>
        <v>#VALUE!</v>
      </c>
      <c r="D339" s="18" t="e">
        <f t="shared" si="42"/>
        <v>#VALUE!</v>
      </c>
      <c r="E339" s="18" t="e">
        <f t="shared" si="48"/>
        <v>#VALUE!</v>
      </c>
      <c r="F339" s="6" t="e">
        <f t="shared" si="43"/>
        <v>#VALUE!</v>
      </c>
      <c r="G339" s="6" t="e">
        <f t="shared" si="44"/>
        <v>#VALUE!</v>
      </c>
    </row>
    <row r="340" spans="1:7" ht="12.75">
      <c r="A340" s="41">
        <v>50375</v>
      </c>
      <c r="B340" s="132" t="s">
        <v>35</v>
      </c>
      <c r="C340" s="18" t="e">
        <f t="shared" si="47"/>
        <v>#VALUE!</v>
      </c>
      <c r="D340" s="18" t="e">
        <f t="shared" si="42"/>
        <v>#VALUE!</v>
      </c>
      <c r="E340" s="18" t="e">
        <f t="shared" si="48"/>
        <v>#VALUE!</v>
      </c>
      <c r="F340" s="6" t="e">
        <f t="shared" si="43"/>
        <v>#VALUE!</v>
      </c>
      <c r="G340" s="6" t="e">
        <f t="shared" si="44"/>
        <v>#VALUE!</v>
      </c>
    </row>
    <row r="341" spans="1:7" ht="12.75">
      <c r="A341" s="41">
        <v>50406</v>
      </c>
      <c r="B341" s="132" t="s">
        <v>35</v>
      </c>
      <c r="C341" s="18" t="e">
        <f t="shared" si="47"/>
        <v>#VALUE!</v>
      </c>
      <c r="D341" s="18" t="e">
        <f t="shared" si="42"/>
        <v>#VALUE!</v>
      </c>
      <c r="E341" s="18" t="e">
        <f t="shared" si="48"/>
        <v>#VALUE!</v>
      </c>
      <c r="F341" s="6" t="e">
        <f t="shared" si="43"/>
        <v>#VALUE!</v>
      </c>
      <c r="G341" s="6" t="e">
        <f t="shared" si="44"/>
        <v>#VALUE!</v>
      </c>
    </row>
    <row r="342" spans="1:7" ht="12.75">
      <c r="A342" s="41">
        <v>50437</v>
      </c>
      <c r="B342" s="132" t="s">
        <v>35</v>
      </c>
      <c r="C342" s="18" t="e">
        <f t="shared" si="47"/>
        <v>#VALUE!</v>
      </c>
      <c r="D342" s="18" t="e">
        <f t="shared" si="42"/>
        <v>#VALUE!</v>
      </c>
      <c r="E342" s="18" t="e">
        <f t="shared" si="48"/>
        <v>#VALUE!</v>
      </c>
      <c r="F342" s="6" t="e">
        <f t="shared" si="43"/>
        <v>#VALUE!</v>
      </c>
      <c r="G342" s="6" t="e">
        <f t="shared" si="44"/>
        <v>#VALUE!</v>
      </c>
    </row>
    <row r="343" spans="1:7" ht="12.75">
      <c r="A343" s="41">
        <v>50465</v>
      </c>
      <c r="B343" s="132" t="s">
        <v>35</v>
      </c>
      <c r="C343" s="18" t="e">
        <f t="shared" si="47"/>
        <v>#VALUE!</v>
      </c>
      <c r="D343" s="18" t="e">
        <f t="shared" si="42"/>
        <v>#VALUE!</v>
      </c>
      <c r="E343" s="18" t="e">
        <f t="shared" si="48"/>
        <v>#VALUE!</v>
      </c>
      <c r="F343" s="6" t="e">
        <f t="shared" si="43"/>
        <v>#VALUE!</v>
      </c>
      <c r="G343" s="6" t="e">
        <f t="shared" si="44"/>
        <v>#VALUE!</v>
      </c>
    </row>
    <row r="344" spans="1:7" ht="12.75">
      <c r="A344" s="41">
        <v>50496</v>
      </c>
      <c r="B344" s="132" t="s">
        <v>35</v>
      </c>
      <c r="C344" s="18" t="e">
        <f t="shared" si="47"/>
        <v>#VALUE!</v>
      </c>
      <c r="D344" s="18" t="e">
        <f t="shared" si="42"/>
        <v>#VALUE!</v>
      </c>
      <c r="E344" s="18" t="e">
        <f t="shared" si="48"/>
        <v>#VALUE!</v>
      </c>
      <c r="F344" s="6" t="e">
        <f t="shared" si="43"/>
        <v>#VALUE!</v>
      </c>
      <c r="G344" s="6" t="e">
        <f t="shared" si="44"/>
        <v>#VALUE!</v>
      </c>
    </row>
    <row r="345" spans="1:7" ht="12.75">
      <c r="A345" s="41">
        <v>50526</v>
      </c>
      <c r="B345" s="132" t="s">
        <v>35</v>
      </c>
      <c r="C345" s="18" t="e">
        <f t="shared" si="47"/>
        <v>#VALUE!</v>
      </c>
      <c r="D345" s="18" t="e">
        <f t="shared" si="42"/>
        <v>#VALUE!</v>
      </c>
      <c r="E345" s="18" t="e">
        <f t="shared" si="48"/>
        <v>#VALUE!</v>
      </c>
      <c r="F345" s="6" t="e">
        <f t="shared" si="43"/>
        <v>#VALUE!</v>
      </c>
      <c r="G345" s="6" t="e">
        <f t="shared" si="44"/>
        <v>#VALUE!</v>
      </c>
    </row>
    <row r="346" spans="1:7" ht="12.75">
      <c r="A346" s="41">
        <v>50557</v>
      </c>
      <c r="B346" s="132" t="s">
        <v>35</v>
      </c>
      <c r="C346" s="18" t="e">
        <f t="shared" si="47"/>
        <v>#VALUE!</v>
      </c>
      <c r="D346" s="18" t="e">
        <f t="shared" si="42"/>
        <v>#VALUE!</v>
      </c>
      <c r="E346" s="18" t="e">
        <f t="shared" si="48"/>
        <v>#VALUE!</v>
      </c>
      <c r="F346" s="6" t="e">
        <f t="shared" si="43"/>
        <v>#VALUE!</v>
      </c>
      <c r="G346" s="6" t="e">
        <f t="shared" si="44"/>
        <v>#VALUE!</v>
      </c>
    </row>
    <row r="347" spans="1:7" ht="12.75">
      <c r="A347" s="41">
        <v>50587</v>
      </c>
      <c r="B347" s="132" t="s">
        <v>35</v>
      </c>
      <c r="C347" s="18" t="e">
        <f t="shared" si="47"/>
        <v>#VALUE!</v>
      </c>
      <c r="D347" s="18" t="e">
        <f t="shared" si="42"/>
        <v>#VALUE!</v>
      </c>
      <c r="E347" s="18" t="e">
        <f t="shared" si="48"/>
        <v>#VALUE!</v>
      </c>
      <c r="F347" s="6" t="e">
        <f t="shared" si="43"/>
        <v>#VALUE!</v>
      </c>
      <c r="G347" s="6" t="e">
        <f t="shared" si="44"/>
        <v>#VALUE!</v>
      </c>
    </row>
    <row r="348" spans="1:7" ht="12.75">
      <c r="A348" s="41">
        <v>50618</v>
      </c>
      <c r="B348" s="132" t="s">
        <v>35</v>
      </c>
      <c r="C348" s="18" t="e">
        <f t="shared" si="47"/>
        <v>#VALUE!</v>
      </c>
      <c r="D348" s="18" t="e">
        <f t="shared" si="42"/>
        <v>#VALUE!</v>
      </c>
      <c r="E348" s="18" t="e">
        <f t="shared" si="48"/>
        <v>#VALUE!</v>
      </c>
      <c r="F348" s="6" t="e">
        <f t="shared" si="43"/>
        <v>#VALUE!</v>
      </c>
      <c r="G348" s="6" t="e">
        <f t="shared" si="44"/>
        <v>#VALUE!</v>
      </c>
    </row>
    <row r="349" spans="1:7" ht="12.75">
      <c r="A349" s="41">
        <v>50649</v>
      </c>
      <c r="B349" s="132" t="s">
        <v>35</v>
      </c>
      <c r="C349" s="18" t="e">
        <f t="shared" si="47"/>
        <v>#VALUE!</v>
      </c>
      <c r="D349" s="18" t="e">
        <f t="shared" si="42"/>
        <v>#VALUE!</v>
      </c>
      <c r="E349" s="18" t="e">
        <f t="shared" si="48"/>
        <v>#VALUE!</v>
      </c>
      <c r="F349" s="6" t="e">
        <f t="shared" si="43"/>
        <v>#VALUE!</v>
      </c>
      <c r="G349" s="6" t="e">
        <f t="shared" si="44"/>
        <v>#VALUE!</v>
      </c>
    </row>
    <row r="350" spans="1:7" ht="12.75">
      <c r="A350" s="41">
        <v>50679</v>
      </c>
      <c r="B350" s="132" t="s">
        <v>35</v>
      </c>
      <c r="C350" s="18" t="e">
        <f t="shared" si="47"/>
        <v>#VALUE!</v>
      </c>
      <c r="D350" s="18" t="e">
        <f t="shared" si="42"/>
        <v>#VALUE!</v>
      </c>
      <c r="E350" s="18" t="e">
        <f t="shared" si="48"/>
        <v>#VALUE!</v>
      </c>
      <c r="F350" s="6" t="e">
        <f t="shared" si="43"/>
        <v>#VALUE!</v>
      </c>
      <c r="G350" s="6" t="e">
        <f t="shared" si="44"/>
        <v>#VALUE!</v>
      </c>
    </row>
    <row r="351" spans="1:7" ht="12.75">
      <c r="A351" s="41">
        <v>50710</v>
      </c>
      <c r="B351" s="132" t="s">
        <v>35</v>
      </c>
      <c r="C351" s="18" t="e">
        <f t="shared" si="47"/>
        <v>#VALUE!</v>
      </c>
      <c r="D351" s="18" t="e">
        <f t="shared" si="42"/>
        <v>#VALUE!</v>
      </c>
      <c r="E351" s="18" t="e">
        <f t="shared" si="48"/>
        <v>#VALUE!</v>
      </c>
      <c r="F351" s="6" t="e">
        <f t="shared" si="43"/>
        <v>#VALUE!</v>
      </c>
      <c r="G351" s="6" t="e">
        <f t="shared" si="44"/>
        <v>#VALUE!</v>
      </c>
    </row>
    <row r="352" spans="1:7" ht="12.75">
      <c r="A352" s="41">
        <v>50740</v>
      </c>
      <c r="B352" s="132" t="s">
        <v>35</v>
      </c>
      <c r="C352" s="18" t="e">
        <f t="shared" si="47"/>
        <v>#VALUE!</v>
      </c>
      <c r="D352" s="18" t="e">
        <f t="shared" si="42"/>
        <v>#VALUE!</v>
      </c>
      <c r="E352" s="18" t="e">
        <f t="shared" si="48"/>
        <v>#VALUE!</v>
      </c>
      <c r="F352" s="6" t="e">
        <f t="shared" si="43"/>
        <v>#VALUE!</v>
      </c>
      <c r="G352" s="6" t="e">
        <f t="shared" si="44"/>
        <v>#VALUE!</v>
      </c>
    </row>
    <row r="353" spans="1:7" ht="12.75">
      <c r="A353" s="41">
        <v>50771</v>
      </c>
      <c r="B353" s="132" t="s">
        <v>35</v>
      </c>
      <c r="C353" s="18" t="e">
        <f t="shared" si="47"/>
        <v>#VALUE!</v>
      </c>
      <c r="D353" s="18" t="e">
        <f t="shared" si="42"/>
        <v>#VALUE!</v>
      </c>
      <c r="E353" s="18" t="e">
        <f t="shared" si="48"/>
        <v>#VALUE!</v>
      </c>
      <c r="F353" s="6" t="e">
        <f t="shared" si="43"/>
        <v>#VALUE!</v>
      </c>
      <c r="G353" s="6" t="e">
        <f t="shared" si="44"/>
        <v>#VALUE!</v>
      </c>
    </row>
    <row r="354" spans="1:7" ht="12.75">
      <c r="A354" s="41">
        <v>50802</v>
      </c>
      <c r="B354" s="132" t="s">
        <v>35</v>
      </c>
      <c r="C354" s="18" t="e">
        <f t="shared" si="47"/>
        <v>#VALUE!</v>
      </c>
      <c r="D354" s="18" t="e">
        <f t="shared" si="42"/>
        <v>#VALUE!</v>
      </c>
      <c r="E354" s="18" t="e">
        <f t="shared" si="48"/>
        <v>#VALUE!</v>
      </c>
      <c r="F354" s="6" t="e">
        <f t="shared" si="43"/>
        <v>#VALUE!</v>
      </c>
      <c r="G354" s="6" t="e">
        <f t="shared" si="44"/>
        <v>#VALUE!</v>
      </c>
    </row>
    <row r="355" spans="1:7" ht="12.75">
      <c r="A355" s="41">
        <v>50830</v>
      </c>
      <c r="B355" s="132" t="s">
        <v>35</v>
      </c>
      <c r="C355" s="18" t="e">
        <f t="shared" si="47"/>
        <v>#VALUE!</v>
      </c>
      <c r="D355" s="18" t="e">
        <f t="shared" si="42"/>
        <v>#VALUE!</v>
      </c>
      <c r="E355" s="18" t="e">
        <f t="shared" si="48"/>
        <v>#VALUE!</v>
      </c>
      <c r="F355" s="6" t="e">
        <f t="shared" si="43"/>
        <v>#VALUE!</v>
      </c>
      <c r="G355" s="6" t="e">
        <f t="shared" si="44"/>
        <v>#VALUE!</v>
      </c>
    </row>
    <row r="356" spans="1:7" ht="12.75">
      <c r="A356" s="41">
        <v>50861</v>
      </c>
      <c r="B356" s="132" t="s">
        <v>35</v>
      </c>
      <c r="C356" s="18" t="e">
        <f t="shared" si="47"/>
        <v>#VALUE!</v>
      </c>
      <c r="D356" s="18" t="e">
        <f aca="true" t="shared" si="49" ref="D356:D364">B356+C356</f>
        <v>#VALUE!</v>
      </c>
      <c r="E356" s="18" t="e">
        <f t="shared" si="48"/>
        <v>#VALUE!</v>
      </c>
      <c r="F356" s="6" t="e">
        <f aca="true" t="shared" si="50" ref="F356:F364">F355-B356</f>
        <v>#VALUE!</v>
      </c>
      <c r="G356" s="6" t="e">
        <f aca="true" t="shared" si="51" ref="G356:G364">G355-B356</f>
        <v>#VALUE!</v>
      </c>
    </row>
    <row r="357" spans="1:7" ht="12.75">
      <c r="A357" s="41">
        <v>50891</v>
      </c>
      <c r="B357" s="132" t="s">
        <v>35</v>
      </c>
      <c r="C357" s="18" t="e">
        <f t="shared" si="47"/>
        <v>#VALUE!</v>
      </c>
      <c r="D357" s="18" t="e">
        <f t="shared" si="49"/>
        <v>#VALUE!</v>
      </c>
      <c r="E357" s="18" t="e">
        <f t="shared" si="48"/>
        <v>#VALUE!</v>
      </c>
      <c r="F357" s="6" t="e">
        <f t="shared" si="50"/>
        <v>#VALUE!</v>
      </c>
      <c r="G357" s="6" t="e">
        <f t="shared" si="51"/>
        <v>#VALUE!</v>
      </c>
    </row>
    <row r="358" spans="1:7" ht="12.75">
      <c r="A358" s="41">
        <v>50922</v>
      </c>
      <c r="B358" s="132" t="s">
        <v>269</v>
      </c>
      <c r="C358" s="18" t="e">
        <f t="shared" si="47"/>
        <v>#VALUE!</v>
      </c>
      <c r="D358" s="18" t="e">
        <f t="shared" si="49"/>
        <v>#VALUE!</v>
      </c>
      <c r="E358" s="18" t="e">
        <f t="shared" si="48"/>
        <v>#VALUE!</v>
      </c>
      <c r="F358" s="6" t="e">
        <f t="shared" si="50"/>
        <v>#VALUE!</v>
      </c>
      <c r="G358" s="6" t="e">
        <f t="shared" si="51"/>
        <v>#VALUE!</v>
      </c>
    </row>
    <row r="359" spans="1:7" ht="12.75">
      <c r="A359" s="41">
        <v>50952</v>
      </c>
      <c r="B359" s="132" t="s">
        <v>35</v>
      </c>
      <c r="C359" s="18" t="e">
        <f t="shared" si="47"/>
        <v>#VALUE!</v>
      </c>
      <c r="D359" s="18" t="e">
        <f t="shared" si="49"/>
        <v>#VALUE!</v>
      </c>
      <c r="E359" s="18" t="e">
        <f t="shared" si="48"/>
        <v>#VALUE!</v>
      </c>
      <c r="F359" s="6" t="e">
        <f t="shared" si="50"/>
        <v>#VALUE!</v>
      </c>
      <c r="G359" s="6" t="e">
        <f t="shared" si="51"/>
        <v>#VALUE!</v>
      </c>
    </row>
    <row r="360" spans="1:7" ht="12.75">
      <c r="A360" s="41">
        <v>50983</v>
      </c>
      <c r="B360" s="132" t="s">
        <v>35</v>
      </c>
      <c r="C360" s="18" t="e">
        <f t="shared" si="47"/>
        <v>#VALUE!</v>
      </c>
      <c r="D360" s="18" t="e">
        <f t="shared" si="49"/>
        <v>#VALUE!</v>
      </c>
      <c r="E360" s="18" t="e">
        <f t="shared" si="48"/>
        <v>#VALUE!</v>
      </c>
      <c r="F360" s="6" t="e">
        <f t="shared" si="50"/>
        <v>#VALUE!</v>
      </c>
      <c r="G360" s="6" t="e">
        <f t="shared" si="51"/>
        <v>#VALUE!</v>
      </c>
    </row>
    <row r="361" spans="1:7" ht="12.75">
      <c r="A361" s="41">
        <v>51014</v>
      </c>
      <c r="B361" s="132" t="s">
        <v>35</v>
      </c>
      <c r="C361" s="18" t="e">
        <f t="shared" si="47"/>
        <v>#VALUE!</v>
      </c>
      <c r="D361" s="18" t="e">
        <f t="shared" si="49"/>
        <v>#VALUE!</v>
      </c>
      <c r="E361" s="18" t="e">
        <f t="shared" si="48"/>
        <v>#VALUE!</v>
      </c>
      <c r="F361" s="6" t="e">
        <f t="shared" si="50"/>
        <v>#VALUE!</v>
      </c>
      <c r="G361" s="6" t="e">
        <f t="shared" si="51"/>
        <v>#VALUE!</v>
      </c>
    </row>
    <row r="362" spans="1:7" ht="12.75">
      <c r="A362" s="41">
        <v>51044</v>
      </c>
      <c r="B362" s="132" t="s">
        <v>35</v>
      </c>
      <c r="C362" s="18" t="e">
        <f t="shared" si="47"/>
        <v>#VALUE!</v>
      </c>
      <c r="D362" s="18" t="e">
        <f t="shared" si="49"/>
        <v>#VALUE!</v>
      </c>
      <c r="E362" s="18" t="e">
        <f t="shared" si="48"/>
        <v>#VALUE!</v>
      </c>
      <c r="F362" s="6" t="e">
        <f t="shared" si="50"/>
        <v>#VALUE!</v>
      </c>
      <c r="G362" s="6" t="e">
        <f t="shared" si="51"/>
        <v>#VALUE!</v>
      </c>
    </row>
    <row r="363" spans="1:7" ht="12.75">
      <c r="A363" s="41">
        <v>51075</v>
      </c>
      <c r="B363" s="132" t="s">
        <v>35</v>
      </c>
      <c r="C363" s="18" t="e">
        <f t="shared" si="47"/>
        <v>#VALUE!</v>
      </c>
      <c r="D363" s="18" t="e">
        <f t="shared" si="49"/>
        <v>#VALUE!</v>
      </c>
      <c r="E363" s="18" t="e">
        <f t="shared" si="48"/>
        <v>#VALUE!</v>
      </c>
      <c r="F363" s="6" t="e">
        <f t="shared" si="50"/>
        <v>#VALUE!</v>
      </c>
      <c r="G363" s="6" t="e">
        <f t="shared" si="51"/>
        <v>#VALUE!</v>
      </c>
    </row>
    <row r="364" spans="1:10" ht="12.75">
      <c r="A364" s="47">
        <v>51105</v>
      </c>
      <c r="B364" s="133" t="s">
        <v>35</v>
      </c>
      <c r="C364" s="19" t="e">
        <f>F363*($J$15/12)+7</f>
        <v>#VALUE!</v>
      </c>
      <c r="D364" s="19" t="e">
        <f t="shared" si="49"/>
        <v>#VALUE!</v>
      </c>
      <c r="E364" s="19" t="e">
        <f t="shared" si="48"/>
        <v>#VALUE!</v>
      </c>
      <c r="F364" s="20" t="e">
        <f t="shared" si="50"/>
        <v>#VALUE!</v>
      </c>
      <c r="G364" s="20" t="e">
        <f t="shared" si="51"/>
        <v>#VALUE!</v>
      </c>
      <c r="H364" s="5"/>
      <c r="I364" s="5"/>
      <c r="J364" s="5"/>
    </row>
    <row r="365" spans="2:5" ht="12.75">
      <c r="B365" s="18">
        <f>SUM(B5:B364)</f>
        <v>0</v>
      </c>
      <c r="C365" s="18" t="e">
        <f>SUM(C4:C364)</f>
        <v>#VALUE!</v>
      </c>
      <c r="D365" s="18" t="e">
        <f>SUM(D5:D364)</f>
        <v>#VALUE!</v>
      </c>
      <c r="E365" s="18" t="e">
        <f t="shared" si="48"/>
        <v>#VALUE!</v>
      </c>
    </row>
  </sheetData>
  <sheetProtection/>
  <mergeCells count="1">
    <mergeCell ref="A1:G1"/>
  </mergeCells>
  <printOptions/>
  <pageMargins left="0.75" right="0.75" top="1" bottom="1" header="0.5" footer="0.5"/>
  <pageSetup fitToHeight="0" fitToWidth="1" horizontalDpi="600" verticalDpi="600" orientation="portrait" scale="70" r:id="rId1"/>
  <headerFooter alignWithMargins="0">
    <oddHeader>&amp;L&amp;F&amp;R&amp;A</oddHeader>
    <oddFooter>&amp;L&amp;D&amp;C&amp;A&amp;R&amp;P of &amp;N</oddFooter>
  </headerFooter>
  <rowBreaks count="1" manualBreakCount="1">
    <brk id="289" max="9" man="1"/>
  </rowBreaks>
</worksheet>
</file>

<file path=xl/worksheets/sheet13.xml><?xml version="1.0" encoding="utf-8"?>
<worksheet xmlns="http://schemas.openxmlformats.org/spreadsheetml/2006/main" xmlns:r="http://schemas.openxmlformats.org/officeDocument/2006/relationships">
  <sheetPr>
    <tabColor indexed="41"/>
    <pageSetUpPr fitToPage="1"/>
  </sheetPr>
  <dimension ref="A1:K31"/>
  <sheetViews>
    <sheetView zoomScaleSheetLayoutView="100" zoomScalePageLayoutView="0" workbookViewId="0" topLeftCell="A1">
      <selection activeCell="K47" sqref="K47"/>
    </sheetView>
  </sheetViews>
  <sheetFormatPr defaultColWidth="9.140625" defaultRowHeight="12.75"/>
  <cols>
    <col min="1" max="1" width="27.421875" style="0" customWidth="1"/>
    <col min="3" max="3" width="17.8515625" style="0" customWidth="1"/>
    <col min="4" max="4" width="18.8515625" style="0" customWidth="1"/>
    <col min="5" max="5" width="21.421875" style="0" customWidth="1"/>
    <col min="7" max="7" width="27.8515625" style="0" customWidth="1"/>
    <col min="8" max="8" width="17.8515625" style="0" customWidth="1"/>
    <col min="9" max="10" width="15.8515625" style="0" customWidth="1"/>
    <col min="11" max="11" width="22.421875" style="0" customWidth="1"/>
  </cols>
  <sheetData>
    <row r="1" spans="1:8" s="46" customFormat="1" ht="19.5">
      <c r="A1" s="505" t="s">
        <v>255</v>
      </c>
      <c r="B1" s="505"/>
      <c r="C1" s="505"/>
      <c r="D1" s="505"/>
      <c r="E1" s="505"/>
      <c r="F1" s="505"/>
      <c r="G1" s="505"/>
      <c r="H1" s="505"/>
    </row>
    <row r="2" spans="1:8" s="46" customFormat="1" ht="19.5">
      <c r="A2" s="161"/>
      <c r="B2" s="161"/>
      <c r="C2" s="161"/>
      <c r="D2" s="161"/>
      <c r="E2" s="161"/>
      <c r="F2" s="161"/>
      <c r="G2" s="161"/>
      <c r="H2" s="161"/>
    </row>
    <row r="3" spans="1:8" s="50" customFormat="1" ht="22.5" customHeight="1">
      <c r="A3" s="395" t="s">
        <v>495</v>
      </c>
      <c r="B3" s="395"/>
      <c r="C3" s="395"/>
      <c r="D3" s="395"/>
      <c r="E3" s="395"/>
      <c r="F3" s="49"/>
      <c r="G3" s="49"/>
      <c r="H3" s="49"/>
    </row>
    <row r="4" spans="1:11" ht="13.5" thickBot="1">
      <c r="A4" t="s">
        <v>328</v>
      </c>
      <c r="B4" s="105"/>
      <c r="C4" s="3" t="s">
        <v>315</v>
      </c>
      <c r="D4" s="506"/>
      <c r="E4" s="507"/>
      <c r="G4" s="3" t="s">
        <v>329</v>
      </c>
      <c r="H4" s="105"/>
      <c r="I4" s="3" t="s">
        <v>315</v>
      </c>
      <c r="J4" s="506"/>
      <c r="K4" s="507"/>
    </row>
    <row r="5" spans="1:11" ht="12.75">
      <c r="A5" s="21"/>
      <c r="B5" s="246" t="s">
        <v>199</v>
      </c>
      <c r="C5" s="246" t="s">
        <v>200</v>
      </c>
      <c r="D5" s="246" t="s">
        <v>201</v>
      </c>
      <c r="E5" s="251" t="s">
        <v>405</v>
      </c>
      <c r="G5" s="247"/>
      <c r="H5" s="246" t="s">
        <v>199</v>
      </c>
      <c r="I5" s="246" t="s">
        <v>200</v>
      </c>
      <c r="J5" s="147" t="s">
        <v>201</v>
      </c>
      <c r="K5" s="269" t="s">
        <v>405</v>
      </c>
    </row>
    <row r="6" spans="1:11" ht="12.75">
      <c r="A6" s="247" t="s">
        <v>460</v>
      </c>
      <c r="B6" s="309"/>
      <c r="C6" s="309"/>
      <c r="D6" s="309"/>
      <c r="E6" s="310"/>
      <c r="G6" s="247" t="s">
        <v>460</v>
      </c>
      <c r="H6" s="309"/>
      <c r="I6" s="309"/>
      <c r="J6" s="319"/>
      <c r="K6" s="311"/>
    </row>
    <row r="7" spans="1:11" ht="12.75">
      <c r="A7" s="15" t="s">
        <v>195</v>
      </c>
      <c r="B7" s="333" t="s">
        <v>35</v>
      </c>
      <c r="C7" s="313" t="s">
        <v>35</v>
      </c>
      <c r="D7" s="313" t="s">
        <v>35</v>
      </c>
      <c r="E7" s="314"/>
      <c r="G7" s="15" t="s">
        <v>195</v>
      </c>
      <c r="H7" s="333" t="s">
        <v>35</v>
      </c>
      <c r="I7" s="313" t="s">
        <v>35</v>
      </c>
      <c r="J7" s="320" t="s">
        <v>35</v>
      </c>
      <c r="K7" s="321"/>
    </row>
    <row r="8" spans="1:11" ht="12.75">
      <c r="A8" s="15" t="s">
        <v>196</v>
      </c>
      <c r="B8" s="333" t="s">
        <v>35</v>
      </c>
      <c r="C8" s="313" t="s">
        <v>35</v>
      </c>
      <c r="D8" s="313" t="s">
        <v>35</v>
      </c>
      <c r="E8" s="314"/>
      <c r="G8" s="15" t="s">
        <v>196</v>
      </c>
      <c r="H8" s="333" t="s">
        <v>35</v>
      </c>
      <c r="I8" s="313" t="s">
        <v>35</v>
      </c>
      <c r="J8" s="320" t="s">
        <v>35</v>
      </c>
      <c r="K8" s="321"/>
    </row>
    <row r="9" spans="1:11" ht="12.75">
      <c r="A9" s="15" t="s">
        <v>196</v>
      </c>
      <c r="B9" s="333" t="s">
        <v>35</v>
      </c>
      <c r="C9" s="313" t="s">
        <v>35</v>
      </c>
      <c r="D9" s="313" t="s">
        <v>35</v>
      </c>
      <c r="E9" s="314"/>
      <c r="G9" s="15" t="s">
        <v>196</v>
      </c>
      <c r="H9" s="333" t="s">
        <v>35</v>
      </c>
      <c r="I9" s="313" t="s">
        <v>35</v>
      </c>
      <c r="J9" s="320" t="s">
        <v>35</v>
      </c>
      <c r="K9" s="321"/>
    </row>
    <row r="10" spans="1:11" ht="12.75">
      <c r="A10" s="15" t="s">
        <v>197</v>
      </c>
      <c r="B10" s="333" t="s">
        <v>35</v>
      </c>
      <c r="C10" s="313" t="s">
        <v>35</v>
      </c>
      <c r="D10" s="313" t="s">
        <v>35</v>
      </c>
      <c r="E10" s="314"/>
      <c r="G10" s="15" t="s">
        <v>197</v>
      </c>
      <c r="H10" s="333" t="s">
        <v>35</v>
      </c>
      <c r="I10" s="313" t="s">
        <v>35</v>
      </c>
      <c r="J10" s="320" t="s">
        <v>35</v>
      </c>
      <c r="K10" s="321"/>
    </row>
    <row r="11" spans="1:11" ht="12.75">
      <c r="A11" s="15" t="s">
        <v>198</v>
      </c>
      <c r="B11" s="334"/>
      <c r="C11" s="315"/>
      <c r="D11" s="315"/>
      <c r="E11" s="316"/>
      <c r="G11" s="15" t="s">
        <v>198</v>
      </c>
      <c r="H11" s="334"/>
      <c r="I11" s="315"/>
      <c r="J11" s="322"/>
      <c r="K11" s="323"/>
    </row>
    <row r="12" spans="1:11" ht="12.75">
      <c r="A12" s="15" t="s">
        <v>452</v>
      </c>
      <c r="B12" s="334"/>
      <c r="C12" s="315"/>
      <c r="D12" s="315"/>
      <c r="E12" s="316"/>
      <c r="G12" s="15" t="s">
        <v>452</v>
      </c>
      <c r="H12" s="334"/>
      <c r="I12" s="315"/>
      <c r="J12" s="322"/>
      <c r="K12" s="323"/>
    </row>
    <row r="13" spans="1:11" ht="13.5" thickBot="1">
      <c r="A13" s="15" t="s">
        <v>453</v>
      </c>
      <c r="B13" s="335" t="s">
        <v>35</v>
      </c>
      <c r="C13" s="317" t="s">
        <v>35</v>
      </c>
      <c r="D13" s="317" t="s">
        <v>35</v>
      </c>
      <c r="E13" s="318"/>
      <c r="G13" s="15" t="s">
        <v>453</v>
      </c>
      <c r="H13" s="335" t="s">
        <v>35</v>
      </c>
      <c r="I13" s="317" t="s">
        <v>35</v>
      </c>
      <c r="J13" s="324" t="s">
        <v>35</v>
      </c>
      <c r="K13" s="325"/>
    </row>
    <row r="15" spans="1:8" ht="12.75">
      <c r="A15" t="s">
        <v>314</v>
      </c>
      <c r="B15" s="129" t="s">
        <v>35</v>
      </c>
      <c r="G15" t="s">
        <v>314</v>
      </c>
      <c r="H15" s="129" t="s">
        <v>35</v>
      </c>
    </row>
    <row r="20" spans="1:11" ht="13.5" thickBot="1">
      <c r="A20" t="s">
        <v>331</v>
      </c>
      <c r="B20" s="105"/>
      <c r="C20" s="3" t="s">
        <v>315</v>
      </c>
      <c r="D20" s="506"/>
      <c r="E20" s="507"/>
      <c r="G20" t="s">
        <v>330</v>
      </c>
      <c r="H20" s="105"/>
      <c r="I20" t="s">
        <v>315</v>
      </c>
      <c r="J20" s="506"/>
      <c r="K20" s="507"/>
    </row>
    <row r="21" spans="1:11" ht="12.75">
      <c r="A21" s="21"/>
      <c r="B21" s="246" t="s">
        <v>199</v>
      </c>
      <c r="C21" s="148" t="s">
        <v>200</v>
      </c>
      <c r="D21" s="246" t="s">
        <v>201</v>
      </c>
      <c r="E21" s="251" t="s">
        <v>405</v>
      </c>
      <c r="G21" s="21"/>
      <c r="H21" s="246" t="s">
        <v>199</v>
      </c>
      <c r="I21" s="148" t="s">
        <v>200</v>
      </c>
      <c r="J21" s="147" t="s">
        <v>201</v>
      </c>
      <c r="K21" s="268" t="s">
        <v>405</v>
      </c>
    </row>
    <row r="22" spans="1:11" ht="12.75">
      <c r="A22" s="247" t="s">
        <v>460</v>
      </c>
      <c r="B22" s="309"/>
      <c r="C22" s="309"/>
      <c r="D22" s="309"/>
      <c r="E22" s="310"/>
      <c r="G22" s="247" t="s">
        <v>460</v>
      </c>
      <c r="H22" s="309"/>
      <c r="I22" s="309"/>
      <c r="J22" s="319"/>
      <c r="K22" s="312"/>
    </row>
    <row r="23" spans="1:11" ht="12.75">
      <c r="A23" s="15" t="s">
        <v>195</v>
      </c>
      <c r="B23" s="333" t="s">
        <v>35</v>
      </c>
      <c r="C23" s="313" t="str">
        <f>'General Project Information'!OLE_LINK1</f>
        <v> </v>
      </c>
      <c r="D23" s="313" t="s">
        <v>35</v>
      </c>
      <c r="E23" s="314"/>
      <c r="G23" s="15" t="s">
        <v>195</v>
      </c>
      <c r="H23" s="333" t="s">
        <v>35</v>
      </c>
      <c r="I23" s="313" t="s">
        <v>35</v>
      </c>
      <c r="J23" s="320" t="s">
        <v>35</v>
      </c>
      <c r="K23" s="321"/>
    </row>
    <row r="24" spans="1:11" ht="12.75">
      <c r="A24" s="15" t="s">
        <v>196</v>
      </c>
      <c r="B24" s="333" t="s">
        <v>35</v>
      </c>
      <c r="C24" s="313" t="s">
        <v>35</v>
      </c>
      <c r="D24" s="313" t="s">
        <v>35</v>
      </c>
      <c r="E24" s="314"/>
      <c r="G24" s="15" t="s">
        <v>196</v>
      </c>
      <c r="H24" s="333" t="s">
        <v>35</v>
      </c>
      <c r="I24" s="313" t="s">
        <v>35</v>
      </c>
      <c r="J24" s="320" t="s">
        <v>35</v>
      </c>
      <c r="K24" s="321"/>
    </row>
    <row r="25" spans="1:11" ht="12.75">
      <c r="A25" s="15" t="s">
        <v>196</v>
      </c>
      <c r="B25" s="333" t="s">
        <v>35</v>
      </c>
      <c r="C25" s="313" t="s">
        <v>35</v>
      </c>
      <c r="D25" s="313" t="s">
        <v>35</v>
      </c>
      <c r="E25" s="314"/>
      <c r="G25" s="15" t="s">
        <v>196</v>
      </c>
      <c r="H25" s="333" t="s">
        <v>35</v>
      </c>
      <c r="I25" s="313" t="s">
        <v>35</v>
      </c>
      <c r="J25" s="320" t="s">
        <v>35</v>
      </c>
      <c r="K25" s="321"/>
    </row>
    <row r="26" spans="1:11" ht="12.75">
      <c r="A26" s="15" t="s">
        <v>197</v>
      </c>
      <c r="B26" s="333" t="s">
        <v>35</v>
      </c>
      <c r="C26" s="313" t="s">
        <v>35</v>
      </c>
      <c r="D26" s="313" t="s">
        <v>35</v>
      </c>
      <c r="E26" s="314"/>
      <c r="G26" s="15" t="s">
        <v>197</v>
      </c>
      <c r="H26" s="333" t="s">
        <v>35</v>
      </c>
      <c r="I26" s="313" t="s">
        <v>35</v>
      </c>
      <c r="J26" s="320" t="s">
        <v>35</v>
      </c>
      <c r="K26" s="321"/>
    </row>
    <row r="27" spans="1:11" ht="12.75">
      <c r="A27" s="15" t="s">
        <v>198</v>
      </c>
      <c r="B27" s="334"/>
      <c r="C27" s="315"/>
      <c r="D27" s="315"/>
      <c r="E27" s="316"/>
      <c r="G27" s="15" t="s">
        <v>198</v>
      </c>
      <c r="H27" s="334"/>
      <c r="I27" s="315"/>
      <c r="J27" s="322"/>
      <c r="K27" s="323"/>
    </row>
    <row r="28" spans="1:11" ht="12.75">
      <c r="A28" s="15" t="s">
        <v>452</v>
      </c>
      <c r="B28" s="334"/>
      <c r="C28" s="315"/>
      <c r="D28" s="315"/>
      <c r="E28" s="316"/>
      <c r="G28" s="15" t="s">
        <v>452</v>
      </c>
      <c r="H28" s="334"/>
      <c r="I28" s="315"/>
      <c r="J28" s="322"/>
      <c r="K28" s="323"/>
    </row>
    <row r="29" spans="1:11" ht="13.5" thickBot="1">
      <c r="A29" s="15" t="s">
        <v>453</v>
      </c>
      <c r="B29" s="335" t="s">
        <v>35</v>
      </c>
      <c r="C29" s="317" t="s">
        <v>35</v>
      </c>
      <c r="D29" s="317" t="s">
        <v>35</v>
      </c>
      <c r="E29" s="318"/>
      <c r="G29" s="15" t="s">
        <v>453</v>
      </c>
      <c r="H29" s="335" t="s">
        <v>35</v>
      </c>
      <c r="I29" s="317" t="s">
        <v>35</v>
      </c>
      <c r="J29" s="324" t="s">
        <v>35</v>
      </c>
      <c r="K29" s="325"/>
    </row>
    <row r="31" spans="1:8" ht="12.75">
      <c r="A31" t="s">
        <v>314</v>
      </c>
      <c r="B31" s="129" t="s">
        <v>35</v>
      </c>
      <c r="G31" t="s">
        <v>314</v>
      </c>
      <c r="H31" s="129" t="s">
        <v>35</v>
      </c>
    </row>
  </sheetData>
  <sheetProtection/>
  <mergeCells count="5">
    <mergeCell ref="A1:H1"/>
    <mergeCell ref="J4:K4"/>
    <mergeCell ref="D4:E4"/>
    <mergeCell ref="D20:E20"/>
    <mergeCell ref="J20:K20"/>
  </mergeCells>
  <printOptions/>
  <pageMargins left="0.75" right="0.75" top="1" bottom="1" header="0.5" footer="0.5"/>
  <pageSetup cellComments="asDisplayed" fitToHeight="0" fitToWidth="1" horizontalDpi="600" verticalDpi="600" orientation="landscape" scale="60" r:id="rId1"/>
  <headerFooter alignWithMargins="0">
    <oddHeader>&amp;L&amp;F&amp;R&amp;A</oddHeader>
    <oddFooter>&amp;L&amp;D&amp;C&amp;A&amp;R&amp;P of &amp;N</oddFooter>
  </headerFooter>
</worksheet>
</file>

<file path=xl/worksheets/sheet14.xml><?xml version="1.0" encoding="utf-8"?>
<worksheet xmlns="http://schemas.openxmlformats.org/spreadsheetml/2006/main" xmlns:r="http://schemas.openxmlformats.org/officeDocument/2006/relationships">
  <sheetPr>
    <tabColor indexed="41"/>
    <pageSetUpPr fitToPage="1"/>
  </sheetPr>
  <dimension ref="A1:IV382"/>
  <sheetViews>
    <sheetView zoomScalePageLayoutView="0" workbookViewId="0" topLeftCell="A1">
      <selection activeCell="G30" sqref="G30"/>
    </sheetView>
  </sheetViews>
  <sheetFormatPr defaultColWidth="9.140625" defaultRowHeight="12.75"/>
  <cols>
    <col min="1" max="1" width="32.57421875" style="51" customWidth="1"/>
    <col min="2" max="2" width="41.140625" style="51" customWidth="1"/>
    <col min="3" max="3" width="27.8515625" style="51" customWidth="1"/>
    <col min="4" max="4" width="27.57421875" style="51" customWidth="1"/>
    <col min="5" max="16384" width="9.140625" style="51" customWidth="1"/>
  </cols>
  <sheetData>
    <row r="1" spans="1:4" s="39" customFormat="1" ht="21.75" customHeight="1">
      <c r="A1" s="508" t="s">
        <v>57</v>
      </c>
      <c r="B1" s="508"/>
      <c r="C1" s="508"/>
      <c r="D1" s="508"/>
    </row>
    <row r="2" spans="1:3" ht="12.75">
      <c r="A2" s="396" t="s">
        <v>510</v>
      </c>
      <c r="B2" s="396"/>
      <c r="C2" s="396"/>
    </row>
    <row r="3" spans="1:7" ht="12.75">
      <c r="A3" s="396" t="s">
        <v>511</v>
      </c>
      <c r="B3" s="396"/>
      <c r="C3" s="396"/>
      <c r="D3" s="396"/>
      <c r="E3" s="396"/>
      <c r="F3" s="396"/>
      <c r="G3" s="396"/>
    </row>
    <row r="4" spans="1:256" s="53" customFormat="1" ht="12.75">
      <c r="A4" s="53" t="s">
        <v>53</v>
      </c>
      <c r="B4" s="53" t="s">
        <v>54</v>
      </c>
      <c r="C4" s="53" t="s">
        <v>55</v>
      </c>
      <c r="D4" s="54" t="s">
        <v>56</v>
      </c>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c r="IR4" s="54"/>
      <c r="IS4" s="54"/>
      <c r="IT4" s="54"/>
      <c r="IU4" s="54"/>
      <c r="IV4" s="54"/>
    </row>
    <row r="5" spans="1:4" ht="12.75">
      <c r="A5" s="121" t="s">
        <v>35</v>
      </c>
      <c r="B5" s="122" t="s">
        <v>35</v>
      </c>
      <c r="C5" s="122" t="s">
        <v>35</v>
      </c>
      <c r="D5" s="109" t="s">
        <v>35</v>
      </c>
    </row>
    <row r="6" spans="1:4" ht="12.75">
      <c r="A6" s="121" t="s">
        <v>35</v>
      </c>
      <c r="B6" s="122" t="s">
        <v>35</v>
      </c>
      <c r="C6" s="122" t="s">
        <v>35</v>
      </c>
      <c r="D6" s="109" t="s">
        <v>35</v>
      </c>
    </row>
    <row r="7" spans="1:4" ht="12.75">
      <c r="A7" s="121" t="s">
        <v>35</v>
      </c>
      <c r="B7" s="122" t="s">
        <v>35</v>
      </c>
      <c r="C7" s="122" t="s">
        <v>35</v>
      </c>
      <c r="D7" s="123"/>
    </row>
    <row r="8" spans="1:10" ht="15.75">
      <c r="A8" s="121" t="s">
        <v>35</v>
      </c>
      <c r="B8" s="122" t="s">
        <v>35</v>
      </c>
      <c r="C8" s="122" t="s">
        <v>35</v>
      </c>
      <c r="D8" s="122" t="s">
        <v>35</v>
      </c>
      <c r="F8" s="410" t="s">
        <v>513</v>
      </c>
      <c r="G8" s="393"/>
      <c r="H8" s="393"/>
      <c r="I8" s="393"/>
      <c r="J8" s="393"/>
    </row>
    <row r="9" spans="1:10" ht="15.75">
      <c r="A9" s="121" t="s">
        <v>35</v>
      </c>
      <c r="B9" s="122" t="s">
        <v>35</v>
      </c>
      <c r="C9" s="122" t="s">
        <v>35</v>
      </c>
      <c r="D9" s="122"/>
      <c r="F9" s="411" t="s">
        <v>514</v>
      </c>
      <c r="G9" s="393"/>
      <c r="H9" s="393"/>
      <c r="I9" s="393"/>
      <c r="J9" s="393"/>
    </row>
    <row r="10" spans="1:10" ht="15.75">
      <c r="A10" s="121" t="s">
        <v>35</v>
      </c>
      <c r="B10" s="122" t="s">
        <v>35</v>
      </c>
      <c r="C10" s="122" t="s">
        <v>35</v>
      </c>
      <c r="D10" s="122"/>
      <c r="F10" s="410" t="s">
        <v>515</v>
      </c>
      <c r="G10" s="393"/>
      <c r="H10" s="393"/>
      <c r="I10" s="393"/>
      <c r="J10" s="393"/>
    </row>
    <row r="11" spans="1:10" ht="40.5" customHeight="1">
      <c r="A11" s="121" t="s">
        <v>35</v>
      </c>
      <c r="B11" s="122" t="s">
        <v>35</v>
      </c>
      <c r="C11" s="122" t="s">
        <v>35</v>
      </c>
      <c r="D11" s="109" t="s">
        <v>35</v>
      </c>
      <c r="F11" s="410" t="s">
        <v>516</v>
      </c>
      <c r="G11" s="393"/>
      <c r="H11" s="393"/>
      <c r="I11" s="393"/>
      <c r="J11" s="393"/>
    </row>
    <row r="12" spans="1:10" ht="32.25" customHeight="1">
      <c r="A12" s="121" t="s">
        <v>35</v>
      </c>
      <c r="B12" s="122" t="s">
        <v>35</v>
      </c>
      <c r="C12" s="122" t="s">
        <v>35</v>
      </c>
      <c r="D12" s="109" t="s">
        <v>35</v>
      </c>
      <c r="F12" s="410" t="s">
        <v>517</v>
      </c>
      <c r="G12" s="393"/>
      <c r="H12" s="393"/>
      <c r="I12" s="393"/>
      <c r="J12" s="393"/>
    </row>
    <row r="13" spans="1:10" ht="31.5" customHeight="1">
      <c r="A13" s="121" t="s">
        <v>35</v>
      </c>
      <c r="B13" s="122" t="s">
        <v>35</v>
      </c>
      <c r="C13" s="122" t="s">
        <v>35</v>
      </c>
      <c r="D13" s="122" t="s">
        <v>35</v>
      </c>
      <c r="F13" s="410" t="s">
        <v>518</v>
      </c>
      <c r="G13" s="393"/>
      <c r="H13" s="393"/>
      <c r="I13" s="393"/>
      <c r="J13" s="393"/>
    </row>
    <row r="14" spans="1:10" ht="31.5" customHeight="1">
      <c r="A14" s="121" t="s">
        <v>35</v>
      </c>
      <c r="B14" s="122" t="s">
        <v>269</v>
      </c>
      <c r="C14" s="122" t="s">
        <v>35</v>
      </c>
      <c r="D14" s="122" t="s">
        <v>35</v>
      </c>
      <c r="F14" s="410" t="s">
        <v>519</v>
      </c>
      <c r="G14" s="393"/>
      <c r="H14" s="393"/>
      <c r="I14" s="393"/>
      <c r="J14" s="393"/>
    </row>
    <row r="15" spans="1:10" ht="31.5" customHeight="1">
      <c r="A15" s="121" t="s">
        <v>35</v>
      </c>
      <c r="B15" s="122" t="s">
        <v>35</v>
      </c>
      <c r="C15" s="122" t="s">
        <v>35</v>
      </c>
      <c r="D15" s="122" t="s">
        <v>35</v>
      </c>
      <c r="F15" s="410" t="s">
        <v>520</v>
      </c>
      <c r="G15" s="393"/>
      <c r="H15" s="393"/>
      <c r="I15" s="393"/>
      <c r="J15" s="393"/>
    </row>
    <row r="16" spans="1:10" ht="15.75">
      <c r="A16" s="121" t="s">
        <v>35</v>
      </c>
      <c r="B16" s="122" t="s">
        <v>35</v>
      </c>
      <c r="C16" s="122" t="s">
        <v>35</v>
      </c>
      <c r="D16" s="109" t="s">
        <v>35</v>
      </c>
      <c r="F16" s="410" t="s">
        <v>521</v>
      </c>
      <c r="G16" s="393"/>
      <c r="H16" s="393"/>
      <c r="I16" s="393"/>
      <c r="J16" s="393"/>
    </row>
    <row r="17" spans="1:10" ht="15.75">
      <c r="A17" s="121" t="s">
        <v>35</v>
      </c>
      <c r="B17" s="122" t="s">
        <v>35</v>
      </c>
      <c r="C17" s="122" t="s">
        <v>35</v>
      </c>
      <c r="D17" s="122"/>
      <c r="F17" s="411" t="s">
        <v>522</v>
      </c>
      <c r="G17" s="393"/>
      <c r="H17" s="393"/>
      <c r="I17" s="393"/>
      <c r="J17" s="393"/>
    </row>
    <row r="18" spans="1:10" ht="15.75">
      <c r="A18" s="121" t="s">
        <v>35</v>
      </c>
      <c r="B18" s="122" t="s">
        <v>269</v>
      </c>
      <c r="C18" s="122" t="s">
        <v>35</v>
      </c>
      <c r="D18" s="122"/>
      <c r="F18" s="412" t="s">
        <v>523</v>
      </c>
      <c r="G18" s="393"/>
      <c r="H18" s="393"/>
      <c r="I18" s="393"/>
      <c r="J18" s="393"/>
    </row>
    <row r="19" spans="1:10" ht="15.75">
      <c r="A19" s="121" t="s">
        <v>35</v>
      </c>
      <c r="B19" s="122" t="s">
        <v>35</v>
      </c>
      <c r="C19" s="122" t="s">
        <v>35</v>
      </c>
      <c r="D19" s="109" t="s">
        <v>35</v>
      </c>
      <c r="F19" s="413" t="s">
        <v>524</v>
      </c>
      <c r="G19" s="393"/>
      <c r="H19" s="393"/>
      <c r="I19" s="393"/>
      <c r="J19" s="393"/>
    </row>
    <row r="20" spans="1:10" ht="15.75">
      <c r="A20" s="121" t="s">
        <v>35</v>
      </c>
      <c r="B20" s="122" t="s">
        <v>35</v>
      </c>
      <c r="C20" s="122" t="s">
        <v>35</v>
      </c>
      <c r="D20" s="109" t="s">
        <v>35</v>
      </c>
      <c r="F20" s="412" t="s">
        <v>525</v>
      </c>
      <c r="G20" s="393"/>
      <c r="H20" s="393"/>
      <c r="I20" s="393"/>
      <c r="J20" s="393"/>
    </row>
    <row r="21" spans="1:10" ht="12.75">
      <c r="A21" s="121" t="s">
        <v>35</v>
      </c>
      <c r="B21" s="122" t="s">
        <v>35</v>
      </c>
      <c r="C21" s="122" t="s">
        <v>35</v>
      </c>
      <c r="D21" s="122"/>
      <c r="F21" s="414" t="s">
        <v>526</v>
      </c>
      <c r="G21" s="393"/>
      <c r="H21" s="393"/>
      <c r="I21" s="393"/>
      <c r="J21" s="393"/>
    </row>
    <row r="22" spans="1:4" ht="12.75">
      <c r="A22" s="121" t="s">
        <v>35</v>
      </c>
      <c r="B22" s="122" t="s">
        <v>35</v>
      </c>
      <c r="C22" s="122" t="s">
        <v>35</v>
      </c>
      <c r="D22" s="122" t="s">
        <v>35</v>
      </c>
    </row>
    <row r="23" spans="1:4" ht="12.75">
      <c r="A23" s="121" t="s">
        <v>35</v>
      </c>
      <c r="B23" s="122" t="s">
        <v>35</v>
      </c>
      <c r="C23" s="122" t="s">
        <v>35</v>
      </c>
      <c r="D23" s="109" t="s">
        <v>35</v>
      </c>
    </row>
    <row r="24" spans="1:4" ht="12.75">
      <c r="A24" s="121" t="s">
        <v>35</v>
      </c>
      <c r="B24" s="122" t="s">
        <v>35</v>
      </c>
      <c r="C24" s="122" t="s">
        <v>35</v>
      </c>
      <c r="D24" s="109" t="s">
        <v>35</v>
      </c>
    </row>
    <row r="25" spans="1:4" ht="12.75">
      <c r="A25" s="121" t="s">
        <v>35</v>
      </c>
      <c r="B25" s="122" t="s">
        <v>35</v>
      </c>
      <c r="C25" s="122" t="s">
        <v>35</v>
      </c>
      <c r="D25" s="122"/>
    </row>
    <row r="26" spans="1:4" ht="12.75">
      <c r="A26" s="121" t="s">
        <v>35</v>
      </c>
      <c r="B26" s="122" t="s">
        <v>35</v>
      </c>
      <c r="C26" s="122" t="s">
        <v>35</v>
      </c>
      <c r="D26" s="122"/>
    </row>
    <row r="27" spans="1:4" ht="12.75">
      <c r="A27" s="121" t="s">
        <v>35</v>
      </c>
      <c r="B27" s="122" t="s">
        <v>35</v>
      </c>
      <c r="C27" s="122" t="s">
        <v>35</v>
      </c>
      <c r="D27" s="122"/>
    </row>
    <row r="28" spans="1:4" ht="12.75">
      <c r="A28" s="121" t="s">
        <v>35</v>
      </c>
      <c r="B28" s="122" t="s">
        <v>35</v>
      </c>
      <c r="C28" s="122" t="s">
        <v>35</v>
      </c>
      <c r="D28" s="122"/>
    </row>
    <row r="29" spans="1:4" ht="12.75">
      <c r="A29" s="121"/>
      <c r="B29" s="122" t="s">
        <v>35</v>
      </c>
      <c r="C29" s="122" t="s">
        <v>35</v>
      </c>
      <c r="D29" s="122"/>
    </row>
    <row r="30" spans="1:4" ht="12.75">
      <c r="A30" s="124" t="s">
        <v>35</v>
      </c>
      <c r="B30" s="122" t="s">
        <v>35</v>
      </c>
      <c r="C30" s="122" t="s">
        <v>35</v>
      </c>
      <c r="D30" s="122"/>
    </row>
    <row r="31" spans="1:4" ht="12.75">
      <c r="A31" s="121"/>
      <c r="B31" s="122" t="s">
        <v>35</v>
      </c>
      <c r="C31" s="122"/>
      <c r="D31" s="122"/>
    </row>
    <row r="32" spans="1:4" ht="12.75">
      <c r="A32" s="122" t="s">
        <v>35</v>
      </c>
      <c r="B32" s="122" t="s">
        <v>35</v>
      </c>
      <c r="C32" s="122"/>
      <c r="D32" s="122"/>
    </row>
    <row r="33" ht="12.75">
      <c r="A33" s="52"/>
    </row>
    <row r="34" ht="12.75">
      <c r="A34" s="52"/>
    </row>
    <row r="35" ht="12.75">
      <c r="A35" s="52"/>
    </row>
    <row r="36" ht="12.75">
      <c r="A36" s="52"/>
    </row>
    <row r="37" ht="12.75">
      <c r="A37" s="52"/>
    </row>
    <row r="38" ht="12.75">
      <c r="A38" s="52"/>
    </row>
    <row r="39" ht="12.75">
      <c r="A39" s="52"/>
    </row>
    <row r="40" ht="12.75">
      <c r="A40" s="52"/>
    </row>
    <row r="41" ht="12.75">
      <c r="A41" s="52"/>
    </row>
    <row r="42" ht="12.75">
      <c r="A42" s="52"/>
    </row>
    <row r="43" ht="12.75">
      <c r="A43" s="52"/>
    </row>
    <row r="44" ht="12.75">
      <c r="A44" s="52"/>
    </row>
    <row r="45" ht="12.75">
      <c r="A45" s="52"/>
    </row>
    <row r="46" ht="12.75">
      <c r="A46" s="52"/>
    </row>
    <row r="47" ht="12.75">
      <c r="A47" s="52"/>
    </row>
    <row r="48" ht="12.75">
      <c r="A48" s="52"/>
    </row>
    <row r="49" ht="12.75">
      <c r="A49" s="52"/>
    </row>
    <row r="50" ht="12.75">
      <c r="A50" s="52"/>
    </row>
    <row r="51" ht="12.75">
      <c r="A51" s="52"/>
    </row>
    <row r="52" ht="12.75">
      <c r="A52" s="52"/>
    </row>
    <row r="53" ht="12.75">
      <c r="A53" s="52"/>
    </row>
    <row r="54" ht="12.75">
      <c r="A54" s="52"/>
    </row>
    <row r="55" ht="12.75">
      <c r="A55" s="52"/>
    </row>
    <row r="56" ht="12.75">
      <c r="A56" s="52"/>
    </row>
    <row r="57" ht="12.75">
      <c r="A57" s="52"/>
    </row>
    <row r="58" ht="12.75">
      <c r="A58" s="52"/>
    </row>
    <row r="59" ht="12.75">
      <c r="A59" s="52"/>
    </row>
    <row r="60" ht="12.75">
      <c r="A60" s="52"/>
    </row>
    <row r="61" ht="12.75">
      <c r="A61" s="52"/>
    </row>
    <row r="62" ht="12.75">
      <c r="A62" s="52"/>
    </row>
    <row r="63" ht="12.75">
      <c r="A63" s="52"/>
    </row>
    <row r="64" ht="12.75">
      <c r="A64" s="52"/>
    </row>
    <row r="65" ht="12.75">
      <c r="A65" s="52"/>
    </row>
    <row r="66" ht="12.75">
      <c r="A66" s="52"/>
    </row>
    <row r="67" ht="12.75">
      <c r="A67" s="52"/>
    </row>
    <row r="68" ht="12.75">
      <c r="A68" s="52"/>
    </row>
    <row r="69" ht="12.75">
      <c r="A69" s="52"/>
    </row>
    <row r="70" ht="12.75">
      <c r="A70" s="52"/>
    </row>
    <row r="71" ht="12.75">
      <c r="A71" s="52"/>
    </row>
    <row r="72" ht="12.75">
      <c r="A72" s="52"/>
    </row>
    <row r="73" ht="12.75">
      <c r="A73" s="52"/>
    </row>
    <row r="74" ht="12.75">
      <c r="A74" s="52"/>
    </row>
    <row r="75" ht="12.75">
      <c r="A75" s="52"/>
    </row>
    <row r="76" ht="12.75">
      <c r="A76" s="52"/>
    </row>
    <row r="77" ht="12.75">
      <c r="A77" s="52"/>
    </row>
    <row r="78" ht="12.75">
      <c r="A78" s="52"/>
    </row>
    <row r="79" ht="12.75">
      <c r="A79" s="52"/>
    </row>
    <row r="80" ht="12.75">
      <c r="A80" s="52"/>
    </row>
    <row r="81" ht="12.75">
      <c r="A81" s="52"/>
    </row>
    <row r="82" ht="12.75">
      <c r="A82" s="52"/>
    </row>
    <row r="83" ht="12.75">
      <c r="A83" s="52"/>
    </row>
    <row r="84" ht="12.75">
      <c r="A84" s="52"/>
    </row>
    <row r="85" ht="12.75">
      <c r="A85" s="52"/>
    </row>
    <row r="86" ht="12.75">
      <c r="A86" s="52"/>
    </row>
    <row r="87" ht="12.75">
      <c r="A87" s="52"/>
    </row>
    <row r="88" ht="12.75">
      <c r="A88" s="52"/>
    </row>
    <row r="89" ht="12.75">
      <c r="A89" s="52"/>
    </row>
    <row r="90" ht="12.75">
      <c r="A90" s="52"/>
    </row>
    <row r="91" ht="12.75">
      <c r="A91" s="52"/>
    </row>
    <row r="92" ht="12.75">
      <c r="A92" s="52"/>
    </row>
    <row r="93" ht="12.75">
      <c r="A93" s="52"/>
    </row>
    <row r="94" ht="12.75">
      <c r="A94" s="52"/>
    </row>
    <row r="95" ht="12.75">
      <c r="A95" s="52"/>
    </row>
    <row r="96" ht="12.75">
      <c r="A96" s="52"/>
    </row>
    <row r="97" ht="12.75">
      <c r="A97" s="52"/>
    </row>
    <row r="98" ht="12.75">
      <c r="A98" s="52"/>
    </row>
    <row r="99" ht="12.75">
      <c r="A99" s="52"/>
    </row>
    <row r="100" ht="12.75">
      <c r="A100" s="52"/>
    </row>
    <row r="101" ht="12.75">
      <c r="A101" s="52"/>
    </row>
    <row r="102" ht="12.75">
      <c r="A102" s="52"/>
    </row>
    <row r="103" ht="12.75">
      <c r="A103" s="52"/>
    </row>
    <row r="104" ht="12.75">
      <c r="A104" s="52"/>
    </row>
    <row r="105" ht="12.75">
      <c r="A105" s="52"/>
    </row>
    <row r="106" ht="12.75">
      <c r="A106" s="52"/>
    </row>
    <row r="107" ht="12.75">
      <c r="A107" s="52"/>
    </row>
    <row r="108" ht="12.75">
      <c r="A108" s="52"/>
    </row>
    <row r="109" ht="12.75">
      <c r="A109" s="52"/>
    </row>
    <row r="110" ht="12.75">
      <c r="A110" s="52"/>
    </row>
    <row r="111" ht="12.75">
      <c r="A111" s="52"/>
    </row>
    <row r="112" ht="12.75">
      <c r="A112" s="52"/>
    </row>
    <row r="113" ht="12.75">
      <c r="A113" s="52"/>
    </row>
    <row r="114" ht="12.75">
      <c r="A114" s="52"/>
    </row>
    <row r="115" ht="12.75">
      <c r="A115" s="52"/>
    </row>
    <row r="116" ht="12.75">
      <c r="A116" s="52"/>
    </row>
    <row r="117" ht="12.75">
      <c r="A117" s="52"/>
    </row>
    <row r="118" ht="12.75">
      <c r="A118" s="52"/>
    </row>
    <row r="119" ht="12.75">
      <c r="A119" s="52"/>
    </row>
    <row r="120" ht="12.75">
      <c r="A120" s="52"/>
    </row>
    <row r="121" ht="12.75">
      <c r="A121" s="52"/>
    </row>
    <row r="122" ht="12.75">
      <c r="A122" s="52"/>
    </row>
    <row r="123" ht="12.75">
      <c r="A123" s="52"/>
    </row>
    <row r="124" ht="12.75">
      <c r="A124" s="52"/>
    </row>
    <row r="125" ht="12.75">
      <c r="A125" s="52"/>
    </row>
    <row r="126" ht="12.75">
      <c r="A126" s="52"/>
    </row>
    <row r="127" ht="12.75">
      <c r="A127" s="52"/>
    </row>
    <row r="128" ht="12.75">
      <c r="A128" s="52"/>
    </row>
    <row r="129" ht="12.75">
      <c r="A129" s="52"/>
    </row>
    <row r="130" ht="12.75">
      <c r="A130" s="52"/>
    </row>
    <row r="131" ht="12.75">
      <c r="A131" s="52"/>
    </row>
    <row r="132" ht="12.75">
      <c r="A132" s="52"/>
    </row>
    <row r="133" ht="12.75">
      <c r="A133" s="52"/>
    </row>
    <row r="134" ht="12.75">
      <c r="A134" s="52"/>
    </row>
    <row r="135" ht="12.75">
      <c r="A135" s="52"/>
    </row>
    <row r="136" ht="12.75">
      <c r="A136" s="52"/>
    </row>
    <row r="137" ht="12.75">
      <c r="A137" s="52"/>
    </row>
    <row r="138" ht="12.75">
      <c r="A138" s="52"/>
    </row>
    <row r="139" ht="12.75">
      <c r="A139" s="52"/>
    </row>
    <row r="140" ht="12.75">
      <c r="A140" s="52"/>
    </row>
    <row r="141" ht="12.75">
      <c r="A141" s="52"/>
    </row>
    <row r="142" ht="12.75">
      <c r="A142" s="52"/>
    </row>
    <row r="143" ht="12.75">
      <c r="A143" s="52"/>
    </row>
    <row r="144" ht="12.75">
      <c r="A144" s="52"/>
    </row>
    <row r="145" ht="12.75">
      <c r="A145" s="52"/>
    </row>
    <row r="146" ht="12.75">
      <c r="A146" s="52"/>
    </row>
    <row r="147" ht="12.75">
      <c r="A147" s="52"/>
    </row>
    <row r="148" ht="12.75">
      <c r="A148" s="52"/>
    </row>
    <row r="149" ht="12.75">
      <c r="A149" s="52"/>
    </row>
    <row r="150" ht="12.75">
      <c r="A150" s="52"/>
    </row>
    <row r="151" ht="12.75">
      <c r="A151" s="52"/>
    </row>
    <row r="152" ht="12.75">
      <c r="A152" s="52"/>
    </row>
    <row r="153" ht="12.75">
      <c r="A153" s="52"/>
    </row>
    <row r="154" ht="12.75">
      <c r="A154" s="52"/>
    </row>
    <row r="155" ht="12.75">
      <c r="A155" s="52"/>
    </row>
    <row r="156" ht="12.75">
      <c r="A156" s="52"/>
    </row>
    <row r="157" ht="12.75">
      <c r="A157" s="52"/>
    </row>
    <row r="158" ht="12.75">
      <c r="A158" s="52"/>
    </row>
    <row r="159" ht="12.75">
      <c r="A159" s="52"/>
    </row>
    <row r="160" ht="12.75">
      <c r="A160" s="52"/>
    </row>
    <row r="161" ht="12.75">
      <c r="A161" s="52"/>
    </row>
    <row r="162" ht="12.75">
      <c r="A162" s="52"/>
    </row>
    <row r="163" ht="12.75">
      <c r="A163" s="52"/>
    </row>
    <row r="164" ht="12.75">
      <c r="A164" s="52"/>
    </row>
    <row r="165" ht="12.75">
      <c r="A165" s="52"/>
    </row>
    <row r="166" ht="12.75">
      <c r="A166" s="52"/>
    </row>
    <row r="167" ht="12.75">
      <c r="A167" s="52"/>
    </row>
    <row r="168" ht="12.75">
      <c r="A168" s="52"/>
    </row>
    <row r="169" ht="12.75">
      <c r="A169" s="52"/>
    </row>
    <row r="170" ht="12.75">
      <c r="A170" s="52"/>
    </row>
    <row r="171" ht="12.75">
      <c r="A171" s="52"/>
    </row>
    <row r="172" ht="12.75">
      <c r="A172" s="52"/>
    </row>
    <row r="173" ht="12.75">
      <c r="A173" s="52"/>
    </row>
    <row r="174" ht="12.75">
      <c r="A174" s="52"/>
    </row>
    <row r="175" ht="12.75">
      <c r="A175" s="52"/>
    </row>
    <row r="176" ht="12.75">
      <c r="A176" s="52"/>
    </row>
    <row r="177" ht="12.75">
      <c r="A177" s="52"/>
    </row>
    <row r="178" ht="12.75">
      <c r="A178" s="52"/>
    </row>
    <row r="179" ht="12.75">
      <c r="A179" s="52"/>
    </row>
    <row r="180" ht="12.75">
      <c r="A180" s="52"/>
    </row>
    <row r="181" ht="12.75">
      <c r="A181" s="52"/>
    </row>
    <row r="182" ht="12.75">
      <c r="A182" s="52"/>
    </row>
    <row r="183" ht="12.75">
      <c r="A183" s="52"/>
    </row>
    <row r="184" ht="12.75">
      <c r="A184" s="52"/>
    </row>
    <row r="185" ht="12.75">
      <c r="A185" s="52"/>
    </row>
    <row r="186" ht="12.75">
      <c r="A186" s="52"/>
    </row>
    <row r="187" ht="12.75">
      <c r="A187" s="52"/>
    </row>
    <row r="188" ht="12.75">
      <c r="A188" s="52"/>
    </row>
    <row r="189" ht="12.75">
      <c r="A189" s="52"/>
    </row>
    <row r="190" ht="12.75">
      <c r="A190" s="52"/>
    </row>
    <row r="191" ht="12.75">
      <c r="A191" s="52"/>
    </row>
    <row r="192" ht="12.75">
      <c r="A192" s="52"/>
    </row>
    <row r="193" ht="12.75">
      <c r="A193" s="52"/>
    </row>
    <row r="194" ht="12.75">
      <c r="A194" s="52"/>
    </row>
    <row r="195" ht="12.75">
      <c r="A195" s="52"/>
    </row>
    <row r="196" ht="12.75">
      <c r="A196" s="52"/>
    </row>
    <row r="197" ht="12.75">
      <c r="A197" s="52"/>
    </row>
    <row r="198" ht="12.75">
      <c r="A198" s="52"/>
    </row>
    <row r="199" ht="12.75">
      <c r="A199" s="52"/>
    </row>
    <row r="200" ht="12.75">
      <c r="A200" s="52"/>
    </row>
    <row r="201" ht="12.75">
      <c r="A201" s="52"/>
    </row>
    <row r="202" ht="12.75">
      <c r="A202" s="52"/>
    </row>
    <row r="203" ht="12.75">
      <c r="A203" s="52"/>
    </row>
    <row r="204" ht="12.75">
      <c r="A204" s="52"/>
    </row>
    <row r="205" ht="12.75">
      <c r="A205" s="52"/>
    </row>
    <row r="206" ht="12.75">
      <c r="A206" s="52"/>
    </row>
    <row r="207" ht="12.75">
      <c r="A207" s="52"/>
    </row>
    <row r="208" ht="12.75">
      <c r="A208" s="52"/>
    </row>
    <row r="209" ht="12.75">
      <c r="A209" s="52"/>
    </row>
    <row r="210" ht="12.75">
      <c r="A210" s="52"/>
    </row>
    <row r="211" ht="12.75">
      <c r="A211" s="52"/>
    </row>
    <row r="212" ht="12.75">
      <c r="A212" s="52"/>
    </row>
    <row r="213" ht="12.75">
      <c r="A213" s="52"/>
    </row>
    <row r="214" ht="12.75">
      <c r="A214" s="52"/>
    </row>
    <row r="215" ht="12.75">
      <c r="A215" s="52"/>
    </row>
    <row r="216" ht="12.75">
      <c r="A216" s="52"/>
    </row>
    <row r="217" ht="12.75">
      <c r="A217" s="52"/>
    </row>
    <row r="218" ht="12.75">
      <c r="A218" s="52"/>
    </row>
    <row r="219" ht="12.75">
      <c r="A219" s="52"/>
    </row>
    <row r="220" ht="12.75">
      <c r="A220" s="52"/>
    </row>
    <row r="221" ht="12.75">
      <c r="A221" s="52"/>
    </row>
    <row r="222" ht="12.75">
      <c r="A222" s="52"/>
    </row>
    <row r="223" ht="12.75">
      <c r="A223" s="52"/>
    </row>
    <row r="224" ht="12.75">
      <c r="A224" s="52"/>
    </row>
    <row r="225" ht="12.75">
      <c r="A225" s="52"/>
    </row>
    <row r="226" ht="12.75">
      <c r="A226" s="52"/>
    </row>
    <row r="227" ht="12.75">
      <c r="A227" s="52"/>
    </row>
    <row r="228" ht="12.75">
      <c r="A228" s="52"/>
    </row>
    <row r="229" ht="12.75">
      <c r="A229" s="52"/>
    </row>
    <row r="230" ht="12.75">
      <c r="A230" s="52"/>
    </row>
    <row r="231" ht="12.75">
      <c r="A231" s="52"/>
    </row>
    <row r="232" ht="12.75">
      <c r="A232" s="52"/>
    </row>
    <row r="233" ht="12.75">
      <c r="A233" s="52"/>
    </row>
    <row r="234" ht="12.75">
      <c r="A234" s="52"/>
    </row>
    <row r="235" ht="12.75">
      <c r="A235" s="52"/>
    </row>
    <row r="236" ht="12.75">
      <c r="A236" s="52"/>
    </row>
    <row r="237" ht="12.75">
      <c r="A237" s="52"/>
    </row>
    <row r="238" ht="12.75">
      <c r="A238" s="52"/>
    </row>
    <row r="239" ht="12.75">
      <c r="A239" s="52"/>
    </row>
    <row r="240" ht="12.75">
      <c r="A240" s="52"/>
    </row>
    <row r="241" ht="12.75">
      <c r="A241" s="52"/>
    </row>
    <row r="242" ht="12.75">
      <c r="A242" s="52"/>
    </row>
    <row r="243" ht="12.75">
      <c r="A243" s="52"/>
    </row>
    <row r="244" ht="12.75">
      <c r="A244" s="52"/>
    </row>
    <row r="245" ht="12.75">
      <c r="A245" s="52"/>
    </row>
    <row r="246" ht="12.75">
      <c r="A246" s="52"/>
    </row>
    <row r="247" ht="12.75">
      <c r="A247" s="52"/>
    </row>
    <row r="248" ht="12.75">
      <c r="A248" s="52"/>
    </row>
    <row r="249" ht="12.75">
      <c r="A249" s="52"/>
    </row>
    <row r="250" ht="12.75">
      <c r="A250" s="52"/>
    </row>
    <row r="251" ht="12.75">
      <c r="A251" s="52"/>
    </row>
    <row r="252" ht="12.75">
      <c r="A252" s="52"/>
    </row>
    <row r="253" ht="12.75">
      <c r="A253" s="52"/>
    </row>
    <row r="254" ht="12.75">
      <c r="A254" s="52"/>
    </row>
    <row r="255" ht="12.75">
      <c r="A255" s="52"/>
    </row>
    <row r="256" ht="12.75">
      <c r="A256" s="52"/>
    </row>
    <row r="257" ht="12.75">
      <c r="A257" s="52"/>
    </row>
    <row r="258" ht="12.75">
      <c r="A258" s="52"/>
    </row>
    <row r="259" ht="12.75">
      <c r="A259" s="52"/>
    </row>
    <row r="260" ht="12.75">
      <c r="A260" s="52"/>
    </row>
    <row r="261" ht="12.75">
      <c r="A261" s="52"/>
    </row>
    <row r="262" ht="12.75">
      <c r="A262" s="52"/>
    </row>
    <row r="263" ht="12.75">
      <c r="A263" s="52"/>
    </row>
    <row r="264" ht="12.75">
      <c r="A264" s="52"/>
    </row>
    <row r="265" ht="12.75">
      <c r="A265" s="52"/>
    </row>
    <row r="266" ht="12.75">
      <c r="A266" s="52"/>
    </row>
    <row r="267" ht="12.75">
      <c r="A267" s="52"/>
    </row>
    <row r="268" ht="12.75">
      <c r="A268" s="52"/>
    </row>
    <row r="269" ht="12.75">
      <c r="A269" s="52"/>
    </row>
    <row r="270" ht="12.75">
      <c r="A270" s="52"/>
    </row>
    <row r="271" ht="12.75">
      <c r="A271" s="52"/>
    </row>
    <row r="272" ht="12.75">
      <c r="A272" s="52"/>
    </row>
    <row r="273" ht="12.75">
      <c r="A273" s="52"/>
    </row>
    <row r="274" ht="12.75">
      <c r="A274" s="52"/>
    </row>
    <row r="275" ht="12.75">
      <c r="A275" s="52"/>
    </row>
    <row r="276" ht="12.75">
      <c r="A276" s="52"/>
    </row>
    <row r="277" ht="12.75">
      <c r="A277" s="52"/>
    </row>
    <row r="278" ht="12.75">
      <c r="A278" s="52"/>
    </row>
    <row r="279" ht="12.75">
      <c r="A279" s="52"/>
    </row>
    <row r="280" ht="12.75">
      <c r="A280" s="52"/>
    </row>
    <row r="281" ht="12.75">
      <c r="A281" s="52"/>
    </row>
    <row r="282" ht="12.75">
      <c r="A282" s="52"/>
    </row>
    <row r="283" ht="12.75">
      <c r="A283" s="52"/>
    </row>
    <row r="284" ht="12.75">
      <c r="A284" s="52"/>
    </row>
    <row r="285" ht="12.75">
      <c r="A285" s="52"/>
    </row>
    <row r="286" ht="12.75">
      <c r="A286" s="52"/>
    </row>
    <row r="287" ht="12.75">
      <c r="A287" s="52"/>
    </row>
    <row r="288" ht="12.75">
      <c r="A288" s="52"/>
    </row>
    <row r="289" ht="12.75">
      <c r="A289" s="52"/>
    </row>
    <row r="290" ht="12.75">
      <c r="A290" s="52"/>
    </row>
    <row r="291" ht="12.75">
      <c r="A291" s="52"/>
    </row>
    <row r="292" ht="12.75">
      <c r="A292" s="52"/>
    </row>
    <row r="293" ht="12.75">
      <c r="A293" s="52"/>
    </row>
    <row r="294" ht="12.75">
      <c r="A294" s="52"/>
    </row>
    <row r="295" ht="12.75">
      <c r="A295" s="52"/>
    </row>
    <row r="296" ht="12.75">
      <c r="A296" s="52"/>
    </row>
    <row r="297" ht="12.75">
      <c r="A297" s="52"/>
    </row>
    <row r="298" ht="12.75">
      <c r="A298" s="52"/>
    </row>
    <row r="299" ht="12.75">
      <c r="A299" s="52"/>
    </row>
    <row r="300" ht="12.75">
      <c r="A300" s="52"/>
    </row>
    <row r="301" ht="12.75">
      <c r="A301" s="52"/>
    </row>
    <row r="302" ht="12.75">
      <c r="A302" s="52"/>
    </row>
    <row r="303" ht="12.75">
      <c r="A303" s="52"/>
    </row>
    <row r="304" ht="12.75">
      <c r="A304" s="52"/>
    </row>
    <row r="305" ht="12.75">
      <c r="A305" s="52"/>
    </row>
    <row r="306" ht="12.75">
      <c r="A306" s="52"/>
    </row>
    <row r="307" ht="12.75">
      <c r="A307" s="52"/>
    </row>
    <row r="308" ht="12.75">
      <c r="A308" s="52"/>
    </row>
    <row r="309" ht="12.75">
      <c r="A309" s="52"/>
    </row>
    <row r="310" ht="12.75">
      <c r="A310" s="52"/>
    </row>
    <row r="311" ht="12.75">
      <c r="A311" s="52"/>
    </row>
    <row r="312" ht="12.75">
      <c r="A312" s="52"/>
    </row>
    <row r="313" ht="12.75">
      <c r="A313" s="52"/>
    </row>
    <row r="314" ht="12.75">
      <c r="A314" s="52"/>
    </row>
    <row r="315" ht="12.75">
      <c r="A315" s="52"/>
    </row>
    <row r="316" ht="12.75">
      <c r="A316" s="52"/>
    </row>
    <row r="317" ht="12.75">
      <c r="A317" s="52"/>
    </row>
    <row r="318" ht="12.75">
      <c r="A318" s="52"/>
    </row>
    <row r="319" ht="12.75">
      <c r="A319" s="52"/>
    </row>
    <row r="320" ht="12.75">
      <c r="A320" s="52"/>
    </row>
    <row r="321" ht="12.75">
      <c r="A321" s="52"/>
    </row>
    <row r="322" ht="12.75">
      <c r="A322" s="52"/>
    </row>
    <row r="323" ht="12.75">
      <c r="A323" s="52"/>
    </row>
    <row r="324" ht="12.75">
      <c r="A324" s="52"/>
    </row>
    <row r="325" ht="12.75">
      <c r="A325" s="52"/>
    </row>
    <row r="326" ht="12.75">
      <c r="A326" s="52"/>
    </row>
    <row r="327" ht="12.75">
      <c r="A327" s="52"/>
    </row>
    <row r="328" ht="12.75">
      <c r="A328" s="52"/>
    </row>
    <row r="329" ht="12.75">
      <c r="A329" s="52"/>
    </row>
    <row r="330" ht="12.75">
      <c r="A330" s="52"/>
    </row>
    <row r="331" ht="12.75">
      <c r="A331" s="52"/>
    </row>
    <row r="332" ht="12.75">
      <c r="A332" s="52"/>
    </row>
    <row r="333" ht="12.75">
      <c r="A333" s="52"/>
    </row>
    <row r="334" ht="12.75">
      <c r="A334" s="52"/>
    </row>
    <row r="335" ht="12.75">
      <c r="A335" s="52"/>
    </row>
    <row r="336" ht="12.75">
      <c r="A336" s="52"/>
    </row>
    <row r="337" ht="12.75">
      <c r="A337" s="52"/>
    </row>
    <row r="338" ht="12.75">
      <c r="A338" s="52"/>
    </row>
    <row r="339" ht="12.75">
      <c r="A339" s="52"/>
    </row>
    <row r="340" ht="12.75">
      <c r="A340" s="52"/>
    </row>
    <row r="341" ht="12.75">
      <c r="A341" s="52"/>
    </row>
    <row r="342" ht="12.75">
      <c r="A342" s="52"/>
    </row>
    <row r="343" ht="12.75">
      <c r="A343" s="52"/>
    </row>
    <row r="344" ht="12.75">
      <c r="A344" s="52"/>
    </row>
    <row r="345" ht="12.75">
      <c r="A345" s="52"/>
    </row>
    <row r="346" ht="12.75">
      <c r="A346" s="52"/>
    </row>
    <row r="347" ht="12.75">
      <c r="A347" s="52"/>
    </row>
    <row r="348" ht="12.75">
      <c r="A348" s="52"/>
    </row>
    <row r="349" ht="12.75">
      <c r="A349" s="52"/>
    </row>
    <row r="350" ht="12.75">
      <c r="A350" s="52"/>
    </row>
    <row r="351" ht="12.75">
      <c r="A351" s="52"/>
    </row>
    <row r="352" ht="12.75">
      <c r="A352" s="52"/>
    </row>
    <row r="353" ht="12.75">
      <c r="A353" s="52"/>
    </row>
    <row r="354" ht="12.75">
      <c r="A354" s="52"/>
    </row>
    <row r="355" ht="12.75">
      <c r="A355" s="52"/>
    </row>
    <row r="356" ht="12.75">
      <c r="A356" s="52"/>
    </row>
    <row r="357" ht="12.75">
      <c r="A357" s="52"/>
    </row>
    <row r="358" ht="12.75">
      <c r="A358" s="52"/>
    </row>
    <row r="359" ht="12.75">
      <c r="A359" s="52"/>
    </row>
    <row r="360" ht="12.75">
      <c r="A360" s="52"/>
    </row>
    <row r="361" ht="12.75">
      <c r="A361" s="52"/>
    </row>
    <row r="362" ht="12.75">
      <c r="A362" s="52"/>
    </row>
    <row r="363" ht="12.75">
      <c r="A363" s="52"/>
    </row>
    <row r="364" ht="12.75">
      <c r="A364" s="52"/>
    </row>
    <row r="365" ht="12.75">
      <c r="A365" s="52"/>
    </row>
    <row r="366" ht="12.75">
      <c r="A366" s="52"/>
    </row>
    <row r="367" ht="12.75">
      <c r="A367" s="52"/>
    </row>
    <row r="368" ht="12.75">
      <c r="A368" s="52"/>
    </row>
    <row r="369" ht="12.75">
      <c r="A369" s="52"/>
    </row>
    <row r="370" ht="12.75">
      <c r="A370" s="52"/>
    </row>
    <row r="371" ht="12.75">
      <c r="A371" s="52"/>
    </row>
    <row r="372" ht="12.75">
      <c r="A372" s="52"/>
    </row>
    <row r="373" ht="12.75">
      <c r="A373" s="52"/>
    </row>
    <row r="374" ht="12.75">
      <c r="A374" s="52"/>
    </row>
    <row r="375" ht="12.75">
      <c r="A375" s="52"/>
    </row>
    <row r="376" ht="12.75">
      <c r="A376" s="52"/>
    </row>
    <row r="377" ht="12.75">
      <c r="A377" s="52"/>
    </row>
    <row r="378" ht="12.75">
      <c r="A378" s="52"/>
    </row>
    <row r="379" ht="12.75">
      <c r="A379" s="52"/>
    </row>
    <row r="380" ht="12.75">
      <c r="A380" s="52"/>
    </row>
    <row r="381" ht="12.75">
      <c r="A381" s="52"/>
    </row>
    <row r="382" ht="12.75">
      <c r="A382" s="52"/>
    </row>
  </sheetData>
  <sheetProtection/>
  <mergeCells count="1">
    <mergeCell ref="A1:D1"/>
  </mergeCells>
  <hyperlinks>
    <hyperlink ref="F21" r:id="rId1" tooltip="blocked::http://www.ohcs.oregon.gov/OHCS/APMD/HPM/LIHTC/OHCS_10_Annual_Reporting_Spreadsheet.xls" display="http://www.ohcs.oregon.gov/OHCS/APMD/HPM/LIHTC/OHCS_10_Annual_Reporting_Spreadsheet.xls"/>
  </hyperlinks>
  <printOptions/>
  <pageMargins left="0.75" right="0.75" top="1" bottom="1" header="0.5" footer="0.5"/>
  <pageSetup fitToHeight="0" fitToWidth="1" horizontalDpi="600" verticalDpi="600" orientation="portrait" scale="70" r:id="rId2"/>
  <headerFooter alignWithMargins="0">
    <oddHeader>&amp;L&amp;F&amp;R&amp;A</oddHeader>
    <oddFooter>&amp;L&amp;D&amp;C&amp;A&amp;R&amp;P of &amp;N</oddFooter>
  </headerFooter>
</worksheet>
</file>

<file path=xl/worksheets/sheet15.xml><?xml version="1.0" encoding="utf-8"?>
<worksheet xmlns="http://schemas.openxmlformats.org/spreadsheetml/2006/main" xmlns:r="http://schemas.openxmlformats.org/officeDocument/2006/relationships">
  <sheetPr>
    <tabColor indexed="41"/>
    <pageSetUpPr fitToPage="1"/>
  </sheetPr>
  <dimension ref="A1:L66"/>
  <sheetViews>
    <sheetView zoomScale="75" zoomScaleNormal="75" zoomScaleSheetLayoutView="100" zoomScalePageLayoutView="0" workbookViewId="0" topLeftCell="A1">
      <selection activeCell="C31" sqref="C31:C34"/>
    </sheetView>
  </sheetViews>
  <sheetFormatPr defaultColWidth="8.8515625" defaultRowHeight="12.75"/>
  <cols>
    <col min="1" max="1" width="10.421875" style="51" customWidth="1"/>
    <col min="2" max="2" width="25.7109375" style="51" customWidth="1"/>
    <col min="3" max="3" width="68.28125" style="51" customWidth="1"/>
    <col min="4" max="4" width="8.8515625" style="51" customWidth="1"/>
    <col min="5" max="5" width="12.421875" style="51" customWidth="1"/>
    <col min="6" max="6" width="50.421875" style="51" customWidth="1"/>
    <col min="7" max="7" width="5.140625" style="51" customWidth="1"/>
    <col min="8" max="9" width="8.8515625" style="51" customWidth="1"/>
    <col min="10" max="10" width="34.00390625" style="51" customWidth="1"/>
    <col min="11" max="11" width="4.28125" style="51" customWidth="1"/>
    <col min="12" max="16384" width="8.8515625" style="51" customWidth="1"/>
  </cols>
  <sheetData>
    <row r="1" spans="1:9" s="79" customFormat="1" ht="19.5">
      <c r="A1" s="39" t="s">
        <v>32</v>
      </c>
      <c r="B1" s="56"/>
      <c r="C1" s="56"/>
      <c r="D1" s="56"/>
      <c r="E1" s="56"/>
      <c r="F1" s="56"/>
      <c r="G1" s="56"/>
      <c r="H1" s="56"/>
      <c r="I1" s="56"/>
    </row>
    <row r="2" spans="1:3" ht="23.25">
      <c r="A2" s="396" t="s">
        <v>496</v>
      </c>
      <c r="B2" s="397"/>
      <c r="C2" s="398"/>
    </row>
    <row r="3" spans="1:2" ht="15.75">
      <c r="A3" s="58" t="s">
        <v>58</v>
      </c>
      <c r="B3" s="57"/>
    </row>
    <row r="4" ht="12.75">
      <c r="B4" s="53"/>
    </row>
    <row r="5" spans="1:12" ht="15">
      <c r="A5" s="68" t="s">
        <v>33</v>
      </c>
      <c r="B5" s="70"/>
      <c r="C5" s="70" t="s">
        <v>317</v>
      </c>
      <c r="D5" s="70"/>
      <c r="E5" s="70"/>
      <c r="F5" s="70"/>
      <c r="G5" s="70"/>
      <c r="H5" s="70"/>
      <c r="I5" s="70"/>
      <c r="J5" s="70"/>
      <c r="K5" s="60"/>
      <c r="L5" s="61"/>
    </row>
    <row r="6" spans="1:12" ht="14.25">
      <c r="A6" s="68"/>
      <c r="B6" s="69" t="s">
        <v>34</v>
      </c>
      <c r="C6" s="509"/>
      <c r="D6" s="71"/>
      <c r="E6" s="71"/>
      <c r="F6" s="71"/>
      <c r="G6" s="71"/>
      <c r="H6" s="71"/>
      <c r="I6" s="71"/>
      <c r="J6" s="71"/>
      <c r="K6" s="62"/>
      <c r="L6" s="60"/>
    </row>
    <row r="7" spans="1:12" ht="14.25">
      <c r="A7" s="68"/>
      <c r="B7" s="69" t="s">
        <v>36</v>
      </c>
      <c r="C7" s="510"/>
      <c r="D7" s="67"/>
      <c r="E7" s="67"/>
      <c r="F7" s="67"/>
      <c r="G7" s="67"/>
      <c r="H7" s="67"/>
      <c r="I7" s="67"/>
      <c r="J7" s="67"/>
      <c r="K7" s="62"/>
      <c r="L7" s="62"/>
    </row>
    <row r="8" spans="1:12" ht="30.75" customHeight="1">
      <c r="A8" s="68"/>
      <c r="B8" s="69" t="s">
        <v>37</v>
      </c>
      <c r="C8" s="510"/>
      <c r="D8" s="67"/>
      <c r="E8" s="67"/>
      <c r="F8" s="67"/>
      <c r="G8" s="67"/>
      <c r="H8" s="67"/>
      <c r="I8" s="67"/>
      <c r="J8" s="67"/>
      <c r="K8" s="60"/>
      <c r="L8" s="60"/>
    </row>
    <row r="9" spans="1:12" ht="17.25" customHeight="1">
      <c r="A9" s="68"/>
      <c r="B9" s="69" t="s">
        <v>456</v>
      </c>
      <c r="C9" s="511"/>
      <c r="D9" s="67"/>
      <c r="E9" s="67"/>
      <c r="F9" s="67"/>
      <c r="G9" s="67"/>
      <c r="H9" s="67"/>
      <c r="I9" s="67"/>
      <c r="J9" s="67"/>
      <c r="K9" s="60"/>
      <c r="L9" s="60"/>
    </row>
    <row r="10" spans="1:12" ht="14.25">
      <c r="A10" s="68"/>
      <c r="B10" s="69"/>
      <c r="C10" s="67"/>
      <c r="D10" s="73"/>
      <c r="E10" s="67"/>
      <c r="F10" s="67"/>
      <c r="G10" s="67"/>
      <c r="H10" s="67"/>
      <c r="I10" s="67"/>
      <c r="J10" s="73"/>
      <c r="K10" s="60"/>
      <c r="L10" s="60"/>
    </row>
    <row r="11" spans="1:12" ht="14.25">
      <c r="A11" s="68" t="s">
        <v>1</v>
      </c>
      <c r="B11" s="70"/>
      <c r="C11" s="70"/>
      <c r="D11" s="70"/>
      <c r="E11" s="70"/>
      <c r="F11" s="70"/>
      <c r="G11" s="70"/>
      <c r="H11" s="70"/>
      <c r="I11" s="70"/>
      <c r="J11" s="70"/>
      <c r="K11" s="60"/>
      <c r="L11" s="60"/>
    </row>
    <row r="12" spans="1:12" ht="14.25">
      <c r="A12" s="68"/>
      <c r="B12" s="69" t="s">
        <v>34</v>
      </c>
      <c r="C12" s="509" t="s">
        <v>35</v>
      </c>
      <c r="D12" s="77"/>
      <c r="E12" s="77"/>
      <c r="F12" s="77"/>
      <c r="G12" s="77"/>
      <c r="H12" s="77"/>
      <c r="I12" s="77"/>
      <c r="J12" s="77"/>
      <c r="K12" s="60"/>
      <c r="L12" s="60"/>
    </row>
    <row r="13" spans="1:12" ht="14.25">
      <c r="A13" s="68"/>
      <c r="B13" s="69"/>
      <c r="C13" s="512"/>
      <c r="D13" s="71"/>
      <c r="E13" s="71"/>
      <c r="F13" s="71"/>
      <c r="G13" s="71"/>
      <c r="H13" s="71"/>
      <c r="I13" s="71"/>
      <c r="J13" s="71"/>
      <c r="K13" s="60"/>
      <c r="L13" s="60"/>
    </row>
    <row r="14" spans="1:12" ht="14.25">
      <c r="A14" s="68"/>
      <c r="B14" s="69" t="s">
        <v>36</v>
      </c>
      <c r="C14" s="512"/>
      <c r="D14" s="67"/>
      <c r="E14" s="67"/>
      <c r="F14" s="67"/>
      <c r="G14" s="67"/>
      <c r="H14" s="67"/>
      <c r="I14" s="67"/>
      <c r="J14" s="67"/>
      <c r="K14" s="60"/>
      <c r="L14" s="60"/>
    </row>
    <row r="15" spans="1:12" ht="14.25">
      <c r="A15" s="68"/>
      <c r="B15" s="69" t="s">
        <v>232</v>
      </c>
      <c r="C15" s="512"/>
      <c r="D15" s="75"/>
      <c r="E15" s="75"/>
      <c r="F15" s="75"/>
      <c r="G15" s="75"/>
      <c r="H15" s="75"/>
      <c r="I15" s="75"/>
      <c r="J15" s="75"/>
      <c r="K15" s="60"/>
      <c r="L15" s="60"/>
    </row>
    <row r="16" spans="1:12" ht="25.5">
      <c r="A16" s="68"/>
      <c r="B16" s="69" t="s">
        <v>233</v>
      </c>
      <c r="C16" s="513"/>
      <c r="D16" s="74"/>
      <c r="E16" s="74"/>
      <c r="F16" s="74"/>
      <c r="G16" s="74"/>
      <c r="H16" s="74"/>
      <c r="I16" s="74"/>
      <c r="J16" s="74"/>
      <c r="K16" s="60"/>
      <c r="L16" s="60"/>
    </row>
    <row r="17" spans="1:11" ht="14.25">
      <c r="A17" s="76"/>
      <c r="B17" s="68"/>
      <c r="C17" s="70"/>
      <c r="D17" s="70"/>
      <c r="E17" s="70"/>
      <c r="F17" s="70"/>
      <c r="G17" s="70"/>
      <c r="H17" s="70"/>
      <c r="I17" s="70"/>
      <c r="J17" s="70"/>
      <c r="K17" s="60"/>
    </row>
    <row r="18" spans="1:12" ht="14.25">
      <c r="A18" s="66" t="s">
        <v>38</v>
      </c>
      <c r="B18" s="67"/>
      <c r="C18" s="67"/>
      <c r="D18" s="67"/>
      <c r="E18" s="67"/>
      <c r="F18" s="67"/>
      <c r="G18" s="72"/>
      <c r="H18" s="72"/>
      <c r="I18" s="72"/>
      <c r="J18" s="72"/>
      <c r="K18" s="62"/>
      <c r="L18" s="62"/>
    </row>
    <row r="19" spans="1:12" ht="14.25">
      <c r="A19" s="68"/>
      <c r="B19" s="69" t="s">
        <v>34</v>
      </c>
      <c r="C19" s="509" t="s">
        <v>35</v>
      </c>
      <c r="D19" s="71"/>
      <c r="E19" s="71"/>
      <c r="F19" s="71"/>
      <c r="G19" s="71"/>
      <c r="H19" s="71"/>
      <c r="I19" s="71"/>
      <c r="J19" s="71"/>
      <c r="K19" s="60"/>
      <c r="L19" s="60"/>
    </row>
    <row r="20" spans="1:12" ht="13.5" customHeight="1">
      <c r="A20" s="68"/>
      <c r="B20" s="69" t="s">
        <v>153</v>
      </c>
      <c r="C20" s="512"/>
      <c r="D20" s="71"/>
      <c r="E20" s="71"/>
      <c r="F20" s="71"/>
      <c r="G20" s="71"/>
      <c r="H20" s="71"/>
      <c r="I20" s="71"/>
      <c r="J20" s="71"/>
      <c r="K20" s="60"/>
      <c r="L20" s="60"/>
    </row>
    <row r="21" spans="1:12" ht="17.25" customHeight="1">
      <c r="A21" s="68"/>
      <c r="B21" s="69" t="s">
        <v>36</v>
      </c>
      <c r="C21" s="512"/>
      <c r="D21" s="67"/>
      <c r="E21" s="67"/>
      <c r="F21" s="67"/>
      <c r="G21" s="67"/>
      <c r="H21" s="67"/>
      <c r="I21" s="67"/>
      <c r="J21" s="67"/>
      <c r="K21" s="60"/>
      <c r="L21" s="60"/>
    </row>
    <row r="22" spans="1:12" ht="14.25">
      <c r="A22" s="68"/>
      <c r="B22" s="69" t="s">
        <v>456</v>
      </c>
      <c r="C22" s="513"/>
      <c r="D22" s="75"/>
      <c r="E22" s="75"/>
      <c r="F22" s="75"/>
      <c r="G22" s="75"/>
      <c r="H22" s="75"/>
      <c r="I22" s="75"/>
      <c r="J22" s="75"/>
      <c r="K22" s="60"/>
      <c r="L22" s="60"/>
    </row>
    <row r="23" spans="1:12" ht="14.25">
      <c r="A23" s="68"/>
      <c r="B23" s="69"/>
      <c r="C23" s="272"/>
      <c r="D23" s="75"/>
      <c r="E23" s="75"/>
      <c r="F23" s="75"/>
      <c r="G23" s="75"/>
      <c r="H23" s="75"/>
      <c r="I23" s="75"/>
      <c r="J23" s="75"/>
      <c r="K23" s="60"/>
      <c r="L23" s="60"/>
    </row>
    <row r="24" spans="1:12" ht="14.25">
      <c r="A24" s="514" t="s">
        <v>454</v>
      </c>
      <c r="B24" s="515"/>
      <c r="C24" s="272"/>
      <c r="D24" s="75"/>
      <c r="E24" s="75"/>
      <c r="F24" s="75"/>
      <c r="G24" s="75"/>
      <c r="H24" s="75"/>
      <c r="I24" s="75"/>
      <c r="J24" s="75"/>
      <c r="K24" s="60"/>
      <c r="L24" s="60"/>
    </row>
    <row r="25" spans="1:12" ht="14.25">
      <c r="A25" s="69"/>
      <c r="B25" s="69" t="s">
        <v>34</v>
      </c>
      <c r="C25" s="509" t="s">
        <v>35</v>
      </c>
      <c r="D25" s="75"/>
      <c r="E25" s="75"/>
      <c r="F25" s="75"/>
      <c r="G25" s="75"/>
      <c r="H25" s="75"/>
      <c r="I25" s="75"/>
      <c r="J25" s="75"/>
      <c r="K25" s="60"/>
      <c r="L25" s="60"/>
    </row>
    <row r="26" spans="1:12" ht="14.25">
      <c r="A26" s="69"/>
      <c r="B26" s="69" t="s">
        <v>153</v>
      </c>
      <c r="C26" s="512"/>
      <c r="D26" s="75"/>
      <c r="E26" s="75"/>
      <c r="F26" s="75"/>
      <c r="G26" s="75"/>
      <c r="H26" s="75"/>
      <c r="I26" s="75"/>
      <c r="J26" s="75"/>
      <c r="K26" s="60"/>
      <c r="L26" s="60"/>
    </row>
    <row r="27" spans="1:12" ht="14.25">
      <c r="A27" s="69"/>
      <c r="B27" s="69" t="s">
        <v>36</v>
      </c>
      <c r="C27" s="512"/>
      <c r="D27" s="75"/>
      <c r="E27" s="75"/>
      <c r="F27" s="75"/>
      <c r="G27" s="75"/>
      <c r="H27" s="75"/>
      <c r="I27" s="75"/>
      <c r="J27" s="75"/>
      <c r="K27" s="60"/>
      <c r="L27" s="60"/>
    </row>
    <row r="28" spans="1:12" ht="14.25">
      <c r="A28" s="69"/>
      <c r="B28" s="69" t="s">
        <v>456</v>
      </c>
      <c r="C28" s="513"/>
      <c r="D28" s="75"/>
      <c r="E28" s="75"/>
      <c r="F28" s="75"/>
      <c r="G28" s="75"/>
      <c r="H28" s="75"/>
      <c r="I28" s="75"/>
      <c r="J28" s="75"/>
      <c r="K28" s="60"/>
      <c r="L28" s="60"/>
    </row>
    <row r="29" spans="1:12" ht="14.25">
      <c r="A29" s="69"/>
      <c r="B29" s="2"/>
      <c r="C29" s="272"/>
      <c r="D29" s="75"/>
      <c r="E29" s="75"/>
      <c r="F29" s="75"/>
      <c r="G29" s="75"/>
      <c r="H29" s="75"/>
      <c r="I29" s="75"/>
      <c r="J29" s="75"/>
      <c r="K29" s="60"/>
      <c r="L29" s="60"/>
    </row>
    <row r="30" spans="1:12" ht="14.25">
      <c r="A30" s="514" t="s">
        <v>455</v>
      </c>
      <c r="B30" s="515"/>
      <c r="C30" s="272"/>
      <c r="D30" s="75"/>
      <c r="E30" s="75"/>
      <c r="F30" s="75"/>
      <c r="G30" s="75"/>
      <c r="H30" s="75"/>
      <c r="I30" s="75"/>
      <c r="J30" s="75"/>
      <c r="K30" s="60"/>
      <c r="L30" s="60"/>
    </row>
    <row r="31" spans="1:12" ht="14.25">
      <c r="A31" s="69"/>
      <c r="B31" s="69" t="s">
        <v>34</v>
      </c>
      <c r="C31" s="509" t="s">
        <v>35</v>
      </c>
      <c r="D31" s="75"/>
      <c r="E31" s="75"/>
      <c r="F31" s="75"/>
      <c r="G31" s="75"/>
      <c r="H31" s="75"/>
      <c r="I31" s="75"/>
      <c r="J31" s="75"/>
      <c r="K31" s="60"/>
      <c r="L31" s="60"/>
    </row>
    <row r="32" spans="1:12" ht="14.25">
      <c r="A32" s="69"/>
      <c r="B32" s="69" t="s">
        <v>153</v>
      </c>
      <c r="C32" s="512"/>
      <c r="D32" s="75"/>
      <c r="E32" s="75"/>
      <c r="F32" s="75"/>
      <c r="G32" s="75"/>
      <c r="H32" s="75"/>
      <c r="I32" s="75"/>
      <c r="J32" s="75"/>
      <c r="K32" s="60"/>
      <c r="L32" s="60"/>
    </row>
    <row r="33" spans="1:12" ht="14.25">
      <c r="A33" s="69"/>
      <c r="B33" s="69" t="s">
        <v>36</v>
      </c>
      <c r="C33" s="512"/>
      <c r="D33" s="75"/>
      <c r="E33" s="75"/>
      <c r="F33" s="75"/>
      <c r="G33" s="75"/>
      <c r="H33" s="75"/>
      <c r="I33" s="75"/>
      <c r="J33" s="75"/>
      <c r="K33" s="60"/>
      <c r="L33" s="60"/>
    </row>
    <row r="34" spans="1:12" ht="14.25">
      <c r="A34" s="69"/>
      <c r="B34" s="69" t="s">
        <v>456</v>
      </c>
      <c r="C34" s="513"/>
      <c r="D34" s="75"/>
      <c r="E34" s="75"/>
      <c r="F34" s="75"/>
      <c r="G34" s="75"/>
      <c r="H34" s="75"/>
      <c r="I34" s="75"/>
      <c r="J34" s="75"/>
      <c r="K34" s="60"/>
      <c r="L34" s="60"/>
    </row>
    <row r="35" spans="1:12" ht="14.25">
      <c r="A35" s="69"/>
      <c r="B35" s="2"/>
      <c r="C35" s="272"/>
      <c r="D35" s="75"/>
      <c r="E35" s="75"/>
      <c r="F35" s="75"/>
      <c r="G35" s="75"/>
      <c r="H35" s="75"/>
      <c r="I35" s="75"/>
      <c r="J35" s="75"/>
      <c r="K35" s="60"/>
      <c r="L35" s="60"/>
    </row>
    <row r="36" spans="1:12" ht="14.25">
      <c r="A36" s="514" t="s">
        <v>455</v>
      </c>
      <c r="B36" s="515"/>
      <c r="C36" s="272"/>
      <c r="D36" s="75"/>
      <c r="E36" s="75"/>
      <c r="F36" s="75"/>
      <c r="G36" s="75"/>
      <c r="H36" s="75"/>
      <c r="I36" s="75"/>
      <c r="J36" s="75"/>
      <c r="K36" s="60"/>
      <c r="L36" s="60"/>
    </row>
    <row r="37" spans="1:12" ht="14.25">
      <c r="A37" s="69"/>
      <c r="B37" s="69" t="s">
        <v>34</v>
      </c>
      <c r="C37" s="509" t="s">
        <v>35</v>
      </c>
      <c r="D37" s="75"/>
      <c r="E37" s="75"/>
      <c r="F37" s="75"/>
      <c r="G37" s="75"/>
      <c r="H37" s="75"/>
      <c r="I37" s="75"/>
      <c r="J37" s="75"/>
      <c r="K37" s="60"/>
      <c r="L37" s="60"/>
    </row>
    <row r="38" spans="1:12" ht="14.25">
      <c r="A38" s="69"/>
      <c r="B38" s="69" t="s">
        <v>153</v>
      </c>
      <c r="C38" s="512"/>
      <c r="D38" s="75"/>
      <c r="E38" s="75"/>
      <c r="F38" s="75"/>
      <c r="G38" s="75"/>
      <c r="H38" s="75"/>
      <c r="I38" s="75"/>
      <c r="J38" s="75"/>
      <c r="K38" s="60"/>
      <c r="L38" s="60"/>
    </row>
    <row r="39" spans="1:12" ht="14.25">
      <c r="A39" s="68"/>
      <c r="B39" s="69" t="s">
        <v>36</v>
      </c>
      <c r="C39" s="512"/>
      <c r="D39" s="75"/>
      <c r="E39" s="75"/>
      <c r="F39" s="75"/>
      <c r="G39" s="75"/>
      <c r="H39" s="75"/>
      <c r="I39" s="75"/>
      <c r="J39" s="75"/>
      <c r="K39" s="60"/>
      <c r="L39" s="60"/>
    </row>
    <row r="40" spans="1:12" ht="14.25">
      <c r="A40" s="68"/>
      <c r="B40" s="69" t="s">
        <v>456</v>
      </c>
      <c r="C40" s="513"/>
      <c r="D40" s="67"/>
      <c r="E40" s="67"/>
      <c r="F40" s="67"/>
      <c r="G40" s="67"/>
      <c r="H40" s="67"/>
      <c r="I40" s="67"/>
      <c r="J40" s="67"/>
      <c r="K40" s="60"/>
      <c r="L40" s="60"/>
    </row>
    <row r="41" spans="1:12" ht="14.25">
      <c r="A41" s="68"/>
      <c r="B41" s="69"/>
      <c r="C41" s="272"/>
      <c r="D41" s="67"/>
      <c r="E41" s="67"/>
      <c r="F41" s="67"/>
      <c r="G41" s="67"/>
      <c r="H41" s="67"/>
      <c r="I41" s="67"/>
      <c r="J41" s="67"/>
      <c r="K41" s="60"/>
      <c r="L41" s="60"/>
    </row>
    <row r="42" ht="15.75">
      <c r="A42" s="58" t="s">
        <v>470</v>
      </c>
    </row>
    <row r="44" spans="1:3" ht="12.75">
      <c r="A44" s="66" t="s">
        <v>38</v>
      </c>
      <c r="B44" s="67"/>
      <c r="C44" s="67"/>
    </row>
    <row r="45" spans="1:3" ht="12.75">
      <c r="A45" s="68"/>
      <c r="B45" s="69" t="s">
        <v>34</v>
      </c>
      <c r="C45" s="509" t="s">
        <v>35</v>
      </c>
    </row>
    <row r="46" spans="1:3" ht="12.75">
      <c r="A46" s="70"/>
      <c r="B46" s="70" t="s">
        <v>153</v>
      </c>
      <c r="C46" s="517"/>
    </row>
    <row r="47" spans="1:3" ht="12.75">
      <c r="A47" s="70"/>
      <c r="B47" s="70" t="s">
        <v>36</v>
      </c>
      <c r="C47" s="511"/>
    </row>
    <row r="48" spans="1:3" ht="12.75">
      <c r="A48" s="70"/>
      <c r="B48" s="70"/>
      <c r="C48" s="70"/>
    </row>
    <row r="49" spans="1:3" ht="12.75">
      <c r="A49" s="66" t="s">
        <v>154</v>
      </c>
      <c r="B49" s="70"/>
      <c r="C49" s="70"/>
    </row>
    <row r="50" spans="1:3" ht="12.75">
      <c r="A50" s="70"/>
      <c r="B50" s="70" t="s">
        <v>34</v>
      </c>
      <c r="C50" s="518" t="s">
        <v>35</v>
      </c>
    </row>
    <row r="51" spans="1:3" ht="12.75">
      <c r="A51" s="70"/>
      <c r="B51" s="70" t="s">
        <v>155</v>
      </c>
      <c r="C51" s="511"/>
    </row>
    <row r="52" spans="1:3" ht="12.75">
      <c r="A52" s="70"/>
      <c r="B52" s="70"/>
      <c r="C52" s="66"/>
    </row>
    <row r="54" spans="1:9" ht="19.5">
      <c r="A54" s="39" t="s">
        <v>332</v>
      </c>
      <c r="B54" s="184"/>
      <c r="C54" s="184"/>
      <c r="D54" s="184"/>
      <c r="E54" s="184"/>
      <c r="F54" s="184"/>
      <c r="G54" s="184"/>
      <c r="H54" s="184"/>
      <c r="I54" s="184"/>
    </row>
    <row r="56" spans="1:3" ht="12.75">
      <c r="A56" s="68" t="s">
        <v>39</v>
      </c>
      <c r="B56" s="70"/>
      <c r="C56" s="68" t="s">
        <v>35</v>
      </c>
    </row>
    <row r="57" spans="1:3" ht="12.75">
      <c r="A57" s="76"/>
      <c r="B57" s="70" t="s">
        <v>34</v>
      </c>
      <c r="C57" s="516" t="s">
        <v>35</v>
      </c>
    </row>
    <row r="58" spans="1:3" ht="12.75">
      <c r="A58" s="76"/>
      <c r="B58" s="70" t="s">
        <v>40</v>
      </c>
      <c r="C58" s="517"/>
    </row>
    <row r="59" spans="1:3" ht="12.75">
      <c r="A59" s="70"/>
      <c r="B59" s="67" t="s">
        <v>41</v>
      </c>
      <c r="C59" s="511"/>
    </row>
    <row r="60" ht="12.75">
      <c r="B60" s="64"/>
    </row>
    <row r="61" spans="1:9" ht="12.75">
      <c r="A61" s="184" t="s">
        <v>474</v>
      </c>
      <c r="B61" s="379"/>
      <c r="C61" s="184"/>
      <c r="D61" s="184"/>
      <c r="E61" s="184"/>
      <c r="F61" s="184"/>
      <c r="G61" s="184"/>
      <c r="H61" s="184"/>
      <c r="I61" s="184"/>
    </row>
    <row r="62" ht="12.75">
      <c r="C62" s="65"/>
    </row>
    <row r="63" ht="12.75">
      <c r="B63" s="64"/>
    </row>
    <row r="64" ht="12.75">
      <c r="B64" s="64"/>
    </row>
    <row r="65" ht="12.75">
      <c r="B65" s="64"/>
    </row>
    <row r="66" ht="12.75">
      <c r="B66" s="64"/>
    </row>
  </sheetData>
  <sheetProtection/>
  <mergeCells count="12">
    <mergeCell ref="C57:C59"/>
    <mergeCell ref="C50:C51"/>
    <mergeCell ref="C45:C47"/>
    <mergeCell ref="C12:C16"/>
    <mergeCell ref="C19:C22"/>
    <mergeCell ref="A24:B24"/>
    <mergeCell ref="C6:C9"/>
    <mergeCell ref="C37:C40"/>
    <mergeCell ref="C25:C28"/>
    <mergeCell ref="A30:B30"/>
    <mergeCell ref="C31:C34"/>
    <mergeCell ref="A36:B36"/>
  </mergeCells>
  <printOptions/>
  <pageMargins left="0.75" right="0.75" top="1" bottom="1" header="0.5" footer="0.5"/>
  <pageSetup fitToHeight="0" fitToWidth="1" horizontalDpi="600" verticalDpi="600" orientation="portrait" scale="45" r:id="rId1"/>
  <headerFooter alignWithMargins="0">
    <oddHeader>&amp;L&amp;F&amp;R&amp;A</oddHeader>
    <oddFooter>&amp;L&amp;D&amp;C&amp;A&amp;R&amp;P of &amp;N</oddFooter>
  </headerFooter>
</worksheet>
</file>

<file path=xl/worksheets/sheet16.xml><?xml version="1.0" encoding="utf-8"?>
<worksheet xmlns="http://schemas.openxmlformats.org/spreadsheetml/2006/main" xmlns:r="http://schemas.openxmlformats.org/officeDocument/2006/relationships">
  <sheetPr>
    <tabColor indexed="41"/>
    <pageSetUpPr fitToPage="1"/>
  </sheetPr>
  <dimension ref="A1:P57"/>
  <sheetViews>
    <sheetView zoomScale="75" zoomScaleNormal="75" zoomScalePageLayoutView="0" workbookViewId="0" topLeftCell="A1">
      <selection activeCell="A3" sqref="A3"/>
    </sheetView>
  </sheetViews>
  <sheetFormatPr defaultColWidth="9.140625" defaultRowHeight="12.75"/>
  <cols>
    <col min="1" max="1" width="31.8515625" style="0" customWidth="1"/>
    <col min="2" max="2" width="57.140625" style="0" customWidth="1"/>
  </cols>
  <sheetData>
    <row r="1" s="56" customFormat="1" ht="19.5">
      <c r="A1" s="39" t="s">
        <v>254</v>
      </c>
    </row>
    <row r="2" spans="1:16" s="79" customFormat="1" ht="16.5" customHeight="1">
      <c r="A2" s="400" t="s">
        <v>497</v>
      </c>
      <c r="B2" s="399"/>
      <c r="C2" s="80"/>
      <c r="D2" s="80"/>
      <c r="E2" s="80"/>
      <c r="F2" s="80"/>
      <c r="G2" s="80"/>
      <c r="H2" s="80"/>
      <c r="I2" s="80"/>
      <c r="J2" s="80"/>
      <c r="K2" s="80"/>
      <c r="L2" s="80"/>
      <c r="M2" s="80"/>
      <c r="N2" s="80"/>
      <c r="O2" s="80"/>
      <c r="P2" s="80"/>
    </row>
    <row r="3" spans="1:16" ht="26.25" customHeight="1">
      <c r="A3" s="78" t="s">
        <v>58</v>
      </c>
      <c r="B3" s="16"/>
      <c r="C3" s="80"/>
      <c r="D3" s="80"/>
      <c r="E3" s="80"/>
      <c r="F3" s="80"/>
      <c r="G3" s="80"/>
      <c r="H3" s="80"/>
      <c r="I3" s="80"/>
      <c r="J3" s="80"/>
      <c r="K3" s="80"/>
      <c r="L3" s="80"/>
      <c r="M3" s="80"/>
      <c r="N3" s="80"/>
      <c r="O3" s="80"/>
      <c r="P3" s="80"/>
    </row>
    <row r="4" spans="1:16" ht="12.75">
      <c r="A4" s="27"/>
      <c r="B4" s="27"/>
      <c r="C4" s="80"/>
      <c r="D4" s="80"/>
      <c r="E4" s="80"/>
      <c r="F4" s="80"/>
      <c r="G4" s="80"/>
      <c r="H4" s="80"/>
      <c r="I4" s="80"/>
      <c r="J4" s="80"/>
      <c r="K4" s="80"/>
      <c r="L4" s="80"/>
      <c r="M4" s="80"/>
      <c r="N4" s="80"/>
      <c r="O4" s="80"/>
      <c r="P4" s="80"/>
    </row>
    <row r="5" spans="1:16" ht="12.75">
      <c r="A5" s="27" t="s">
        <v>109</v>
      </c>
      <c r="B5" s="140" t="s">
        <v>35</v>
      </c>
      <c r="C5" s="80"/>
      <c r="D5" s="80"/>
      <c r="E5" s="80"/>
      <c r="F5" s="80"/>
      <c r="G5" s="80"/>
      <c r="H5" s="80"/>
      <c r="I5" s="80"/>
      <c r="J5" s="80"/>
      <c r="K5" s="80"/>
      <c r="L5" s="80"/>
      <c r="M5" s="80"/>
      <c r="N5" s="80"/>
      <c r="O5" s="80"/>
      <c r="P5" s="80"/>
    </row>
    <row r="6" spans="1:16" ht="12.75">
      <c r="A6" s="27"/>
      <c r="B6" s="125"/>
      <c r="C6" s="80"/>
      <c r="D6" s="80"/>
      <c r="E6" s="80"/>
      <c r="F6" s="80"/>
      <c r="G6" s="80"/>
      <c r="H6" s="80"/>
      <c r="I6" s="80"/>
      <c r="J6" s="80"/>
      <c r="K6" s="80"/>
      <c r="L6" s="80"/>
      <c r="M6" s="80"/>
      <c r="N6" s="80"/>
      <c r="O6" s="80"/>
      <c r="P6" s="80"/>
    </row>
    <row r="7" spans="1:16" ht="12.75">
      <c r="A7" s="27" t="s">
        <v>110</v>
      </c>
      <c r="B7" s="140" t="s">
        <v>35</v>
      </c>
      <c r="C7" s="80"/>
      <c r="D7" s="80"/>
      <c r="E7" s="80"/>
      <c r="F7" s="80"/>
      <c r="G7" s="80"/>
      <c r="H7" s="80"/>
      <c r="I7" s="80"/>
      <c r="J7" s="80"/>
      <c r="K7" s="80"/>
      <c r="L7" s="80"/>
      <c r="M7" s="80"/>
      <c r="N7" s="80"/>
      <c r="O7" s="80"/>
      <c r="P7" s="80"/>
    </row>
    <row r="8" spans="1:16" ht="12.75">
      <c r="A8" s="27"/>
      <c r="B8" s="140" t="s">
        <v>35</v>
      </c>
      <c r="C8" s="80"/>
      <c r="D8" s="80"/>
      <c r="E8" s="80"/>
      <c r="F8" s="80"/>
      <c r="G8" s="80"/>
      <c r="H8" s="80"/>
      <c r="I8" s="80"/>
      <c r="J8" s="80"/>
      <c r="K8" s="80"/>
      <c r="L8" s="80"/>
      <c r="M8" s="80"/>
      <c r="N8" s="80"/>
      <c r="O8" s="80"/>
      <c r="P8" s="80"/>
    </row>
    <row r="9" spans="1:16" ht="12.75">
      <c r="A9" s="27"/>
      <c r="B9" s="140" t="s">
        <v>35</v>
      </c>
      <c r="C9" s="80"/>
      <c r="D9" s="80"/>
      <c r="E9" s="80"/>
      <c r="F9" s="80"/>
      <c r="G9" s="80"/>
      <c r="H9" s="80"/>
      <c r="I9" s="80"/>
      <c r="J9" s="80"/>
      <c r="K9" s="80"/>
      <c r="L9" s="80"/>
      <c r="M9" s="80"/>
      <c r="N9" s="80"/>
      <c r="O9" s="80"/>
      <c r="P9" s="80"/>
    </row>
    <row r="10" spans="1:16" ht="12.75">
      <c r="A10" s="27"/>
      <c r="B10" s="140" t="s">
        <v>35</v>
      </c>
      <c r="C10" s="80"/>
      <c r="D10" s="80"/>
      <c r="E10" s="80"/>
      <c r="F10" s="80"/>
      <c r="G10" s="80"/>
      <c r="H10" s="80"/>
      <c r="I10" s="80"/>
      <c r="J10" s="80"/>
      <c r="K10" s="80"/>
      <c r="L10" s="80"/>
      <c r="M10" s="80"/>
      <c r="N10" s="80"/>
      <c r="O10" s="80"/>
      <c r="P10" s="80"/>
    </row>
    <row r="11" spans="1:16" ht="12.75">
      <c r="A11" s="27"/>
      <c r="B11" s="140" t="s">
        <v>35</v>
      </c>
      <c r="C11" s="80"/>
      <c r="D11" s="80"/>
      <c r="E11" s="80"/>
      <c r="F11" s="80"/>
      <c r="G11" s="80"/>
      <c r="H11" s="80"/>
      <c r="I11" s="80"/>
      <c r="J11" s="80"/>
      <c r="K11" s="80"/>
      <c r="L11" s="80"/>
      <c r="M11" s="80"/>
      <c r="N11" s="80"/>
      <c r="O11" s="80"/>
      <c r="P11" s="80"/>
    </row>
    <row r="12" spans="1:16" ht="12.75">
      <c r="A12" s="27"/>
      <c r="B12" s="125"/>
      <c r="C12" s="80"/>
      <c r="D12" s="80"/>
      <c r="E12" s="80"/>
      <c r="F12" s="80"/>
      <c r="G12" s="80"/>
      <c r="H12" s="80"/>
      <c r="I12" s="80"/>
      <c r="J12" s="80"/>
      <c r="K12" s="80"/>
      <c r="L12" s="80"/>
      <c r="M12" s="80"/>
      <c r="N12" s="80"/>
      <c r="O12" s="80"/>
      <c r="P12" s="80"/>
    </row>
    <row r="13" spans="1:16" ht="12.75">
      <c r="A13" s="27" t="s">
        <v>111</v>
      </c>
      <c r="B13" s="140"/>
      <c r="C13" s="80"/>
      <c r="D13" s="80"/>
      <c r="E13" s="80"/>
      <c r="F13" s="80"/>
      <c r="G13" s="80"/>
      <c r="H13" s="80"/>
      <c r="I13" s="80"/>
      <c r="J13" s="80"/>
      <c r="K13" s="80"/>
      <c r="L13" s="80"/>
      <c r="M13" s="80"/>
      <c r="N13" s="80"/>
      <c r="O13" s="80"/>
      <c r="P13" s="80"/>
    </row>
    <row r="14" spans="1:16" ht="12.75">
      <c r="A14" s="27"/>
      <c r="B14" s="125"/>
      <c r="C14" s="80"/>
      <c r="D14" s="80"/>
      <c r="E14" s="80"/>
      <c r="F14" s="80"/>
      <c r="G14" s="80"/>
      <c r="H14" s="80"/>
      <c r="I14" s="80"/>
      <c r="J14" s="80"/>
      <c r="K14" s="80"/>
      <c r="L14" s="80"/>
      <c r="M14" s="80"/>
      <c r="N14" s="80"/>
      <c r="O14" s="80"/>
      <c r="P14" s="80"/>
    </row>
    <row r="15" spans="1:16" ht="12.75">
      <c r="A15" s="27" t="s">
        <v>112</v>
      </c>
      <c r="B15" s="140" t="s">
        <v>35</v>
      </c>
      <c r="C15" s="80"/>
      <c r="D15" s="80"/>
      <c r="E15" s="80"/>
      <c r="F15" s="80"/>
      <c r="G15" s="80"/>
      <c r="H15" s="80"/>
      <c r="I15" s="80"/>
      <c r="J15" s="80"/>
      <c r="K15" s="80"/>
      <c r="L15" s="80"/>
      <c r="M15" s="80"/>
      <c r="N15" s="80"/>
      <c r="O15" s="80"/>
      <c r="P15" s="80"/>
    </row>
    <row r="16" spans="1:16" ht="12.75">
      <c r="A16" s="27"/>
      <c r="B16" s="140" t="s">
        <v>35</v>
      </c>
      <c r="C16" s="80"/>
      <c r="D16" s="80"/>
      <c r="E16" s="80"/>
      <c r="F16" s="80"/>
      <c r="G16" s="80"/>
      <c r="H16" s="80"/>
      <c r="I16" s="80"/>
      <c r="J16" s="80"/>
      <c r="K16" s="80"/>
      <c r="L16" s="80"/>
      <c r="M16" s="80"/>
      <c r="N16" s="80"/>
      <c r="O16" s="80"/>
      <c r="P16" s="80"/>
    </row>
    <row r="17" spans="1:16" ht="12.75">
      <c r="A17" s="27"/>
      <c r="B17" s="140" t="s">
        <v>35</v>
      </c>
      <c r="C17" s="80"/>
      <c r="D17" s="80"/>
      <c r="E17" s="80"/>
      <c r="F17" s="80"/>
      <c r="G17" s="80"/>
      <c r="H17" s="80"/>
      <c r="I17" s="80"/>
      <c r="J17" s="80"/>
      <c r="K17" s="80"/>
      <c r="L17" s="80"/>
      <c r="M17" s="80"/>
      <c r="N17" s="80"/>
      <c r="O17" s="80"/>
      <c r="P17" s="80"/>
    </row>
    <row r="18" spans="1:16" ht="12.75">
      <c r="A18" s="27"/>
      <c r="B18" s="140" t="s">
        <v>35</v>
      </c>
      <c r="C18" s="80"/>
      <c r="D18" s="80"/>
      <c r="E18" s="80"/>
      <c r="F18" s="80"/>
      <c r="G18" s="80"/>
      <c r="H18" s="80"/>
      <c r="I18" s="80"/>
      <c r="J18" s="80"/>
      <c r="K18" s="80"/>
      <c r="L18" s="80"/>
      <c r="M18" s="80"/>
      <c r="N18" s="80"/>
      <c r="O18" s="80"/>
      <c r="P18" s="80"/>
    </row>
    <row r="19" spans="1:16" ht="12.75">
      <c r="A19" s="27"/>
      <c r="B19" s="125"/>
      <c r="C19" s="80"/>
      <c r="D19" s="80"/>
      <c r="E19" s="80"/>
      <c r="F19" s="80"/>
      <c r="G19" s="80"/>
      <c r="H19" s="80"/>
      <c r="I19" s="80"/>
      <c r="J19" s="80"/>
      <c r="K19" s="80"/>
      <c r="L19" s="80"/>
      <c r="M19" s="80"/>
      <c r="N19" s="80"/>
      <c r="O19" s="80"/>
      <c r="P19" s="80"/>
    </row>
    <row r="20" spans="1:16" ht="12.75">
      <c r="A20" s="27" t="s">
        <v>113</v>
      </c>
      <c r="B20" s="140" t="s">
        <v>35</v>
      </c>
      <c r="C20" s="80"/>
      <c r="D20" s="80"/>
      <c r="E20" s="80"/>
      <c r="F20" s="80"/>
      <c r="G20" s="80"/>
      <c r="H20" s="80"/>
      <c r="I20" s="80"/>
      <c r="J20" s="80"/>
      <c r="K20" s="80"/>
      <c r="L20" s="80"/>
      <c r="M20" s="80"/>
      <c r="N20" s="80"/>
      <c r="O20" s="80"/>
      <c r="P20" s="80"/>
    </row>
    <row r="21" spans="1:16" ht="12.75">
      <c r="A21" s="27"/>
      <c r="B21" s="125"/>
      <c r="C21" s="80"/>
      <c r="D21" s="80"/>
      <c r="E21" s="80"/>
      <c r="F21" s="80"/>
      <c r="G21" s="80"/>
      <c r="H21" s="80"/>
      <c r="I21" s="80"/>
      <c r="J21" s="80"/>
      <c r="K21" s="80"/>
      <c r="L21" s="80"/>
      <c r="M21" s="80"/>
      <c r="N21" s="80"/>
      <c r="O21" s="80"/>
      <c r="P21" s="80"/>
    </row>
    <row r="22" spans="1:16" ht="12.75">
      <c r="A22" s="27" t="s">
        <v>114</v>
      </c>
      <c r="B22" s="140" t="s">
        <v>35</v>
      </c>
      <c r="C22" s="80"/>
      <c r="D22" s="80"/>
      <c r="E22" s="80"/>
      <c r="F22" s="80"/>
      <c r="G22" s="80"/>
      <c r="H22" s="80"/>
      <c r="I22" s="80"/>
      <c r="J22" s="80"/>
      <c r="K22" s="80"/>
      <c r="L22" s="80"/>
      <c r="M22" s="80"/>
      <c r="N22" s="80"/>
      <c r="O22" s="80"/>
      <c r="P22" s="80"/>
    </row>
    <row r="23" spans="1:16" ht="12.75">
      <c r="A23" s="27"/>
      <c r="B23" s="140" t="s">
        <v>35</v>
      </c>
      <c r="C23" s="80"/>
      <c r="D23" s="80"/>
      <c r="E23" s="80"/>
      <c r="F23" s="80"/>
      <c r="G23" s="80"/>
      <c r="H23" s="80"/>
      <c r="I23" s="80"/>
      <c r="J23" s="80"/>
      <c r="K23" s="80"/>
      <c r="L23" s="80"/>
      <c r="M23" s="80"/>
      <c r="N23" s="80"/>
      <c r="O23" s="80"/>
      <c r="P23" s="80"/>
    </row>
    <row r="24" spans="1:16" ht="12.75">
      <c r="A24" s="27"/>
      <c r="B24" s="125"/>
      <c r="C24" s="80"/>
      <c r="D24" s="80"/>
      <c r="E24" s="80"/>
      <c r="F24" s="80"/>
      <c r="G24" s="80"/>
      <c r="H24" s="80"/>
      <c r="I24" s="80"/>
      <c r="J24" s="80"/>
      <c r="K24" s="80"/>
      <c r="L24" s="80"/>
      <c r="M24" s="80"/>
      <c r="N24" s="80"/>
      <c r="O24" s="80"/>
      <c r="P24" s="80"/>
    </row>
    <row r="25" spans="1:16" ht="18">
      <c r="A25" s="16" t="s">
        <v>318</v>
      </c>
      <c r="B25" s="125" t="s">
        <v>35</v>
      </c>
      <c r="C25" s="80"/>
      <c r="D25" s="80"/>
      <c r="E25" s="80"/>
      <c r="F25" s="80"/>
      <c r="G25" s="80"/>
      <c r="H25" s="80"/>
      <c r="I25" s="80"/>
      <c r="J25" s="80"/>
      <c r="K25" s="80"/>
      <c r="L25" s="80"/>
      <c r="M25" s="80"/>
      <c r="N25" s="80"/>
      <c r="O25" s="80"/>
      <c r="P25" s="80"/>
    </row>
    <row r="26" spans="1:16" ht="12.75">
      <c r="A26" s="27"/>
      <c r="B26" s="125" t="s">
        <v>35</v>
      </c>
      <c r="C26" s="80"/>
      <c r="D26" s="80"/>
      <c r="E26" s="80"/>
      <c r="F26" s="80"/>
      <c r="G26" s="80"/>
      <c r="H26" s="80"/>
      <c r="I26" s="80"/>
      <c r="J26" s="80"/>
      <c r="K26" s="80"/>
      <c r="L26" s="80"/>
      <c r="M26" s="80"/>
      <c r="N26" s="80"/>
      <c r="O26" s="80"/>
      <c r="P26" s="80"/>
    </row>
    <row r="27" spans="1:16" ht="12.75">
      <c r="A27" s="27" t="s">
        <v>109</v>
      </c>
      <c r="B27" s="104" t="s">
        <v>35</v>
      </c>
      <c r="C27" s="80"/>
      <c r="D27" s="80"/>
      <c r="E27" s="80"/>
      <c r="F27" s="80"/>
      <c r="G27" s="80"/>
      <c r="H27" s="80"/>
      <c r="I27" s="80"/>
      <c r="J27" s="80"/>
      <c r="K27" s="80"/>
      <c r="L27" s="80"/>
      <c r="M27" s="80"/>
      <c r="N27" s="80"/>
      <c r="O27" s="80"/>
      <c r="P27" s="80"/>
    </row>
    <row r="28" spans="1:16" ht="12.75">
      <c r="A28" s="27"/>
      <c r="B28" s="125"/>
      <c r="C28" s="80"/>
      <c r="D28" s="80"/>
      <c r="E28" s="80"/>
      <c r="F28" s="80"/>
      <c r="G28" s="80"/>
      <c r="H28" s="80"/>
      <c r="I28" s="80"/>
      <c r="J28" s="80"/>
      <c r="K28" s="80"/>
      <c r="L28" s="80"/>
      <c r="M28" s="80"/>
      <c r="N28" s="80"/>
      <c r="O28" s="80"/>
      <c r="P28" s="80"/>
    </row>
    <row r="29" spans="1:16" ht="12.75">
      <c r="A29" s="27" t="s">
        <v>151</v>
      </c>
      <c r="B29" s="104" t="s">
        <v>35</v>
      </c>
      <c r="C29" s="80"/>
      <c r="D29" s="80"/>
      <c r="E29" s="80"/>
      <c r="F29" s="80"/>
      <c r="G29" s="80"/>
      <c r="H29" s="80"/>
      <c r="I29" s="80"/>
      <c r="J29" s="80"/>
      <c r="K29" s="80"/>
      <c r="L29" s="80"/>
      <c r="M29" s="80"/>
      <c r="N29" s="80"/>
      <c r="O29" s="80"/>
      <c r="P29" s="80"/>
    </row>
    <row r="30" spans="1:16" ht="12.75">
      <c r="A30" s="27"/>
      <c r="B30" s="104" t="s">
        <v>35</v>
      </c>
      <c r="C30" s="80"/>
      <c r="D30" s="80"/>
      <c r="E30" s="80"/>
      <c r="F30" s="80"/>
      <c r="G30" s="80"/>
      <c r="H30" s="80"/>
      <c r="I30" s="80"/>
      <c r="J30" s="80"/>
      <c r="K30" s="80"/>
      <c r="L30" s="80"/>
      <c r="M30" s="80"/>
      <c r="N30" s="80"/>
      <c r="O30" s="80"/>
      <c r="P30" s="80"/>
    </row>
    <row r="31" spans="1:16" ht="12.75">
      <c r="A31" s="27"/>
      <c r="B31" s="104" t="s">
        <v>35</v>
      </c>
      <c r="C31" s="80"/>
      <c r="D31" s="80"/>
      <c r="E31" s="80"/>
      <c r="F31" s="80"/>
      <c r="G31" s="80"/>
      <c r="H31" s="80"/>
      <c r="I31" s="80"/>
      <c r="J31" s="80"/>
      <c r="K31" s="80"/>
      <c r="L31" s="80"/>
      <c r="M31" s="80"/>
      <c r="N31" s="80"/>
      <c r="O31" s="80"/>
      <c r="P31" s="80"/>
    </row>
    <row r="32" spans="1:16" ht="12.75">
      <c r="A32" s="27"/>
      <c r="B32" s="104" t="s">
        <v>35</v>
      </c>
      <c r="C32" s="80"/>
      <c r="D32" s="80"/>
      <c r="E32" s="80"/>
      <c r="F32" s="80"/>
      <c r="G32" s="80"/>
      <c r="H32" s="80"/>
      <c r="I32" s="80"/>
      <c r="J32" s="80"/>
      <c r="K32" s="80"/>
      <c r="L32" s="80"/>
      <c r="M32" s="80"/>
      <c r="N32" s="80"/>
      <c r="O32" s="80"/>
      <c r="P32" s="80"/>
    </row>
    <row r="33" spans="1:16" ht="12.75">
      <c r="A33" s="27"/>
      <c r="B33" s="125"/>
      <c r="C33" s="80"/>
      <c r="D33" s="80"/>
      <c r="E33" s="80"/>
      <c r="F33" s="80"/>
      <c r="G33" s="80"/>
      <c r="H33" s="80"/>
      <c r="I33" s="80"/>
      <c r="J33" s="80"/>
      <c r="K33" s="80"/>
      <c r="L33" s="80"/>
      <c r="M33" s="80"/>
      <c r="N33" s="80"/>
      <c r="O33" s="80"/>
      <c r="P33" s="80"/>
    </row>
    <row r="34" spans="1:16" ht="12.75">
      <c r="A34" s="27" t="s">
        <v>113</v>
      </c>
      <c r="B34" s="104" t="s">
        <v>35</v>
      </c>
      <c r="C34" s="80"/>
      <c r="D34" s="80"/>
      <c r="E34" s="80"/>
      <c r="F34" s="80"/>
      <c r="G34" s="80"/>
      <c r="H34" s="80"/>
      <c r="I34" s="80"/>
      <c r="J34" s="80"/>
      <c r="K34" s="80"/>
      <c r="L34" s="80"/>
      <c r="M34" s="80"/>
      <c r="N34" s="80"/>
      <c r="O34" s="80"/>
      <c r="P34" s="80"/>
    </row>
    <row r="35" spans="1:16" ht="12.75">
      <c r="A35" s="27"/>
      <c r="B35" s="125"/>
      <c r="C35" s="80"/>
      <c r="D35" s="80"/>
      <c r="E35" s="80"/>
      <c r="F35" s="80"/>
      <c r="G35" s="80"/>
      <c r="H35" s="80"/>
      <c r="I35" s="80"/>
      <c r="J35" s="80"/>
      <c r="K35" s="80"/>
      <c r="L35" s="80"/>
      <c r="M35" s="80"/>
      <c r="N35" s="80"/>
      <c r="O35" s="80"/>
      <c r="P35" s="80"/>
    </row>
    <row r="36" spans="1:16" ht="12.75">
      <c r="A36" s="27" t="s">
        <v>112</v>
      </c>
      <c r="B36" s="104" t="s">
        <v>35</v>
      </c>
      <c r="C36" s="80"/>
      <c r="D36" s="80"/>
      <c r="E36" s="80"/>
      <c r="F36" s="80"/>
      <c r="G36" s="80"/>
      <c r="H36" s="80"/>
      <c r="I36" s="80"/>
      <c r="J36" s="80"/>
      <c r="K36" s="80"/>
      <c r="L36" s="80"/>
      <c r="M36" s="80"/>
      <c r="N36" s="80"/>
      <c r="O36" s="80"/>
      <c r="P36" s="80"/>
    </row>
    <row r="37" spans="1:16" ht="12.75">
      <c r="A37" s="27"/>
      <c r="B37" s="104" t="s">
        <v>35</v>
      </c>
      <c r="C37" s="80"/>
      <c r="D37" s="80"/>
      <c r="E37" s="80"/>
      <c r="F37" s="80"/>
      <c r="G37" s="80"/>
      <c r="H37" s="80"/>
      <c r="I37" s="80"/>
      <c r="J37" s="80"/>
      <c r="K37" s="80"/>
      <c r="L37" s="80"/>
      <c r="M37" s="80"/>
      <c r="N37" s="80"/>
      <c r="O37" s="80"/>
      <c r="P37" s="80"/>
    </row>
    <row r="38" spans="1:16" ht="12.75">
      <c r="A38" s="27"/>
      <c r="B38" s="125"/>
      <c r="C38" s="80"/>
      <c r="D38" s="80"/>
      <c r="E38" s="80"/>
      <c r="F38" s="80"/>
      <c r="G38" s="80"/>
      <c r="H38" s="80"/>
      <c r="I38" s="80"/>
      <c r="J38" s="80"/>
      <c r="K38" s="80"/>
      <c r="L38" s="80"/>
      <c r="M38" s="80"/>
      <c r="N38" s="80"/>
      <c r="O38" s="80"/>
      <c r="P38" s="80"/>
    </row>
    <row r="39" spans="1:16" ht="12.75">
      <c r="A39" s="27" t="s">
        <v>114</v>
      </c>
      <c r="B39" s="104" t="s">
        <v>35</v>
      </c>
      <c r="C39" s="80"/>
      <c r="D39" s="80"/>
      <c r="E39" s="80"/>
      <c r="F39" s="80"/>
      <c r="G39" s="80"/>
      <c r="H39" s="80"/>
      <c r="I39" s="80"/>
      <c r="J39" s="80"/>
      <c r="K39" s="80"/>
      <c r="L39" s="80"/>
      <c r="M39" s="80"/>
      <c r="N39" s="80"/>
      <c r="O39" s="80"/>
      <c r="P39" s="80"/>
    </row>
    <row r="40" spans="1:16" ht="12.75">
      <c r="A40" s="27"/>
      <c r="B40" s="104" t="s">
        <v>35</v>
      </c>
      <c r="C40" s="80"/>
      <c r="D40" s="80"/>
      <c r="E40" s="80"/>
      <c r="F40" s="80"/>
      <c r="G40" s="80"/>
      <c r="H40" s="80"/>
      <c r="I40" s="80"/>
      <c r="J40" s="80"/>
      <c r="K40" s="80"/>
      <c r="L40" s="80"/>
      <c r="M40" s="80"/>
      <c r="N40" s="80"/>
      <c r="O40" s="80"/>
      <c r="P40" s="80"/>
    </row>
    <row r="41" spans="3:16" ht="12.75">
      <c r="C41" s="80"/>
      <c r="D41" s="80"/>
      <c r="E41" s="80"/>
      <c r="F41" s="80"/>
      <c r="G41" s="80"/>
      <c r="H41" s="80"/>
      <c r="I41" s="80"/>
      <c r="J41" s="80"/>
      <c r="K41" s="80"/>
      <c r="L41" s="80"/>
      <c r="M41" s="80"/>
      <c r="N41" s="80"/>
      <c r="O41" s="80"/>
      <c r="P41" s="80"/>
    </row>
    <row r="42" spans="3:16" ht="12.75">
      <c r="C42" s="80"/>
      <c r="D42" s="80"/>
      <c r="E42" s="80"/>
      <c r="F42" s="80"/>
      <c r="G42" s="80"/>
      <c r="H42" s="80"/>
      <c r="I42" s="80"/>
      <c r="J42" s="80"/>
      <c r="K42" s="80"/>
      <c r="L42" s="80"/>
      <c r="M42" s="80"/>
      <c r="N42" s="80"/>
      <c r="O42" s="80"/>
      <c r="P42" s="80"/>
    </row>
    <row r="43" spans="3:16" ht="12.75">
      <c r="C43" s="80"/>
      <c r="D43" s="80"/>
      <c r="E43" s="80"/>
      <c r="F43" s="80"/>
      <c r="G43" s="80"/>
      <c r="H43" s="80"/>
      <c r="I43" s="80"/>
      <c r="J43" s="80"/>
      <c r="K43" s="80"/>
      <c r="L43" s="80"/>
      <c r="M43" s="80"/>
      <c r="N43" s="80"/>
      <c r="O43" s="80"/>
      <c r="P43" s="80"/>
    </row>
    <row r="44" spans="3:16" ht="12.75">
      <c r="C44" s="80"/>
      <c r="D44" s="80"/>
      <c r="E44" s="80"/>
      <c r="F44" s="80"/>
      <c r="G44" s="80"/>
      <c r="H44" s="80"/>
      <c r="I44" s="80"/>
      <c r="J44" s="80"/>
      <c r="K44" s="80"/>
      <c r="L44" s="80"/>
      <c r="M44" s="80"/>
      <c r="N44" s="80"/>
      <c r="O44" s="80"/>
      <c r="P44" s="80"/>
    </row>
    <row r="45" spans="3:16" ht="12.75">
      <c r="C45" s="80"/>
      <c r="D45" s="80"/>
      <c r="E45" s="80"/>
      <c r="F45" s="80"/>
      <c r="G45" s="80"/>
      <c r="H45" s="80"/>
      <c r="I45" s="80"/>
      <c r="J45" s="80"/>
      <c r="K45" s="80"/>
      <c r="L45" s="80"/>
      <c r="M45" s="80"/>
      <c r="N45" s="80"/>
      <c r="O45" s="80"/>
      <c r="P45" s="80"/>
    </row>
    <row r="46" spans="3:16" ht="12.75">
      <c r="C46" s="80"/>
      <c r="D46" s="80"/>
      <c r="E46" s="80"/>
      <c r="F46" s="80"/>
      <c r="G46" s="80"/>
      <c r="H46" s="80"/>
      <c r="I46" s="80"/>
      <c r="J46" s="80"/>
      <c r="K46" s="80"/>
      <c r="L46" s="80"/>
      <c r="M46" s="80"/>
      <c r="N46" s="80"/>
      <c r="O46" s="80"/>
      <c r="P46" s="80"/>
    </row>
    <row r="47" spans="3:16" ht="12.75">
      <c r="C47" s="80"/>
      <c r="D47" s="80"/>
      <c r="E47" s="80"/>
      <c r="F47" s="80"/>
      <c r="G47" s="80"/>
      <c r="H47" s="80"/>
      <c r="I47" s="80"/>
      <c r="J47" s="80"/>
      <c r="K47" s="80"/>
      <c r="L47" s="80"/>
      <c r="M47" s="80"/>
      <c r="N47" s="80"/>
      <c r="O47" s="80"/>
      <c r="P47" s="80"/>
    </row>
    <row r="48" spans="3:16" ht="12.75">
      <c r="C48" s="80"/>
      <c r="D48" s="80"/>
      <c r="E48" s="80"/>
      <c r="F48" s="80"/>
      <c r="G48" s="80"/>
      <c r="H48" s="80"/>
      <c r="I48" s="80"/>
      <c r="J48" s="80"/>
      <c r="K48" s="80"/>
      <c r="L48" s="80"/>
      <c r="M48" s="80"/>
      <c r="N48" s="80"/>
      <c r="O48" s="80"/>
      <c r="P48" s="80"/>
    </row>
    <row r="49" spans="3:16" ht="12.75">
      <c r="C49" s="80"/>
      <c r="D49" s="80"/>
      <c r="E49" s="80"/>
      <c r="F49" s="80"/>
      <c r="G49" s="80"/>
      <c r="H49" s="80"/>
      <c r="I49" s="80"/>
      <c r="J49" s="80"/>
      <c r="K49" s="80"/>
      <c r="L49" s="80"/>
      <c r="M49" s="80"/>
      <c r="N49" s="80"/>
      <c r="O49" s="80"/>
      <c r="P49" s="80"/>
    </row>
    <row r="50" spans="3:16" ht="12.75">
      <c r="C50" s="80"/>
      <c r="D50" s="80"/>
      <c r="E50" s="80"/>
      <c r="F50" s="80"/>
      <c r="G50" s="80"/>
      <c r="H50" s="80"/>
      <c r="I50" s="80"/>
      <c r="J50" s="80"/>
      <c r="K50" s="80"/>
      <c r="L50" s="80"/>
      <c r="M50" s="80"/>
      <c r="N50" s="80"/>
      <c r="O50" s="80"/>
      <c r="P50" s="80"/>
    </row>
    <row r="51" spans="3:16" ht="12.75">
      <c r="C51" s="80"/>
      <c r="D51" s="80"/>
      <c r="E51" s="80"/>
      <c r="F51" s="80"/>
      <c r="G51" s="80"/>
      <c r="H51" s="80"/>
      <c r="I51" s="80"/>
      <c r="J51" s="80"/>
      <c r="K51" s="80"/>
      <c r="L51" s="80"/>
      <c r="M51" s="80"/>
      <c r="N51" s="80"/>
      <c r="O51" s="80"/>
      <c r="P51" s="80"/>
    </row>
    <row r="52" spans="3:16" ht="12.75">
      <c r="C52" s="80"/>
      <c r="D52" s="80"/>
      <c r="E52" s="80"/>
      <c r="F52" s="80"/>
      <c r="G52" s="80"/>
      <c r="H52" s="80"/>
      <c r="I52" s="80"/>
      <c r="J52" s="80"/>
      <c r="K52" s="80"/>
      <c r="L52" s="80"/>
      <c r="M52" s="80"/>
      <c r="N52" s="80"/>
      <c r="O52" s="80"/>
      <c r="P52" s="80"/>
    </row>
    <row r="53" spans="3:16" ht="12.75">
      <c r="C53" s="80"/>
      <c r="D53" s="80"/>
      <c r="E53" s="80"/>
      <c r="F53" s="80"/>
      <c r="G53" s="80"/>
      <c r="H53" s="80"/>
      <c r="I53" s="80"/>
      <c r="J53" s="80"/>
      <c r="K53" s="80"/>
      <c r="L53" s="80"/>
      <c r="M53" s="80"/>
      <c r="N53" s="80"/>
      <c r="O53" s="80"/>
      <c r="P53" s="80"/>
    </row>
    <row r="54" spans="3:16" ht="12.75">
      <c r="C54" s="80"/>
      <c r="D54" s="80"/>
      <c r="E54" s="80"/>
      <c r="F54" s="80"/>
      <c r="G54" s="80"/>
      <c r="H54" s="80"/>
      <c r="I54" s="80"/>
      <c r="J54" s="80"/>
      <c r="K54" s="80"/>
      <c r="L54" s="80"/>
      <c r="M54" s="80"/>
      <c r="N54" s="80"/>
      <c r="O54" s="80"/>
      <c r="P54" s="80"/>
    </row>
    <row r="55" spans="3:16" ht="12.75">
      <c r="C55" s="80"/>
      <c r="D55" s="80"/>
      <c r="E55" s="80"/>
      <c r="F55" s="80"/>
      <c r="G55" s="80"/>
      <c r="H55" s="80"/>
      <c r="I55" s="80"/>
      <c r="J55" s="80"/>
      <c r="K55" s="80"/>
      <c r="L55" s="80"/>
      <c r="M55" s="80"/>
      <c r="N55" s="80"/>
      <c r="O55" s="80"/>
      <c r="P55" s="80"/>
    </row>
    <row r="56" spans="3:16" ht="12.75">
      <c r="C56" s="80"/>
      <c r="D56" s="80"/>
      <c r="E56" s="80"/>
      <c r="F56" s="80"/>
      <c r="G56" s="80"/>
      <c r="H56" s="80"/>
      <c r="I56" s="80"/>
      <c r="J56" s="80"/>
      <c r="K56" s="80"/>
      <c r="L56" s="80"/>
      <c r="M56" s="80"/>
      <c r="N56" s="80"/>
      <c r="O56" s="80"/>
      <c r="P56" s="80"/>
    </row>
    <row r="57" spans="3:16" ht="12.75">
      <c r="C57" s="80"/>
      <c r="D57" s="80"/>
      <c r="E57" s="80"/>
      <c r="F57" s="80"/>
      <c r="G57" s="80"/>
      <c r="H57" s="80"/>
      <c r="I57" s="80"/>
      <c r="J57" s="80"/>
      <c r="K57" s="80"/>
      <c r="L57" s="80"/>
      <c r="M57" s="80"/>
      <c r="N57" s="80"/>
      <c r="O57" s="80"/>
      <c r="P57" s="80"/>
    </row>
  </sheetData>
  <sheetProtection/>
  <printOptions/>
  <pageMargins left="0.75" right="0.75" top="1" bottom="1" header="0.5" footer="0.5"/>
  <pageSetup fitToHeight="0" fitToWidth="1" horizontalDpi="600" verticalDpi="600" orientation="portrait" scale="78" r:id="rId1"/>
  <headerFooter alignWithMargins="0">
    <oddHeader>&amp;L&amp;F&amp;R&amp;A</oddHeader>
    <oddFooter>&amp;L&amp;D&amp;C&amp;A&amp;R&amp;P of &amp;N</oddFooter>
  </headerFooter>
</worksheet>
</file>

<file path=xl/worksheets/sheet17.xml><?xml version="1.0" encoding="utf-8"?>
<worksheet xmlns="http://schemas.openxmlformats.org/spreadsheetml/2006/main" xmlns:r="http://schemas.openxmlformats.org/officeDocument/2006/relationships">
  <sheetPr>
    <tabColor indexed="47"/>
    <pageSetUpPr fitToPage="1"/>
  </sheetPr>
  <dimension ref="A1:C14"/>
  <sheetViews>
    <sheetView zoomScale="75" zoomScaleNormal="75" zoomScalePageLayoutView="0" workbookViewId="0" topLeftCell="A1">
      <selection activeCell="C8" sqref="C8"/>
    </sheetView>
  </sheetViews>
  <sheetFormatPr defaultColWidth="9.140625" defaultRowHeight="12.75"/>
  <cols>
    <col min="1" max="1" width="22.8515625" style="51" bestFit="1" customWidth="1"/>
    <col min="2" max="2" width="30.8515625" style="51" customWidth="1"/>
    <col min="3" max="3" width="56.00390625" style="51" customWidth="1"/>
    <col min="4" max="16384" width="9.140625" style="51" customWidth="1"/>
  </cols>
  <sheetData>
    <row r="1" s="56" customFormat="1" ht="19.5">
      <c r="A1" s="39" t="s">
        <v>302</v>
      </c>
    </row>
    <row r="2" spans="1:3" s="79" customFormat="1" ht="13.5" customHeight="1">
      <c r="A2" s="400" t="s">
        <v>498</v>
      </c>
      <c r="B2" s="399"/>
      <c r="C2" s="399"/>
    </row>
    <row r="3" spans="1:2" s="79" customFormat="1" ht="13.5" customHeight="1">
      <c r="A3" s="157" t="s">
        <v>303</v>
      </c>
      <c r="B3" s="326">
        <f>'General Project Information'!T30</f>
        <v>0</v>
      </c>
    </row>
    <row r="4" ht="13.5" thickBot="1"/>
    <row r="5" spans="1:3" ht="15">
      <c r="A5" s="81" t="s">
        <v>104</v>
      </c>
      <c r="B5" s="82"/>
      <c r="C5" s="83"/>
    </row>
    <row r="6" spans="1:3" ht="15">
      <c r="A6" s="84"/>
      <c r="B6" s="85" t="s">
        <v>105</v>
      </c>
      <c r="C6" s="143" t="s">
        <v>35</v>
      </c>
    </row>
    <row r="7" spans="1:3" ht="15">
      <c r="A7" s="86"/>
      <c r="B7" s="87" t="s">
        <v>106</v>
      </c>
      <c r="C7" s="144" t="s">
        <v>35</v>
      </c>
    </row>
    <row r="8" spans="1:3" ht="15.75" thickBot="1">
      <c r="A8" s="88"/>
      <c r="B8" s="89" t="s">
        <v>107</v>
      </c>
      <c r="C8" s="145" t="s">
        <v>35</v>
      </c>
    </row>
    <row r="9" spans="1:3" ht="15.75" thickBot="1">
      <c r="A9" s="59"/>
      <c r="B9" s="90"/>
      <c r="C9" s="8"/>
    </row>
    <row r="10" spans="1:3" ht="15">
      <c r="A10" s="81" t="s">
        <v>108</v>
      </c>
      <c r="B10" s="82"/>
      <c r="C10" s="83"/>
    </row>
    <row r="11" spans="1:3" ht="14.25">
      <c r="A11" s="91"/>
      <c r="B11" s="92" t="s">
        <v>105</v>
      </c>
      <c r="C11" s="141" t="s">
        <v>35</v>
      </c>
    </row>
    <row r="12" spans="1:3" ht="14.25">
      <c r="A12" s="93"/>
      <c r="B12" s="94" t="s">
        <v>106</v>
      </c>
      <c r="C12" s="141" t="s">
        <v>35</v>
      </c>
    </row>
    <row r="13" spans="1:3" ht="15" thickBot="1">
      <c r="A13" s="95"/>
      <c r="B13" s="89" t="s">
        <v>107</v>
      </c>
      <c r="C13" s="142" t="s">
        <v>35</v>
      </c>
    </row>
    <row r="14" ht="12.75">
      <c r="C14" s="63"/>
    </row>
  </sheetData>
  <sheetProtection/>
  <printOptions/>
  <pageMargins left="0.75" right="0.75" top="1" bottom="1" header="0.5" footer="0.5"/>
  <pageSetup fitToHeight="0" fitToWidth="1" horizontalDpi="600" verticalDpi="600" orientation="portrait" scale="83" r:id="rId1"/>
  <headerFooter alignWithMargins="0">
    <oddHeader>&amp;L&amp;F&amp;R&amp;A</oddHeader>
    <oddFooter>&amp;L&amp;D&amp;C&amp;A&amp;R&amp;P of &amp;N</oddFooter>
  </headerFooter>
</worksheet>
</file>

<file path=xl/worksheets/sheet18.xml><?xml version="1.0" encoding="utf-8"?>
<worksheet xmlns="http://schemas.openxmlformats.org/spreadsheetml/2006/main" xmlns:r="http://schemas.openxmlformats.org/officeDocument/2006/relationships">
  <sheetPr>
    <tabColor indexed="47"/>
    <pageSetUpPr fitToPage="1"/>
  </sheetPr>
  <dimension ref="A1:AU60"/>
  <sheetViews>
    <sheetView zoomScale="75" zoomScaleNormal="75" zoomScalePageLayoutView="0" workbookViewId="0" topLeftCell="A1">
      <selection activeCell="C9" sqref="C9"/>
    </sheetView>
  </sheetViews>
  <sheetFormatPr defaultColWidth="9.140625" defaultRowHeight="12.75"/>
  <cols>
    <col min="1" max="1" width="13.8515625" style="7" customWidth="1"/>
    <col min="2" max="2" width="9.28125" style="0" customWidth="1"/>
    <col min="3" max="3" width="56.00390625" style="0" customWidth="1"/>
    <col min="4" max="4" width="2.28125" style="0" customWidth="1"/>
    <col min="5" max="5" width="55.8515625" style="0" customWidth="1"/>
    <col min="6" max="6" width="2.421875" style="0" customWidth="1"/>
    <col min="7" max="7" width="33.7109375" style="0" customWidth="1"/>
    <col min="8" max="8" width="12.00390625" style="0" customWidth="1"/>
    <col min="9" max="9" width="22.7109375" style="0" customWidth="1"/>
    <col min="10" max="10" width="17.00390625" style="0" customWidth="1"/>
  </cols>
  <sheetData>
    <row r="1" spans="1:10" s="55" customFormat="1" ht="25.5" customHeight="1" thickBot="1">
      <c r="A1" s="519" t="s">
        <v>475</v>
      </c>
      <c r="B1" s="520"/>
      <c r="C1" s="521"/>
      <c r="D1" s="96"/>
      <c r="E1" s="277" t="s">
        <v>458</v>
      </c>
      <c r="F1" s="97"/>
      <c r="G1" s="522" t="s">
        <v>57</v>
      </c>
      <c r="H1" s="523"/>
      <c r="I1" s="523"/>
      <c r="J1" s="524"/>
    </row>
    <row r="2" spans="1:47" s="55" customFormat="1" ht="25.5" customHeight="1">
      <c r="A2" s="525" t="s">
        <v>476</v>
      </c>
      <c r="B2" s="525"/>
      <c r="C2" s="525"/>
      <c r="D2" s="96"/>
      <c r="E2" s="382"/>
      <c r="F2" s="97"/>
      <c r="G2" s="383"/>
      <c r="H2" s="384"/>
      <c r="I2" s="384"/>
      <c r="J2" s="381"/>
      <c r="K2" s="390" t="s">
        <v>499</v>
      </c>
      <c r="L2" s="401"/>
      <c r="M2" s="401"/>
      <c r="N2" s="401"/>
      <c r="O2" s="401"/>
      <c r="P2" s="401"/>
      <c r="Q2" s="401"/>
      <c r="R2" s="401"/>
      <c r="S2" s="401"/>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385"/>
      <c r="AU2" s="385"/>
    </row>
    <row r="3" spans="1:10" ht="21.75" customHeight="1">
      <c r="A3" s="98" t="s">
        <v>103</v>
      </c>
      <c r="B3" s="9"/>
      <c r="C3" s="9" t="s">
        <v>67</v>
      </c>
      <c r="D3" s="28"/>
      <c r="F3" s="28"/>
      <c r="G3" s="278" t="s">
        <v>53</v>
      </c>
      <c r="H3" s="278" t="s">
        <v>54</v>
      </c>
      <c r="I3" s="278" t="s">
        <v>55</v>
      </c>
      <c r="J3" s="279" t="s">
        <v>56</v>
      </c>
    </row>
    <row r="4" spans="1:10" ht="12.75">
      <c r="A4" s="99">
        <v>39904</v>
      </c>
      <c r="B4" s="4"/>
      <c r="C4" s="10" t="s">
        <v>68</v>
      </c>
      <c r="D4" s="28"/>
      <c r="E4" s="139"/>
      <c r="F4" s="28"/>
      <c r="G4" s="280" t="s">
        <v>35</v>
      </c>
      <c r="H4" s="281" t="s">
        <v>35</v>
      </c>
      <c r="I4" s="281" t="s">
        <v>35</v>
      </c>
      <c r="J4" s="154" t="s">
        <v>35</v>
      </c>
    </row>
    <row r="5" spans="1:10" ht="12.75">
      <c r="A5" s="100"/>
      <c r="B5" s="11"/>
      <c r="C5" s="11" t="s">
        <v>69</v>
      </c>
      <c r="D5" s="28"/>
      <c r="E5" s="139"/>
      <c r="F5" s="28"/>
      <c r="G5" s="280" t="s">
        <v>35</v>
      </c>
      <c r="H5" s="281" t="s">
        <v>35</v>
      </c>
      <c r="I5" s="281" t="s">
        <v>35</v>
      </c>
      <c r="J5" s="154" t="s">
        <v>35</v>
      </c>
    </row>
    <row r="6" spans="1:10" ht="12.75">
      <c r="A6" s="101"/>
      <c r="B6" s="11"/>
      <c r="C6" s="11" t="s">
        <v>70</v>
      </c>
      <c r="D6" s="28"/>
      <c r="E6" s="139"/>
      <c r="F6" s="28"/>
      <c r="G6" s="280" t="s">
        <v>35</v>
      </c>
      <c r="H6" s="281" t="s">
        <v>35</v>
      </c>
      <c r="I6" s="281" t="s">
        <v>35</v>
      </c>
      <c r="J6" s="282"/>
    </row>
    <row r="7" spans="1:10" ht="25.5">
      <c r="A7" s="100"/>
      <c r="B7" s="12"/>
      <c r="C7" s="11" t="s">
        <v>71</v>
      </c>
      <c r="D7" s="28"/>
      <c r="E7" s="139"/>
      <c r="F7" s="28"/>
      <c r="G7" s="280" t="s">
        <v>35</v>
      </c>
      <c r="H7" s="281" t="s">
        <v>35</v>
      </c>
      <c r="I7" s="281" t="s">
        <v>35</v>
      </c>
      <c r="J7" s="281" t="s">
        <v>35</v>
      </c>
    </row>
    <row r="8" spans="1:10" ht="25.5">
      <c r="A8" s="100"/>
      <c r="B8" s="12"/>
      <c r="C8" s="11" t="s">
        <v>72</v>
      </c>
      <c r="D8" s="28"/>
      <c r="E8" s="139"/>
      <c r="F8" s="28"/>
      <c r="G8" s="280" t="s">
        <v>35</v>
      </c>
      <c r="H8" s="281" t="s">
        <v>35</v>
      </c>
      <c r="I8" s="281" t="s">
        <v>35</v>
      </c>
      <c r="J8" s="281"/>
    </row>
    <row r="9" spans="1:10" ht="12.75">
      <c r="A9" s="101"/>
      <c r="B9" s="11"/>
      <c r="C9" s="11"/>
      <c r="D9" s="28"/>
      <c r="E9" s="139"/>
      <c r="F9" s="28"/>
      <c r="G9" s="280" t="s">
        <v>35</v>
      </c>
      <c r="H9" s="281" t="s">
        <v>35</v>
      </c>
      <c r="I9" s="281" t="s">
        <v>35</v>
      </c>
      <c r="J9" s="281"/>
    </row>
    <row r="10" spans="1:10" ht="12.75">
      <c r="A10" s="99">
        <v>39904</v>
      </c>
      <c r="B10" s="11"/>
      <c r="C10" s="10" t="s">
        <v>73</v>
      </c>
      <c r="D10" s="28"/>
      <c r="E10" s="139"/>
      <c r="F10" s="28"/>
      <c r="G10" s="280" t="s">
        <v>35</v>
      </c>
      <c r="H10" s="281" t="s">
        <v>35</v>
      </c>
      <c r="I10" s="281" t="s">
        <v>35</v>
      </c>
      <c r="J10" s="154" t="s">
        <v>35</v>
      </c>
    </row>
    <row r="11" spans="1:10" ht="12.75">
      <c r="A11" s="100"/>
      <c r="B11" s="11"/>
      <c r="C11" s="11" t="s">
        <v>69</v>
      </c>
      <c r="D11" s="28"/>
      <c r="E11" s="139"/>
      <c r="F11" s="28"/>
      <c r="G11" s="280" t="s">
        <v>35</v>
      </c>
      <c r="H11" s="281" t="s">
        <v>35</v>
      </c>
      <c r="I11" s="281" t="s">
        <v>35</v>
      </c>
      <c r="J11" s="154" t="s">
        <v>35</v>
      </c>
    </row>
    <row r="12" spans="1:10" ht="12.75">
      <c r="A12" s="101"/>
      <c r="B12" s="11"/>
      <c r="C12" s="11" t="s">
        <v>70</v>
      </c>
      <c r="D12" s="28"/>
      <c r="E12" s="139"/>
      <c r="F12" s="28"/>
      <c r="G12" s="280" t="s">
        <v>35</v>
      </c>
      <c r="H12" s="281" t="s">
        <v>35</v>
      </c>
      <c r="I12" s="281" t="s">
        <v>35</v>
      </c>
      <c r="J12" s="281" t="s">
        <v>35</v>
      </c>
    </row>
    <row r="13" spans="1:10" ht="31.5" customHeight="1">
      <c r="A13" s="100"/>
      <c r="B13" s="12"/>
      <c r="C13" s="12" t="s">
        <v>71</v>
      </c>
      <c r="D13" s="28"/>
      <c r="E13" s="139"/>
      <c r="F13" s="28"/>
      <c r="G13" s="280" t="s">
        <v>35</v>
      </c>
      <c r="H13" s="281" t="s">
        <v>269</v>
      </c>
      <c r="I13" s="281" t="s">
        <v>35</v>
      </c>
      <c r="J13" s="281" t="s">
        <v>35</v>
      </c>
    </row>
    <row r="14" spans="1:10" ht="24" customHeight="1">
      <c r="A14" s="100"/>
      <c r="B14" s="12"/>
      <c r="C14" s="12" t="s">
        <v>72</v>
      </c>
      <c r="D14" s="28"/>
      <c r="E14" s="139"/>
      <c r="F14" s="28"/>
      <c r="G14" s="280" t="s">
        <v>35</v>
      </c>
      <c r="H14" s="281" t="s">
        <v>35</v>
      </c>
      <c r="I14" s="281" t="s">
        <v>35</v>
      </c>
      <c r="J14" s="281" t="s">
        <v>35</v>
      </c>
    </row>
    <row r="15" spans="1:10" ht="12.75">
      <c r="A15" s="100"/>
      <c r="B15" s="12"/>
      <c r="C15" s="12" t="s">
        <v>74</v>
      </c>
      <c r="D15" s="28"/>
      <c r="E15" s="139"/>
      <c r="F15" s="28"/>
      <c r="G15" s="280" t="s">
        <v>35</v>
      </c>
      <c r="H15" s="281" t="s">
        <v>35</v>
      </c>
      <c r="I15" s="281" t="s">
        <v>35</v>
      </c>
      <c r="J15" s="154" t="s">
        <v>35</v>
      </c>
    </row>
    <row r="16" spans="1:10" ht="12.75">
      <c r="A16" s="100"/>
      <c r="B16" s="12"/>
      <c r="C16" s="12" t="s">
        <v>75</v>
      </c>
      <c r="D16" s="28"/>
      <c r="E16" s="139"/>
      <c r="F16" s="28"/>
      <c r="G16" s="280" t="s">
        <v>35</v>
      </c>
      <c r="H16" s="281" t="s">
        <v>35</v>
      </c>
      <c r="I16" s="281" t="s">
        <v>35</v>
      </c>
      <c r="J16" s="281"/>
    </row>
    <row r="17" spans="1:10" ht="12.75">
      <c r="A17" s="100"/>
      <c r="B17" s="12"/>
      <c r="C17" s="12" t="s">
        <v>76</v>
      </c>
      <c r="D17" s="28"/>
      <c r="E17" s="139"/>
      <c r="F17" s="28"/>
      <c r="G17" s="280" t="s">
        <v>35</v>
      </c>
      <c r="H17" s="281" t="s">
        <v>269</v>
      </c>
      <c r="I17" s="281" t="s">
        <v>35</v>
      </c>
      <c r="J17" s="281"/>
    </row>
    <row r="18" spans="1:10" ht="12.75">
      <c r="A18" s="100"/>
      <c r="B18" s="12"/>
      <c r="C18" s="12" t="s">
        <v>77</v>
      </c>
      <c r="D18" s="28"/>
      <c r="E18" s="139"/>
      <c r="F18" s="28"/>
      <c r="G18" s="280" t="s">
        <v>35</v>
      </c>
      <c r="H18" s="281" t="s">
        <v>35</v>
      </c>
      <c r="I18" s="281" t="s">
        <v>35</v>
      </c>
      <c r="J18" s="154" t="s">
        <v>35</v>
      </c>
    </row>
    <row r="19" spans="1:10" ht="12.75">
      <c r="A19" s="100"/>
      <c r="B19" s="12"/>
      <c r="C19" s="12" t="s">
        <v>78</v>
      </c>
      <c r="D19" s="28"/>
      <c r="E19" s="139"/>
      <c r="F19" s="28"/>
      <c r="G19" s="280" t="s">
        <v>35</v>
      </c>
      <c r="H19" s="281" t="s">
        <v>35</v>
      </c>
      <c r="I19" s="281" t="s">
        <v>35</v>
      </c>
      <c r="J19" s="154" t="s">
        <v>35</v>
      </c>
    </row>
    <row r="20" spans="1:10" ht="15" customHeight="1">
      <c r="A20" s="101"/>
      <c r="B20" s="13"/>
      <c r="C20" s="12" t="s">
        <v>79</v>
      </c>
      <c r="D20" s="28"/>
      <c r="E20" s="139"/>
      <c r="F20" s="28"/>
      <c r="G20" s="280" t="s">
        <v>35</v>
      </c>
      <c r="H20" s="281" t="s">
        <v>35</v>
      </c>
      <c r="I20" s="281" t="s">
        <v>35</v>
      </c>
      <c r="J20" s="281"/>
    </row>
    <row r="21" spans="1:10" ht="12.75">
      <c r="A21" s="100"/>
      <c r="B21" s="12"/>
      <c r="C21" s="12" t="s">
        <v>80</v>
      </c>
      <c r="D21" s="28"/>
      <c r="E21" s="139"/>
      <c r="F21" s="28"/>
      <c r="G21" s="280" t="s">
        <v>35</v>
      </c>
      <c r="H21" s="281" t="s">
        <v>35</v>
      </c>
      <c r="I21" s="281" t="s">
        <v>35</v>
      </c>
      <c r="J21" s="281" t="s">
        <v>35</v>
      </c>
    </row>
    <row r="22" spans="1:10" ht="24.75" customHeight="1">
      <c r="A22" s="100"/>
      <c r="B22" s="14"/>
      <c r="C22" s="14" t="s">
        <v>81</v>
      </c>
      <c r="D22" s="28"/>
      <c r="E22" s="139"/>
      <c r="F22" s="28"/>
      <c r="G22" s="280" t="s">
        <v>35</v>
      </c>
      <c r="H22" s="281" t="s">
        <v>35</v>
      </c>
      <c r="I22" s="281" t="s">
        <v>35</v>
      </c>
      <c r="J22" s="154" t="s">
        <v>35</v>
      </c>
    </row>
    <row r="23" spans="1:10" ht="12.75">
      <c r="A23" s="100"/>
      <c r="B23" s="14"/>
      <c r="C23" s="12" t="s">
        <v>82</v>
      </c>
      <c r="D23" s="28"/>
      <c r="E23" s="139"/>
      <c r="F23" s="28"/>
      <c r="G23" s="280" t="s">
        <v>35</v>
      </c>
      <c r="H23" s="281" t="s">
        <v>35</v>
      </c>
      <c r="I23" s="281" t="s">
        <v>35</v>
      </c>
      <c r="J23" s="154" t="s">
        <v>35</v>
      </c>
    </row>
    <row r="24" spans="1:10" ht="12.75">
      <c r="A24" s="100"/>
      <c r="B24" s="14"/>
      <c r="C24" s="12" t="s">
        <v>83</v>
      </c>
      <c r="D24" s="28"/>
      <c r="E24" s="139"/>
      <c r="F24" s="28"/>
      <c r="G24" s="280" t="s">
        <v>35</v>
      </c>
      <c r="H24" s="281" t="s">
        <v>35</v>
      </c>
      <c r="I24" s="281" t="s">
        <v>35</v>
      </c>
      <c r="J24" s="281"/>
    </row>
    <row r="25" spans="1:10" ht="12.75">
      <c r="A25" s="100"/>
      <c r="B25" s="12"/>
      <c r="C25" s="12" t="s">
        <v>84</v>
      </c>
      <c r="D25" s="28"/>
      <c r="E25" s="139"/>
      <c r="F25" s="28"/>
      <c r="G25" s="280" t="s">
        <v>35</v>
      </c>
      <c r="H25" s="281" t="s">
        <v>35</v>
      </c>
      <c r="I25" s="281" t="s">
        <v>35</v>
      </c>
      <c r="J25" s="281"/>
    </row>
    <row r="26" spans="1:10" ht="30.75" customHeight="1">
      <c r="A26" s="100"/>
      <c r="B26" s="12"/>
      <c r="C26" s="12" t="s">
        <v>85</v>
      </c>
      <c r="D26" s="28"/>
      <c r="E26" s="139"/>
      <c r="F26" s="28"/>
      <c r="G26" s="280" t="s">
        <v>35</v>
      </c>
      <c r="H26" s="281" t="s">
        <v>35</v>
      </c>
      <c r="I26" s="281" t="s">
        <v>35</v>
      </c>
      <c r="J26" s="281"/>
    </row>
    <row r="27" spans="1:10" ht="45" customHeight="1">
      <c r="A27" s="102"/>
      <c r="B27" s="12"/>
      <c r="C27" s="12" t="s">
        <v>86</v>
      </c>
      <c r="D27" s="28"/>
      <c r="E27" s="139"/>
      <c r="F27" s="28"/>
      <c r="G27" s="280" t="s">
        <v>35</v>
      </c>
      <c r="H27" s="281" t="s">
        <v>35</v>
      </c>
      <c r="I27" s="281" t="s">
        <v>35</v>
      </c>
      <c r="J27" s="281"/>
    </row>
    <row r="28" spans="1:10" ht="12.75">
      <c r="A28" s="102"/>
      <c r="B28" s="12"/>
      <c r="C28" s="12" t="s">
        <v>87</v>
      </c>
      <c r="D28" s="28"/>
      <c r="E28" s="139"/>
      <c r="F28" s="28"/>
      <c r="G28" s="280"/>
      <c r="H28" s="281" t="s">
        <v>35</v>
      </c>
      <c r="I28" s="281" t="s">
        <v>35</v>
      </c>
      <c r="J28" s="281"/>
    </row>
    <row r="29" spans="1:10" ht="12.75">
      <c r="A29" s="102"/>
      <c r="B29" s="12"/>
      <c r="C29" s="12" t="s">
        <v>88</v>
      </c>
      <c r="D29" s="28"/>
      <c r="E29" s="139"/>
      <c r="F29" s="28"/>
      <c r="G29" s="283" t="s">
        <v>35</v>
      </c>
      <c r="H29" s="281" t="s">
        <v>35</v>
      </c>
      <c r="I29" s="281" t="s">
        <v>35</v>
      </c>
      <c r="J29" s="281"/>
    </row>
    <row r="30" spans="1:10" ht="12.75">
      <c r="A30" s="102"/>
      <c r="B30" s="12"/>
      <c r="C30" s="12" t="s">
        <v>89</v>
      </c>
      <c r="D30" s="28"/>
      <c r="E30" s="139"/>
      <c r="F30" s="28"/>
      <c r="G30" s="280"/>
      <c r="H30" s="281" t="s">
        <v>35</v>
      </c>
      <c r="I30" s="281"/>
      <c r="J30" s="281"/>
    </row>
    <row r="31" spans="1:10" ht="12.75">
      <c r="A31" s="102"/>
      <c r="B31" s="12"/>
      <c r="C31" s="12" t="s">
        <v>90</v>
      </c>
      <c r="D31" s="28"/>
      <c r="E31" s="139"/>
      <c r="F31" s="28"/>
      <c r="G31" s="281" t="s">
        <v>35</v>
      </c>
      <c r="H31" s="281" t="s">
        <v>35</v>
      </c>
      <c r="I31" s="281"/>
      <c r="J31" s="281"/>
    </row>
    <row r="32" spans="1:10" ht="12.75">
      <c r="A32" s="102"/>
      <c r="B32" s="12"/>
      <c r="C32" s="12" t="s">
        <v>91</v>
      </c>
      <c r="D32" s="28"/>
      <c r="E32" s="139"/>
      <c r="F32" s="28"/>
      <c r="G32" s="139"/>
      <c r="H32" s="139"/>
      <c r="I32" s="139"/>
      <c r="J32" s="139"/>
    </row>
    <row r="33" spans="1:10" ht="12.75">
      <c r="A33" s="103"/>
      <c r="B33" s="12"/>
      <c r="C33" s="12"/>
      <c r="D33" s="28"/>
      <c r="E33" s="139"/>
      <c r="F33" s="28"/>
      <c r="G33" s="139"/>
      <c r="H33" s="139"/>
      <c r="I33" s="139"/>
      <c r="J33" s="139"/>
    </row>
    <row r="34" spans="1:10" ht="12.75">
      <c r="A34" s="99">
        <v>39965</v>
      </c>
      <c r="B34" s="12"/>
      <c r="C34" s="10" t="s">
        <v>92</v>
      </c>
      <c r="D34" s="28"/>
      <c r="E34" s="139"/>
      <c r="F34" s="28"/>
      <c r="G34" s="139"/>
      <c r="H34" s="139"/>
      <c r="I34" s="139"/>
      <c r="J34" s="139"/>
    </row>
    <row r="35" spans="1:10" ht="12.75">
      <c r="A35" s="102"/>
      <c r="B35" s="12"/>
      <c r="C35" s="12" t="s">
        <v>93</v>
      </c>
      <c r="D35" s="28"/>
      <c r="E35" s="139"/>
      <c r="F35" s="28"/>
      <c r="G35" s="139"/>
      <c r="H35" s="139"/>
      <c r="I35" s="139"/>
      <c r="J35" s="139"/>
    </row>
    <row r="36" spans="1:10" ht="12.75">
      <c r="A36" s="102"/>
      <c r="B36" s="12"/>
      <c r="C36" s="12" t="s">
        <v>94</v>
      </c>
      <c r="D36" s="28"/>
      <c r="E36" s="139"/>
      <c r="F36" s="28"/>
      <c r="G36" s="139"/>
      <c r="H36" s="139"/>
      <c r="I36" s="139"/>
      <c r="J36" s="139"/>
    </row>
    <row r="37" spans="1:10" ht="12.75">
      <c r="A37" s="102"/>
      <c r="B37" s="12"/>
      <c r="C37" s="12" t="s">
        <v>95</v>
      </c>
      <c r="D37" s="28"/>
      <c r="E37" s="139"/>
      <c r="F37" s="28"/>
      <c r="G37" s="139"/>
      <c r="H37" s="139"/>
      <c r="I37" s="139"/>
      <c r="J37" s="139"/>
    </row>
    <row r="38" spans="1:10" ht="12.75">
      <c r="A38" s="102"/>
      <c r="B38" s="12"/>
      <c r="C38" s="12" t="s">
        <v>96</v>
      </c>
      <c r="D38" s="28"/>
      <c r="E38" s="139"/>
      <c r="F38" s="28"/>
      <c r="G38" s="139"/>
      <c r="H38" s="139"/>
      <c r="I38" s="139"/>
      <c r="J38" s="139"/>
    </row>
    <row r="39" spans="1:10" ht="12.75">
      <c r="A39" s="102"/>
      <c r="B39" s="12"/>
      <c r="C39" s="12" t="s">
        <v>97</v>
      </c>
      <c r="D39" s="28"/>
      <c r="E39" s="139"/>
      <c r="F39" s="28"/>
      <c r="G39" s="139"/>
      <c r="H39" s="139"/>
      <c r="I39" s="139"/>
      <c r="J39" s="139"/>
    </row>
    <row r="40" spans="1:10" ht="12.75">
      <c r="A40" s="102"/>
      <c r="B40" s="12"/>
      <c r="C40" s="12" t="s">
        <v>98</v>
      </c>
      <c r="D40" s="28"/>
      <c r="E40" s="139"/>
      <c r="F40" s="28"/>
      <c r="G40" s="139"/>
      <c r="H40" s="139"/>
      <c r="I40" s="139"/>
      <c r="J40" s="139"/>
    </row>
    <row r="41" spans="1:10" ht="25.5">
      <c r="A41" s="102"/>
      <c r="B41" s="12"/>
      <c r="C41" s="12" t="s">
        <v>99</v>
      </c>
      <c r="D41" s="28"/>
      <c r="E41" s="139"/>
      <c r="F41" s="28"/>
      <c r="G41" s="139"/>
      <c r="H41" s="139"/>
      <c r="I41" s="139"/>
      <c r="J41" s="139"/>
    </row>
    <row r="42" spans="1:10" ht="12.75">
      <c r="A42" s="102"/>
      <c r="B42" s="12"/>
      <c r="C42" s="12" t="s">
        <v>100</v>
      </c>
      <c r="D42" s="28"/>
      <c r="E42" s="139"/>
      <c r="F42" s="28"/>
      <c r="G42" s="139"/>
      <c r="H42" s="139"/>
      <c r="I42" s="139"/>
      <c r="J42" s="139"/>
    </row>
    <row r="43" spans="1:10" ht="32.25" customHeight="1">
      <c r="A43" s="102"/>
      <c r="B43" s="12"/>
      <c r="C43" s="12" t="s">
        <v>101</v>
      </c>
      <c r="D43" s="28"/>
      <c r="E43" s="139"/>
      <c r="F43" s="28"/>
      <c r="G43" s="139"/>
      <c r="H43" s="139"/>
      <c r="I43" s="139"/>
      <c r="J43" s="139"/>
    </row>
    <row r="44" spans="1:10" ht="12.75">
      <c r="A44" s="102"/>
      <c r="B44" s="12"/>
      <c r="C44" s="11" t="s">
        <v>102</v>
      </c>
      <c r="D44" s="28"/>
      <c r="E44" s="139"/>
      <c r="F44" s="28"/>
      <c r="G44" s="139"/>
      <c r="H44" s="139"/>
      <c r="I44" s="139"/>
      <c r="J44" s="139"/>
    </row>
    <row r="50" ht="12.75">
      <c r="A50"/>
    </row>
    <row r="51" ht="12.75">
      <c r="A51"/>
    </row>
    <row r="52" ht="12.75">
      <c r="A52"/>
    </row>
    <row r="53" ht="12.75">
      <c r="A53"/>
    </row>
    <row r="54" ht="12.75">
      <c r="A54"/>
    </row>
    <row r="55" ht="12.75">
      <c r="A55"/>
    </row>
    <row r="56" ht="12.75">
      <c r="A56"/>
    </row>
    <row r="57" ht="12.75">
      <c r="A57"/>
    </row>
    <row r="58" ht="12.75">
      <c r="A58"/>
    </row>
    <row r="59" ht="12.75">
      <c r="A59"/>
    </row>
    <row r="60" ht="12.75">
      <c r="A60"/>
    </row>
  </sheetData>
  <sheetProtection/>
  <mergeCells count="3">
    <mergeCell ref="A1:C1"/>
    <mergeCell ref="G1:J1"/>
    <mergeCell ref="A2:C2"/>
  </mergeCells>
  <printOptions/>
  <pageMargins left="0.75" right="0.75" top="1" bottom="1" header="0.5" footer="0.5"/>
  <pageSetup cellComments="asDisplayed" fitToHeight="1" fitToWidth="1" horizontalDpi="600" verticalDpi="600" orientation="landscape" scale="48" r:id="rId1"/>
  <headerFooter alignWithMargins="0">
    <oddHeader>&amp;L&amp;F&amp;R&amp;A</oddHeader>
    <oddFooter>&amp;L&amp;D&amp;C&amp;A&amp;R&amp;P of &amp;N</oddFooter>
  </headerFooter>
</worksheet>
</file>

<file path=xl/worksheets/sheet2.xml><?xml version="1.0" encoding="utf-8"?>
<worksheet xmlns="http://schemas.openxmlformats.org/spreadsheetml/2006/main" xmlns:r="http://schemas.openxmlformats.org/officeDocument/2006/relationships">
  <sheetPr>
    <tabColor indexed="47"/>
  </sheetPr>
  <dimension ref="A1:O36"/>
  <sheetViews>
    <sheetView zoomScalePageLayoutView="0" workbookViewId="0" topLeftCell="A1">
      <selection activeCell="B21" sqref="B21"/>
    </sheetView>
  </sheetViews>
  <sheetFormatPr defaultColWidth="9.140625" defaultRowHeight="12.75"/>
  <cols>
    <col min="1" max="1" width="18.28125" style="0" customWidth="1"/>
    <col min="2" max="15" width="35.7109375" style="0" customWidth="1"/>
  </cols>
  <sheetData>
    <row r="1" spans="1:2" ht="20.25">
      <c r="A1" s="448" t="s">
        <v>345</v>
      </c>
      <c r="B1" s="449"/>
    </row>
    <row r="2" spans="2:3" ht="12.75">
      <c r="B2" s="389" t="s">
        <v>489</v>
      </c>
      <c r="C2" s="389"/>
    </row>
    <row r="3" spans="1:15" ht="12.75">
      <c r="A3" s="118" t="s">
        <v>347</v>
      </c>
      <c r="B3" s="250"/>
      <c r="C3" s="139"/>
      <c r="D3" s="139"/>
      <c r="E3" s="139"/>
      <c r="F3" s="139"/>
      <c r="G3" s="139"/>
      <c r="H3" s="139"/>
      <c r="I3" s="139"/>
      <c r="J3" s="139"/>
      <c r="K3" s="139"/>
      <c r="L3" s="139"/>
      <c r="M3" s="139"/>
      <c r="N3" s="139"/>
      <c r="O3" s="139"/>
    </row>
    <row r="4" spans="1:15" ht="12.75">
      <c r="A4" s="118" t="s">
        <v>260</v>
      </c>
      <c r="B4" s="250"/>
      <c r="C4" s="139"/>
      <c r="D4" s="139"/>
      <c r="E4" s="139"/>
      <c r="F4" s="139"/>
      <c r="G4" s="139"/>
      <c r="H4" s="139"/>
      <c r="I4" s="139"/>
      <c r="J4" s="139"/>
      <c r="K4" s="139"/>
      <c r="L4" s="139"/>
      <c r="M4" s="139"/>
      <c r="N4" s="139"/>
      <c r="O4" s="139"/>
    </row>
    <row r="5" spans="1:15" ht="12.75">
      <c r="A5" s="118" t="s">
        <v>348</v>
      </c>
      <c r="B5" s="250"/>
      <c r="C5" s="139"/>
      <c r="D5" s="139"/>
      <c r="E5" s="139"/>
      <c r="F5" s="139"/>
      <c r="G5" s="139"/>
      <c r="H5" s="139"/>
      <c r="I5" s="139"/>
      <c r="J5" s="139"/>
      <c r="K5" s="139"/>
      <c r="L5" s="139"/>
      <c r="M5" s="139"/>
      <c r="N5" s="139"/>
      <c r="O5" s="139"/>
    </row>
    <row r="6" spans="1:15" ht="12.75">
      <c r="A6" s="118" t="s">
        <v>349</v>
      </c>
      <c r="B6" s="250"/>
      <c r="C6" s="139"/>
      <c r="D6" s="139"/>
      <c r="E6" s="139"/>
      <c r="F6" s="139"/>
      <c r="G6" s="139"/>
      <c r="H6" s="139"/>
      <c r="I6" s="139"/>
      <c r="J6" s="139"/>
      <c r="K6" s="139"/>
      <c r="L6" s="139"/>
      <c r="M6" s="139"/>
      <c r="N6" s="139"/>
      <c r="O6" s="139"/>
    </row>
    <row r="7" spans="1:15" ht="12.75">
      <c r="A7" s="118" t="s">
        <v>272</v>
      </c>
      <c r="B7" s="250"/>
      <c r="C7" s="139"/>
      <c r="D7" s="139"/>
      <c r="E7" s="139"/>
      <c r="F7" s="139"/>
      <c r="G7" s="139"/>
      <c r="H7" s="139"/>
      <c r="I7" s="139"/>
      <c r="J7" s="139"/>
      <c r="K7" s="139"/>
      <c r="L7" s="139"/>
      <c r="M7" s="139"/>
      <c r="N7" s="139"/>
      <c r="O7" s="139"/>
    </row>
    <row r="8" spans="1:15" ht="12.75">
      <c r="A8" s="118" t="s">
        <v>346</v>
      </c>
      <c r="B8" s="250"/>
      <c r="C8" s="139"/>
      <c r="D8" s="139"/>
      <c r="E8" s="139"/>
      <c r="F8" s="139"/>
      <c r="G8" s="139"/>
      <c r="H8" s="139"/>
      <c r="I8" s="139"/>
      <c r="J8" s="139"/>
      <c r="K8" s="139"/>
      <c r="L8" s="139"/>
      <c r="M8" s="139"/>
      <c r="N8" s="139"/>
      <c r="O8" s="139"/>
    </row>
    <row r="10" spans="1:15" ht="12.75">
      <c r="A10" s="118" t="s">
        <v>347</v>
      </c>
      <c r="B10" s="250"/>
      <c r="C10" s="139"/>
      <c r="D10" s="139"/>
      <c r="E10" s="139"/>
      <c r="F10" s="139"/>
      <c r="G10" s="139"/>
      <c r="H10" s="139"/>
      <c r="I10" s="139"/>
      <c r="J10" s="139"/>
      <c r="K10" s="139"/>
      <c r="L10" s="139"/>
      <c r="M10" s="139"/>
      <c r="N10" s="139"/>
      <c r="O10" s="139"/>
    </row>
    <row r="11" spans="1:15" ht="12.75">
      <c r="A11" s="118" t="s">
        <v>260</v>
      </c>
      <c r="B11" s="250"/>
      <c r="C11" s="139"/>
      <c r="D11" s="139"/>
      <c r="E11" s="139"/>
      <c r="F11" s="139"/>
      <c r="G11" s="139"/>
      <c r="H11" s="139"/>
      <c r="I11" s="139"/>
      <c r="J11" s="139"/>
      <c r="K11" s="139"/>
      <c r="L11" s="139"/>
      <c r="M11" s="139"/>
      <c r="N11" s="139"/>
      <c r="O11" s="139"/>
    </row>
    <row r="12" spans="1:15" ht="12.75">
      <c r="A12" s="118" t="s">
        <v>348</v>
      </c>
      <c r="B12" s="250"/>
      <c r="C12" s="139"/>
      <c r="D12" s="139"/>
      <c r="E12" s="139"/>
      <c r="F12" s="139"/>
      <c r="G12" s="139"/>
      <c r="H12" s="139"/>
      <c r="I12" s="139"/>
      <c r="J12" s="139"/>
      <c r="K12" s="139"/>
      <c r="L12" s="139"/>
      <c r="M12" s="139"/>
      <c r="N12" s="139"/>
      <c r="O12" s="139"/>
    </row>
    <row r="13" spans="1:15" ht="12.75">
      <c r="A13" s="118" t="s">
        <v>349</v>
      </c>
      <c r="B13" s="250"/>
      <c r="C13" s="139"/>
      <c r="D13" s="139"/>
      <c r="E13" s="139"/>
      <c r="F13" s="139"/>
      <c r="G13" s="139"/>
      <c r="H13" s="139"/>
      <c r="I13" s="139"/>
      <c r="J13" s="139"/>
      <c r="K13" s="139"/>
      <c r="L13" s="139"/>
      <c r="M13" s="139"/>
      <c r="N13" s="139"/>
      <c r="O13" s="139"/>
    </row>
    <row r="14" spans="1:15" ht="12.75">
      <c r="A14" s="118" t="s">
        <v>272</v>
      </c>
      <c r="B14" s="250"/>
      <c r="C14" s="139"/>
      <c r="D14" s="139"/>
      <c r="E14" s="139"/>
      <c r="F14" s="139"/>
      <c r="G14" s="139"/>
      <c r="H14" s="139"/>
      <c r="I14" s="139"/>
      <c r="J14" s="139"/>
      <c r="K14" s="139"/>
      <c r="L14" s="139"/>
      <c r="M14" s="139"/>
      <c r="N14" s="139"/>
      <c r="O14" s="139"/>
    </row>
    <row r="15" spans="1:15" ht="12.75">
      <c r="A15" s="118" t="s">
        <v>346</v>
      </c>
      <c r="B15" s="250"/>
      <c r="C15" s="139"/>
      <c r="D15" s="139"/>
      <c r="E15" s="139"/>
      <c r="F15" s="139"/>
      <c r="G15" s="139"/>
      <c r="H15" s="139"/>
      <c r="I15" s="139"/>
      <c r="J15" s="139"/>
      <c r="K15" s="139"/>
      <c r="L15" s="139"/>
      <c r="M15" s="139"/>
      <c r="N15" s="139"/>
      <c r="O15" s="139"/>
    </row>
    <row r="17" spans="1:15" ht="12.75">
      <c r="A17" s="118" t="s">
        <v>347</v>
      </c>
      <c r="B17" s="250"/>
      <c r="C17" s="139"/>
      <c r="D17" s="139"/>
      <c r="E17" s="139"/>
      <c r="F17" s="139"/>
      <c r="G17" s="139"/>
      <c r="H17" s="139"/>
      <c r="I17" s="139"/>
      <c r="J17" s="139"/>
      <c r="K17" s="139"/>
      <c r="L17" s="139"/>
      <c r="M17" s="139"/>
      <c r="N17" s="139"/>
      <c r="O17" s="139"/>
    </row>
    <row r="18" spans="1:15" ht="12.75">
      <c r="A18" s="118" t="s">
        <v>260</v>
      </c>
      <c r="B18" s="250"/>
      <c r="C18" s="139"/>
      <c r="D18" s="139"/>
      <c r="E18" s="139"/>
      <c r="F18" s="139"/>
      <c r="G18" s="139"/>
      <c r="H18" s="139"/>
      <c r="I18" s="139"/>
      <c r="J18" s="139"/>
      <c r="K18" s="139"/>
      <c r="L18" s="139"/>
      <c r="M18" s="139"/>
      <c r="N18" s="139"/>
      <c r="O18" s="139"/>
    </row>
    <row r="19" spans="1:15" ht="12.75">
      <c r="A19" s="118" t="s">
        <v>348</v>
      </c>
      <c r="B19" s="250"/>
      <c r="C19" s="139"/>
      <c r="D19" s="139"/>
      <c r="E19" s="139"/>
      <c r="F19" s="139"/>
      <c r="G19" s="139"/>
      <c r="H19" s="139"/>
      <c r="I19" s="139"/>
      <c r="J19" s="139"/>
      <c r="K19" s="139"/>
      <c r="L19" s="139"/>
      <c r="M19" s="139"/>
      <c r="N19" s="139"/>
      <c r="O19" s="139"/>
    </row>
    <row r="20" spans="1:15" ht="12.75">
      <c r="A20" s="118" t="s">
        <v>349</v>
      </c>
      <c r="B20" s="250"/>
      <c r="C20" s="139"/>
      <c r="D20" s="139"/>
      <c r="E20" s="139"/>
      <c r="F20" s="139"/>
      <c r="G20" s="139"/>
      <c r="H20" s="139"/>
      <c r="I20" s="139"/>
      <c r="J20" s="139"/>
      <c r="K20" s="139"/>
      <c r="L20" s="139"/>
      <c r="M20" s="139"/>
      <c r="N20" s="139"/>
      <c r="O20" s="139"/>
    </row>
    <row r="21" spans="1:15" ht="12.75">
      <c r="A21" s="118" t="s">
        <v>272</v>
      </c>
      <c r="B21" s="250"/>
      <c r="C21" s="139"/>
      <c r="D21" s="139"/>
      <c r="E21" s="139"/>
      <c r="F21" s="139"/>
      <c r="G21" s="139"/>
      <c r="H21" s="139"/>
      <c r="I21" s="139"/>
      <c r="J21" s="139"/>
      <c r="K21" s="139"/>
      <c r="L21" s="139"/>
      <c r="M21" s="139"/>
      <c r="N21" s="139"/>
      <c r="O21" s="139"/>
    </row>
    <row r="22" spans="1:15" ht="12.75">
      <c r="A22" s="118" t="s">
        <v>346</v>
      </c>
      <c r="B22" s="250"/>
      <c r="C22" s="139"/>
      <c r="D22" s="139"/>
      <c r="E22" s="139"/>
      <c r="F22" s="139"/>
      <c r="G22" s="139"/>
      <c r="H22" s="139"/>
      <c r="I22" s="139"/>
      <c r="J22" s="139"/>
      <c r="K22" s="139"/>
      <c r="L22" s="139"/>
      <c r="M22" s="139"/>
      <c r="N22" s="139"/>
      <c r="O22" s="139"/>
    </row>
    <row r="24" spans="1:15" ht="12.75">
      <c r="A24" s="118" t="s">
        <v>347</v>
      </c>
      <c r="B24" s="250"/>
      <c r="C24" s="139"/>
      <c r="D24" s="139"/>
      <c r="E24" s="139"/>
      <c r="F24" s="139"/>
      <c r="G24" s="139"/>
      <c r="H24" s="139"/>
      <c r="I24" s="139"/>
      <c r="J24" s="139"/>
      <c r="K24" s="139"/>
      <c r="L24" s="139"/>
      <c r="M24" s="139"/>
      <c r="N24" s="139"/>
      <c r="O24" s="139"/>
    </row>
    <row r="25" spans="1:15" ht="12.75">
      <c r="A25" s="118" t="s">
        <v>260</v>
      </c>
      <c r="B25" s="250"/>
      <c r="C25" s="139"/>
      <c r="D25" s="139"/>
      <c r="E25" s="139"/>
      <c r="F25" s="139"/>
      <c r="G25" s="139"/>
      <c r="H25" s="139"/>
      <c r="I25" s="139"/>
      <c r="J25" s="139"/>
      <c r="K25" s="139"/>
      <c r="L25" s="139"/>
      <c r="M25" s="139"/>
      <c r="N25" s="139"/>
      <c r="O25" s="139"/>
    </row>
    <row r="26" spans="1:15" ht="12.75">
      <c r="A26" s="118" t="s">
        <v>348</v>
      </c>
      <c r="B26" s="250"/>
      <c r="C26" s="139"/>
      <c r="D26" s="139"/>
      <c r="E26" s="139"/>
      <c r="F26" s="139"/>
      <c r="G26" s="139"/>
      <c r="H26" s="139"/>
      <c r="I26" s="139"/>
      <c r="J26" s="139"/>
      <c r="K26" s="139"/>
      <c r="L26" s="139"/>
      <c r="M26" s="139"/>
      <c r="N26" s="139"/>
      <c r="O26" s="139"/>
    </row>
    <row r="27" spans="1:15" ht="12.75">
      <c r="A27" s="118" t="s">
        <v>349</v>
      </c>
      <c r="B27" s="250"/>
      <c r="C27" s="139"/>
      <c r="D27" s="139"/>
      <c r="E27" s="139"/>
      <c r="F27" s="139"/>
      <c r="G27" s="139"/>
      <c r="H27" s="139"/>
      <c r="I27" s="139"/>
      <c r="J27" s="139"/>
      <c r="K27" s="139"/>
      <c r="L27" s="139"/>
      <c r="M27" s="139"/>
      <c r="N27" s="139"/>
      <c r="O27" s="139"/>
    </row>
    <row r="28" spans="1:15" ht="12.75">
      <c r="A28" s="118" t="s">
        <v>272</v>
      </c>
      <c r="B28" s="250"/>
      <c r="C28" s="139"/>
      <c r="D28" s="139"/>
      <c r="E28" s="139"/>
      <c r="F28" s="139"/>
      <c r="G28" s="139"/>
      <c r="H28" s="139"/>
      <c r="I28" s="139"/>
      <c r="J28" s="139"/>
      <c r="K28" s="139"/>
      <c r="L28" s="139"/>
      <c r="M28" s="139"/>
      <c r="N28" s="139"/>
      <c r="O28" s="139"/>
    </row>
    <row r="29" spans="1:15" ht="12.75">
      <c r="A29" s="118" t="s">
        <v>346</v>
      </c>
      <c r="B29" s="250"/>
      <c r="C29" s="139"/>
      <c r="D29" s="139"/>
      <c r="E29" s="139"/>
      <c r="F29" s="139"/>
      <c r="G29" s="139"/>
      <c r="H29" s="139"/>
      <c r="I29" s="139"/>
      <c r="J29" s="139"/>
      <c r="K29" s="139"/>
      <c r="L29" s="139"/>
      <c r="M29" s="139"/>
      <c r="N29" s="139"/>
      <c r="O29" s="139"/>
    </row>
    <row r="31" spans="1:15" ht="12.75">
      <c r="A31" s="118" t="s">
        <v>347</v>
      </c>
      <c r="B31" s="250"/>
      <c r="C31" s="139"/>
      <c r="D31" s="139"/>
      <c r="E31" s="139"/>
      <c r="F31" s="139"/>
      <c r="G31" s="139"/>
      <c r="H31" s="139"/>
      <c r="I31" s="139"/>
      <c r="J31" s="139"/>
      <c r="K31" s="139"/>
      <c r="L31" s="139"/>
      <c r="M31" s="139"/>
      <c r="N31" s="139"/>
      <c r="O31" s="139"/>
    </row>
    <row r="32" spans="1:15" ht="12.75">
      <c r="A32" s="118" t="s">
        <v>260</v>
      </c>
      <c r="B32" s="250"/>
      <c r="C32" s="139"/>
      <c r="D32" s="139"/>
      <c r="E32" s="139"/>
      <c r="F32" s="139"/>
      <c r="G32" s="139"/>
      <c r="H32" s="139"/>
      <c r="I32" s="139"/>
      <c r="J32" s="139"/>
      <c r="K32" s="139"/>
      <c r="L32" s="139"/>
      <c r="M32" s="139"/>
      <c r="N32" s="139"/>
      <c r="O32" s="139"/>
    </row>
    <row r="33" spans="1:15" ht="12.75">
      <c r="A33" s="118" t="s">
        <v>348</v>
      </c>
      <c r="B33" s="250"/>
      <c r="C33" s="139"/>
      <c r="D33" s="139"/>
      <c r="E33" s="139"/>
      <c r="F33" s="139"/>
      <c r="G33" s="139"/>
      <c r="H33" s="139"/>
      <c r="I33" s="139"/>
      <c r="J33" s="139"/>
      <c r="K33" s="139"/>
      <c r="L33" s="139"/>
      <c r="M33" s="139"/>
      <c r="N33" s="139"/>
      <c r="O33" s="139"/>
    </row>
    <row r="34" spans="1:15" ht="12.75">
      <c r="A34" s="118" t="s">
        <v>349</v>
      </c>
      <c r="B34" s="250"/>
      <c r="C34" s="139"/>
      <c r="D34" s="139"/>
      <c r="E34" s="139"/>
      <c r="F34" s="139"/>
      <c r="G34" s="139"/>
      <c r="H34" s="139"/>
      <c r="I34" s="139"/>
      <c r="J34" s="139"/>
      <c r="K34" s="139"/>
      <c r="L34" s="139"/>
      <c r="M34" s="139"/>
      <c r="N34" s="139"/>
      <c r="O34" s="139"/>
    </row>
    <row r="35" spans="1:15" ht="12.75">
      <c r="A35" s="118" t="s">
        <v>272</v>
      </c>
      <c r="B35" s="250"/>
      <c r="C35" s="139"/>
      <c r="D35" s="139"/>
      <c r="E35" s="139"/>
      <c r="F35" s="139"/>
      <c r="G35" s="139"/>
      <c r="H35" s="139"/>
      <c r="I35" s="139"/>
      <c r="J35" s="139"/>
      <c r="K35" s="139"/>
      <c r="L35" s="139"/>
      <c r="M35" s="139"/>
      <c r="N35" s="139"/>
      <c r="O35" s="139"/>
    </row>
    <row r="36" spans="1:15" ht="12.75">
      <c r="A36" s="118" t="s">
        <v>346</v>
      </c>
      <c r="B36" s="250"/>
      <c r="C36" s="139"/>
      <c r="D36" s="139"/>
      <c r="E36" s="139"/>
      <c r="F36" s="139"/>
      <c r="G36" s="139"/>
      <c r="H36" s="139"/>
      <c r="I36" s="139"/>
      <c r="J36" s="139"/>
      <c r="K36" s="139"/>
      <c r="L36" s="139"/>
      <c r="M36" s="139"/>
      <c r="N36" s="139"/>
      <c r="O36" s="139"/>
    </row>
  </sheetData>
  <sheetProtection/>
  <mergeCells count="1">
    <mergeCell ref="A1:B1"/>
  </mergeCells>
  <printOptions/>
  <pageMargins left="0.75" right="0.75" top="1" bottom="1" header="0.5" footer="0.5"/>
  <pageSetup horizontalDpi="600" verticalDpi="600" orientation="landscape" scale="77" r:id="rId1"/>
  <headerFooter alignWithMargins="0">
    <oddFooter>&amp;L&amp;D&amp;C&amp;A&amp;R&amp;P o&amp;Of &amp;N</oddFooter>
  </headerFooter>
</worksheet>
</file>

<file path=xl/worksheets/sheet3.xml><?xml version="1.0" encoding="utf-8"?>
<worksheet xmlns="http://schemas.openxmlformats.org/spreadsheetml/2006/main" xmlns:r="http://schemas.openxmlformats.org/officeDocument/2006/relationships">
  <sheetPr>
    <tabColor indexed="41"/>
  </sheetPr>
  <dimension ref="A1:B24"/>
  <sheetViews>
    <sheetView zoomScalePageLayoutView="0" workbookViewId="0" topLeftCell="A1">
      <selection activeCell="A1" sqref="A1:B1"/>
    </sheetView>
  </sheetViews>
  <sheetFormatPr defaultColWidth="9.140625" defaultRowHeight="12.75"/>
  <cols>
    <col min="1" max="1" width="18.57421875" style="0" customWidth="1"/>
    <col min="2" max="2" width="47.8515625" style="0" customWidth="1"/>
  </cols>
  <sheetData>
    <row r="1" spans="1:2" ht="15.75">
      <c r="A1" s="442" t="s">
        <v>278</v>
      </c>
      <c r="B1" s="459"/>
    </row>
    <row r="2" spans="1:2" ht="12.75">
      <c r="A2" s="146" t="s">
        <v>279</v>
      </c>
      <c r="B2" s="146" t="s">
        <v>353</v>
      </c>
    </row>
    <row r="3" spans="1:2" ht="12.75">
      <c r="A3" s="105"/>
      <c r="B3" s="105"/>
    </row>
    <row r="4" spans="1:2" ht="12.75">
      <c r="A4" s="105"/>
      <c r="B4" s="105"/>
    </row>
    <row r="5" spans="1:2" ht="12.75">
      <c r="A5" s="105"/>
      <c r="B5" s="105"/>
    </row>
    <row r="6" spans="1:2" ht="12.75">
      <c r="A6" s="105"/>
      <c r="B6" s="105"/>
    </row>
    <row r="7" spans="1:2" ht="12.75">
      <c r="A7" s="105"/>
      <c r="B7" s="105"/>
    </row>
    <row r="8" spans="1:2" ht="12.75">
      <c r="A8" s="105"/>
      <c r="B8" s="105"/>
    </row>
    <row r="9" spans="1:2" ht="12.75">
      <c r="A9" s="105"/>
      <c r="B9" s="105"/>
    </row>
    <row r="10" spans="1:2" ht="12.75">
      <c r="A10" s="105"/>
      <c r="B10" s="105"/>
    </row>
    <row r="11" spans="1:2" ht="12.75">
      <c r="A11" s="105"/>
      <c r="B11" s="105"/>
    </row>
    <row r="12" spans="1:2" ht="12.75">
      <c r="A12" s="105"/>
      <c r="B12" s="105"/>
    </row>
    <row r="13" spans="1:2" ht="12.75">
      <c r="A13" s="105"/>
      <c r="B13" s="105"/>
    </row>
    <row r="14" spans="1:2" ht="12.75">
      <c r="A14" s="105"/>
      <c r="B14" s="105"/>
    </row>
    <row r="15" spans="1:2" ht="12.75">
      <c r="A15" s="105"/>
      <c r="B15" s="105"/>
    </row>
    <row r="16" spans="1:2" ht="12.75">
      <c r="A16" s="105"/>
      <c r="B16" s="105"/>
    </row>
    <row r="17" spans="1:2" ht="12.75">
      <c r="A17" s="105"/>
      <c r="B17" s="105"/>
    </row>
    <row r="18" spans="1:2" ht="12.75">
      <c r="A18" s="105"/>
      <c r="B18" s="105"/>
    </row>
    <row r="19" spans="1:2" ht="12.75">
      <c r="A19" s="105"/>
      <c r="B19" s="105"/>
    </row>
    <row r="20" spans="1:2" ht="12.75">
      <c r="A20" s="105"/>
      <c r="B20" s="105"/>
    </row>
    <row r="21" spans="1:2" ht="12.75">
      <c r="A21" s="105"/>
      <c r="B21" s="105"/>
    </row>
    <row r="22" spans="1:2" ht="12.75">
      <c r="A22" s="105"/>
      <c r="B22" s="105"/>
    </row>
    <row r="23" spans="1:2" ht="12.75">
      <c r="A23" s="105"/>
      <c r="B23" s="105"/>
    </row>
    <row r="24" spans="1:2" ht="12.75">
      <c r="A24" s="105"/>
      <c r="B24" s="105"/>
    </row>
  </sheetData>
  <sheetProtection/>
  <mergeCells count="1">
    <mergeCell ref="A1:B1"/>
  </mergeCells>
  <printOptions/>
  <pageMargins left="0.75" right="0.75" top="1" bottom="1" header="0.5" footer="0.5"/>
  <pageSetup horizontalDpi="600" verticalDpi="600" orientation="portrait"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tabColor indexed="41"/>
    <pageSetUpPr fitToPage="1"/>
  </sheetPr>
  <dimension ref="A1:C40"/>
  <sheetViews>
    <sheetView zoomScalePageLayoutView="0" workbookViewId="0" topLeftCell="A4">
      <selection activeCell="A6" sqref="A6"/>
    </sheetView>
  </sheetViews>
  <sheetFormatPr defaultColWidth="9.140625" defaultRowHeight="12.75"/>
  <cols>
    <col min="1" max="1" width="24.00390625" style="2" customWidth="1"/>
    <col min="2" max="2" width="25.140625" style="2" customWidth="1"/>
    <col min="3" max="3" width="91.7109375" style="2" customWidth="1"/>
    <col min="4" max="16384" width="9.140625" style="2" customWidth="1"/>
  </cols>
  <sheetData>
    <row r="1" s="36" customFormat="1" ht="19.5">
      <c r="A1" s="37" t="s">
        <v>251</v>
      </c>
    </row>
    <row r="2" spans="1:3" ht="69" customHeight="1">
      <c r="A2" s="460" t="s">
        <v>505</v>
      </c>
      <c r="B2" s="460"/>
      <c r="C2" s="460"/>
    </row>
    <row r="3" spans="1:3" s="40" customFormat="1" ht="18.75" customHeight="1">
      <c r="A3" s="107" t="s">
        <v>10</v>
      </c>
      <c r="B3" s="409" t="s">
        <v>52</v>
      </c>
      <c r="C3" s="107" t="s">
        <v>11</v>
      </c>
    </row>
    <row r="4" spans="1:3" ht="68.25" customHeight="1">
      <c r="A4" s="108" t="s">
        <v>1</v>
      </c>
      <c r="B4" s="108" t="s">
        <v>58</v>
      </c>
      <c r="C4" s="109" t="s">
        <v>35</v>
      </c>
    </row>
    <row r="5" spans="1:3" ht="68.25" customHeight="1">
      <c r="A5" s="108" t="s">
        <v>2</v>
      </c>
      <c r="B5" s="108" t="s">
        <v>58</v>
      </c>
      <c r="C5" s="110" t="s">
        <v>35</v>
      </c>
    </row>
    <row r="6" spans="1:3" ht="68.25" customHeight="1">
      <c r="A6" s="108" t="s">
        <v>3</v>
      </c>
      <c r="B6" s="108" t="s">
        <v>58</v>
      </c>
      <c r="C6" s="111" t="s">
        <v>35</v>
      </c>
    </row>
    <row r="7" spans="1:3" ht="68.25" customHeight="1">
      <c r="A7" s="108" t="s">
        <v>4</v>
      </c>
      <c r="B7" s="108" t="s">
        <v>58</v>
      </c>
      <c r="C7" s="109" t="s">
        <v>35</v>
      </c>
    </row>
    <row r="8" spans="1:3" ht="68.25" customHeight="1">
      <c r="A8" s="108" t="s">
        <v>5</v>
      </c>
      <c r="B8" s="108" t="s">
        <v>58</v>
      </c>
      <c r="C8" s="109" t="s">
        <v>35</v>
      </c>
    </row>
    <row r="9" spans="1:3" ht="68.25" customHeight="1">
      <c r="A9" s="108" t="s">
        <v>6</v>
      </c>
      <c r="B9" s="108" t="s">
        <v>58</v>
      </c>
      <c r="C9" s="109" t="s">
        <v>35</v>
      </c>
    </row>
    <row r="10" spans="1:3" ht="68.25" customHeight="1">
      <c r="A10" s="108" t="s">
        <v>7</v>
      </c>
      <c r="B10" s="108" t="s">
        <v>58</v>
      </c>
      <c r="C10" s="109" t="s">
        <v>35</v>
      </c>
    </row>
    <row r="11" spans="1:3" ht="68.25" customHeight="1">
      <c r="A11" s="108" t="s">
        <v>12</v>
      </c>
      <c r="B11" s="108" t="s">
        <v>58</v>
      </c>
      <c r="C11" s="109" t="s">
        <v>35</v>
      </c>
    </row>
    <row r="12" spans="1:3" ht="68.25" customHeight="1">
      <c r="A12" s="108" t="s">
        <v>13</v>
      </c>
      <c r="B12" s="108" t="s">
        <v>58</v>
      </c>
      <c r="C12" s="109"/>
    </row>
    <row r="13" spans="1:3" ht="68.25" customHeight="1">
      <c r="A13" s="108" t="s">
        <v>14</v>
      </c>
      <c r="B13" s="108" t="s">
        <v>58</v>
      </c>
      <c r="C13" s="109" t="s">
        <v>316</v>
      </c>
    </row>
    <row r="14" spans="1:3" ht="68.25" customHeight="1">
      <c r="A14" s="108" t="s">
        <v>15</v>
      </c>
      <c r="B14" s="108" t="s">
        <v>58</v>
      </c>
      <c r="C14" s="112" t="s">
        <v>35</v>
      </c>
    </row>
    <row r="15" spans="1:3" ht="68.25" customHeight="1">
      <c r="A15" s="108" t="s">
        <v>16</v>
      </c>
      <c r="B15" s="108" t="s">
        <v>58</v>
      </c>
      <c r="C15" s="109" t="s">
        <v>35</v>
      </c>
    </row>
    <row r="16" spans="1:3" ht="68.25" customHeight="1">
      <c r="A16" s="108" t="s">
        <v>42</v>
      </c>
      <c r="B16" s="108" t="s">
        <v>58</v>
      </c>
      <c r="C16" s="109" t="s">
        <v>35</v>
      </c>
    </row>
    <row r="17" spans="1:3" ht="68.25" customHeight="1">
      <c r="A17" s="108" t="s">
        <v>122</v>
      </c>
      <c r="B17" s="108" t="s">
        <v>121</v>
      </c>
      <c r="C17" s="109" t="s">
        <v>35</v>
      </c>
    </row>
    <row r="18" spans="1:3" ht="68.25" customHeight="1">
      <c r="A18" s="108" t="s">
        <v>123</v>
      </c>
      <c r="B18" s="108" t="s">
        <v>121</v>
      </c>
      <c r="C18" s="109" t="s">
        <v>35</v>
      </c>
    </row>
    <row r="19" spans="1:3" ht="68.25" customHeight="1">
      <c r="A19" s="108" t="s">
        <v>124</v>
      </c>
      <c r="B19" s="108" t="s">
        <v>121</v>
      </c>
      <c r="C19" s="112" t="s">
        <v>35</v>
      </c>
    </row>
    <row r="20" spans="1:3" ht="68.25" customHeight="1">
      <c r="A20" s="108" t="s">
        <v>125</v>
      </c>
      <c r="B20" s="108" t="s">
        <v>121</v>
      </c>
      <c r="C20" s="113" t="s">
        <v>35</v>
      </c>
    </row>
    <row r="21" spans="1:3" ht="68.25" customHeight="1">
      <c r="A21" s="108" t="s">
        <v>126</v>
      </c>
      <c r="B21" s="108" t="s">
        <v>121</v>
      </c>
      <c r="C21" s="111" t="s">
        <v>35</v>
      </c>
    </row>
    <row r="22" spans="1:3" ht="68.25" customHeight="1">
      <c r="A22" s="108" t="s">
        <v>127</v>
      </c>
      <c r="B22" s="108" t="s">
        <v>121</v>
      </c>
      <c r="C22" s="109" t="s">
        <v>35</v>
      </c>
    </row>
    <row r="23" spans="1:3" ht="68.25" customHeight="1">
      <c r="A23" s="108" t="s">
        <v>128</v>
      </c>
      <c r="B23" s="108" t="s">
        <v>121</v>
      </c>
      <c r="C23" s="109" t="s">
        <v>35</v>
      </c>
    </row>
    <row r="24" spans="1:3" ht="68.25" customHeight="1">
      <c r="A24" s="108" t="s">
        <v>129</v>
      </c>
      <c r="B24" s="108" t="s">
        <v>121</v>
      </c>
      <c r="C24" s="109" t="s">
        <v>35</v>
      </c>
    </row>
    <row r="25" spans="1:3" ht="68.25" customHeight="1">
      <c r="A25" s="108" t="s">
        <v>141</v>
      </c>
      <c r="B25" s="108" t="s">
        <v>121</v>
      </c>
      <c r="C25" s="109" t="s">
        <v>35</v>
      </c>
    </row>
    <row r="26" spans="1:3" ht="68.25" customHeight="1">
      <c r="A26" s="108" t="s">
        <v>130</v>
      </c>
      <c r="B26" s="108" t="s">
        <v>121</v>
      </c>
      <c r="C26" s="109" t="s">
        <v>35</v>
      </c>
    </row>
    <row r="27" spans="1:3" ht="68.25" customHeight="1">
      <c r="A27" s="108" t="s">
        <v>131</v>
      </c>
      <c r="B27" s="108" t="s">
        <v>121</v>
      </c>
      <c r="C27" s="109" t="s">
        <v>35</v>
      </c>
    </row>
    <row r="28" spans="1:3" ht="68.25" customHeight="1">
      <c r="A28" s="108" t="s">
        <v>133</v>
      </c>
      <c r="B28" s="108" t="s">
        <v>132</v>
      </c>
      <c r="C28" s="109" t="s">
        <v>35</v>
      </c>
    </row>
    <row r="29" spans="1:3" ht="68.25" customHeight="1">
      <c r="A29" s="108" t="s">
        <v>134</v>
      </c>
      <c r="B29" s="108" t="s">
        <v>132</v>
      </c>
      <c r="C29" s="109" t="s">
        <v>35</v>
      </c>
    </row>
    <row r="30" spans="1:3" ht="68.25" customHeight="1">
      <c r="A30" s="108" t="s">
        <v>135</v>
      </c>
      <c r="B30" s="108" t="s">
        <v>132</v>
      </c>
      <c r="C30" s="109" t="s">
        <v>35</v>
      </c>
    </row>
    <row r="31" spans="1:3" ht="68.25" customHeight="1">
      <c r="A31" s="108" t="s">
        <v>136</v>
      </c>
      <c r="B31" s="108" t="s">
        <v>132</v>
      </c>
      <c r="C31" s="109" t="s">
        <v>35</v>
      </c>
    </row>
    <row r="32" spans="1:3" ht="68.25" customHeight="1">
      <c r="A32" s="108" t="s">
        <v>137</v>
      </c>
      <c r="B32" s="108" t="s">
        <v>132</v>
      </c>
      <c r="C32" s="109" t="s">
        <v>35</v>
      </c>
    </row>
    <row r="33" spans="1:3" ht="68.25" customHeight="1">
      <c r="A33" s="108" t="s">
        <v>138</v>
      </c>
      <c r="B33" s="108" t="s">
        <v>132</v>
      </c>
      <c r="C33" s="109" t="s">
        <v>35</v>
      </c>
    </row>
    <row r="34" spans="1:3" ht="68.25" customHeight="1">
      <c r="A34" s="108" t="s">
        <v>152</v>
      </c>
      <c r="B34" s="108" t="s">
        <v>132</v>
      </c>
      <c r="C34" s="109" t="s">
        <v>35</v>
      </c>
    </row>
    <row r="35" spans="1:3" ht="68.25" customHeight="1">
      <c r="A35" s="108" t="s">
        <v>139</v>
      </c>
      <c r="B35" s="108"/>
      <c r="C35" s="109" t="s">
        <v>35</v>
      </c>
    </row>
    <row r="36" spans="1:3" ht="68.25" customHeight="1">
      <c r="A36" s="108" t="s">
        <v>187</v>
      </c>
      <c r="B36" s="108" t="s">
        <v>186</v>
      </c>
      <c r="C36" s="109" t="s">
        <v>35</v>
      </c>
    </row>
    <row r="37" spans="1:3" ht="68.25" customHeight="1">
      <c r="A37" s="108" t="s">
        <v>189</v>
      </c>
      <c r="B37" s="108" t="s">
        <v>204</v>
      </c>
      <c r="C37" s="109" t="s">
        <v>35</v>
      </c>
    </row>
    <row r="38" spans="1:3" ht="68.25" customHeight="1">
      <c r="A38" s="108" t="s">
        <v>190</v>
      </c>
      <c r="B38" s="108" t="s">
        <v>188</v>
      </c>
      <c r="C38" s="114" t="s">
        <v>35</v>
      </c>
    </row>
    <row r="39" spans="1:3" ht="68.25" customHeight="1">
      <c r="A39" s="108" t="s">
        <v>191</v>
      </c>
      <c r="B39" s="108" t="s">
        <v>188</v>
      </c>
      <c r="C39" s="109" t="s">
        <v>35</v>
      </c>
    </row>
    <row r="40" spans="1:3" ht="68.25" customHeight="1">
      <c r="A40" s="108" t="s">
        <v>192</v>
      </c>
      <c r="B40" s="108" t="s">
        <v>188</v>
      </c>
      <c r="C40" s="109" t="s">
        <v>35</v>
      </c>
    </row>
  </sheetData>
  <sheetProtection/>
  <mergeCells count="1">
    <mergeCell ref="A2:C2"/>
  </mergeCells>
  <printOptions/>
  <pageMargins left="0.75" right="0.75" top="1" bottom="1" header="0.5" footer="0.5"/>
  <pageSetup fitToHeight="0" fitToWidth="1" horizontalDpi="1200" verticalDpi="1200" orientation="portrait" scale="64" r:id="rId3"/>
  <headerFooter alignWithMargins="0">
    <oddHeader>&amp;L&amp;F&amp;R&amp;A</oddHeader>
    <oddFooter>&amp;L&amp;D&amp;C&amp;A&amp;R&amp;P of &amp;N</oddFooter>
  </headerFooter>
  <colBreaks count="1" manualBreakCount="1">
    <brk id="3" min="2" max="39" man="1"/>
  </colBreaks>
  <legacyDrawing r:id="rId2"/>
</worksheet>
</file>

<file path=xl/worksheets/sheet5.xml><?xml version="1.0" encoding="utf-8"?>
<worksheet xmlns="http://schemas.openxmlformats.org/spreadsheetml/2006/main" xmlns:r="http://schemas.openxmlformats.org/officeDocument/2006/relationships">
  <sheetPr>
    <tabColor indexed="41"/>
  </sheetPr>
  <dimension ref="A1:D52"/>
  <sheetViews>
    <sheetView zoomScalePageLayoutView="0" workbookViewId="0" topLeftCell="A25">
      <selection activeCell="A2" sqref="A2"/>
    </sheetView>
  </sheetViews>
  <sheetFormatPr defaultColWidth="9.140625" defaultRowHeight="12.75"/>
  <cols>
    <col min="1" max="1" width="31.00390625" style="0" customWidth="1"/>
    <col min="2" max="2" width="49.140625" style="0" customWidth="1"/>
    <col min="4" max="4" width="28.28125" style="0" customWidth="1"/>
  </cols>
  <sheetData>
    <row r="1" s="36" customFormat="1" ht="19.5">
      <c r="A1" s="37" t="s">
        <v>250</v>
      </c>
    </row>
    <row r="2" ht="12.75">
      <c r="A2" s="389" t="s">
        <v>490</v>
      </c>
    </row>
    <row r="3" spans="1:4" ht="12.75">
      <c r="A3" s="28" t="s">
        <v>234</v>
      </c>
      <c r="B3" s="327" t="s">
        <v>258</v>
      </c>
      <c r="C3" s="28"/>
      <c r="D3" s="28"/>
    </row>
    <row r="4" spans="2:4" ht="12.75">
      <c r="B4" s="328" t="s">
        <v>259</v>
      </c>
      <c r="D4" s="26"/>
    </row>
    <row r="5" ht="12.75">
      <c r="B5" s="328" t="s">
        <v>260</v>
      </c>
    </row>
    <row r="6" spans="2:4" ht="12.75">
      <c r="B6" s="328" t="s">
        <v>261</v>
      </c>
      <c r="D6" s="25"/>
    </row>
    <row r="7" spans="2:4" ht="12.75">
      <c r="B7" s="328" t="s">
        <v>262</v>
      </c>
      <c r="D7" s="25"/>
    </row>
    <row r="8" spans="2:4" ht="12.75">
      <c r="B8" s="328" t="s">
        <v>263</v>
      </c>
      <c r="D8" s="25"/>
    </row>
    <row r="9" spans="2:4" ht="12.75">
      <c r="B9" s="329" t="s">
        <v>264</v>
      </c>
      <c r="D9" s="25"/>
    </row>
    <row r="11" spans="1:4" ht="12.75">
      <c r="A11" s="28" t="s">
        <v>471</v>
      </c>
      <c r="B11" s="327" t="s">
        <v>258</v>
      </c>
      <c r="C11" s="28"/>
      <c r="D11" s="28"/>
    </row>
    <row r="12" s="117" customFormat="1" ht="12.75">
      <c r="B12" s="328" t="s">
        <v>259</v>
      </c>
    </row>
    <row r="13" s="117" customFormat="1" ht="12.75">
      <c r="B13" s="328" t="s">
        <v>260</v>
      </c>
    </row>
    <row r="14" s="117" customFormat="1" ht="12.75">
      <c r="B14" s="328" t="s">
        <v>261</v>
      </c>
    </row>
    <row r="15" s="117" customFormat="1" ht="12.75">
      <c r="B15" s="328" t="s">
        <v>262</v>
      </c>
    </row>
    <row r="16" s="117" customFormat="1" ht="12.75">
      <c r="B16" s="328" t="s">
        <v>263</v>
      </c>
    </row>
    <row r="17" s="117" customFormat="1" ht="12.75">
      <c r="B17" s="329" t="s">
        <v>264</v>
      </c>
    </row>
    <row r="18" spans="1:4" ht="12.75">
      <c r="A18" s="117"/>
      <c r="B18" s="117"/>
      <c r="C18" s="117"/>
      <c r="D18" s="117"/>
    </row>
    <row r="19" spans="1:4" ht="12.75">
      <c r="A19" s="28" t="s">
        <v>235</v>
      </c>
      <c r="B19" s="327" t="s">
        <v>258</v>
      </c>
      <c r="C19" s="28"/>
      <c r="D19" s="28"/>
    </row>
    <row r="20" ht="12.75">
      <c r="B20" s="328" t="s">
        <v>259</v>
      </c>
    </row>
    <row r="21" ht="12.75">
      <c r="B21" s="328" t="s">
        <v>260</v>
      </c>
    </row>
    <row r="22" ht="12.75">
      <c r="B22" s="328" t="s">
        <v>261</v>
      </c>
    </row>
    <row r="23" ht="12.75">
      <c r="B23" s="328" t="s">
        <v>262</v>
      </c>
    </row>
    <row r="24" ht="12.75">
      <c r="B24" s="328" t="s">
        <v>263</v>
      </c>
    </row>
    <row r="25" ht="12.75">
      <c r="B25" s="329" t="s">
        <v>264</v>
      </c>
    </row>
    <row r="28" spans="1:4" ht="12.75">
      <c r="A28" s="28" t="s">
        <v>236</v>
      </c>
      <c r="B28" s="327" t="s">
        <v>258</v>
      </c>
      <c r="C28" s="28"/>
      <c r="D28" s="28"/>
    </row>
    <row r="29" ht="12.75">
      <c r="B29" s="328" t="s">
        <v>259</v>
      </c>
    </row>
    <row r="30" spans="2:4" ht="12.75">
      <c r="B30" s="328" t="s">
        <v>260</v>
      </c>
      <c r="D30" s="27"/>
    </row>
    <row r="31" spans="2:4" ht="12.75">
      <c r="B31" s="328" t="s">
        <v>261</v>
      </c>
      <c r="D31" s="27"/>
    </row>
    <row r="32" spans="2:4" ht="12.75">
      <c r="B32" s="328" t="s">
        <v>262</v>
      </c>
      <c r="D32" s="27"/>
    </row>
    <row r="33" spans="2:4" ht="12.75">
      <c r="B33" s="328" t="s">
        <v>263</v>
      </c>
      <c r="D33" s="27"/>
    </row>
    <row r="34" spans="2:4" ht="12.75">
      <c r="B34" s="329" t="s">
        <v>264</v>
      </c>
      <c r="D34" s="27"/>
    </row>
    <row r="35" ht="12.75">
      <c r="D35" s="27"/>
    </row>
    <row r="37" spans="1:4" ht="12.75">
      <c r="A37" s="28" t="s">
        <v>237</v>
      </c>
      <c r="B37" s="327" t="s">
        <v>258</v>
      </c>
      <c r="C37" s="28"/>
      <c r="D37" s="28"/>
    </row>
    <row r="38" spans="1:2" ht="12.75">
      <c r="A38" t="s">
        <v>35</v>
      </c>
      <c r="B38" s="328" t="s">
        <v>259</v>
      </c>
    </row>
    <row r="39" ht="12.75">
      <c r="B39" s="328" t="s">
        <v>260</v>
      </c>
    </row>
    <row r="40" ht="12.75">
      <c r="B40" s="328" t="s">
        <v>261</v>
      </c>
    </row>
    <row r="41" ht="12.75">
      <c r="B41" s="328" t="s">
        <v>262</v>
      </c>
    </row>
    <row r="42" ht="12.75">
      <c r="B42" s="328" t="s">
        <v>263</v>
      </c>
    </row>
    <row r="43" ht="12.75">
      <c r="B43" s="329" t="s">
        <v>264</v>
      </c>
    </row>
    <row r="44" ht="12.75">
      <c r="B44" s="284"/>
    </row>
    <row r="46" spans="1:4" ht="12.75">
      <c r="A46" s="28" t="s">
        <v>459</v>
      </c>
      <c r="B46" s="327" t="s">
        <v>258</v>
      </c>
      <c r="C46" s="28"/>
      <c r="D46" s="28"/>
    </row>
    <row r="47" spans="1:2" ht="12.75">
      <c r="A47" t="s">
        <v>35</v>
      </c>
      <c r="B47" s="328" t="s">
        <v>259</v>
      </c>
    </row>
    <row r="48" ht="12.75">
      <c r="B48" s="328" t="s">
        <v>260</v>
      </c>
    </row>
    <row r="49" ht="12.75">
      <c r="B49" s="328" t="s">
        <v>261</v>
      </c>
    </row>
    <row r="50" ht="12.75">
      <c r="B50" s="328" t="s">
        <v>262</v>
      </c>
    </row>
    <row r="51" ht="12.75">
      <c r="B51" s="328" t="s">
        <v>263</v>
      </c>
    </row>
    <row r="52" ht="12.75">
      <c r="B52" s="329" t="s">
        <v>264</v>
      </c>
    </row>
  </sheetData>
  <sheetProtection/>
  <printOptions/>
  <pageMargins left="0.75" right="0.75" top="1" bottom="1" header="0.5" footer="0.5"/>
  <pageSetup cellComments="asDisplayed" horizontalDpi="1200" verticalDpi="1200" orientation="portrait" scale="76" r:id="rId1"/>
  <headerFooter alignWithMargins="0">
    <oddHeader>&amp;L&amp;F&amp;R&amp;A</oddHeader>
    <oddFooter>&amp;L&amp;D&amp;C&amp;A&amp;R&amp;P of &amp;N</oddFooter>
  </headerFooter>
  <colBreaks count="1" manualBreakCount="1">
    <brk id="4" max="65535" man="1"/>
  </colBreaks>
</worksheet>
</file>

<file path=xl/worksheets/sheet6.xml><?xml version="1.0" encoding="utf-8"?>
<worksheet xmlns="http://schemas.openxmlformats.org/spreadsheetml/2006/main" xmlns:r="http://schemas.openxmlformats.org/officeDocument/2006/relationships">
  <sheetPr>
    <tabColor indexed="45"/>
  </sheetPr>
  <dimension ref="A1:G25"/>
  <sheetViews>
    <sheetView zoomScalePageLayoutView="0" workbookViewId="0" topLeftCell="A1">
      <selection activeCell="C35" sqref="C35"/>
    </sheetView>
  </sheetViews>
  <sheetFormatPr defaultColWidth="9.140625" defaultRowHeight="12.75"/>
  <cols>
    <col min="1" max="1" width="18.28125" style="0" customWidth="1"/>
    <col min="2" max="2" width="27.00390625" style="0" customWidth="1"/>
    <col min="3" max="3" width="25.28125" style="0" customWidth="1"/>
    <col min="4" max="4" width="16.28125" style="0" customWidth="1"/>
    <col min="5" max="5" width="23.00390625" style="0" customWidth="1"/>
    <col min="6" max="6" width="47.7109375" style="0" customWidth="1"/>
    <col min="7" max="7" width="16.00390625" style="0" bestFit="1" customWidth="1"/>
  </cols>
  <sheetData>
    <row r="1" spans="1:7" ht="13.5" thickBot="1">
      <c r="A1" s="255" t="s">
        <v>427</v>
      </c>
      <c r="B1" s="256" t="s">
        <v>157</v>
      </c>
      <c r="C1" s="256" t="s">
        <v>280</v>
      </c>
      <c r="D1" s="256" t="s">
        <v>428</v>
      </c>
      <c r="E1" s="256" t="s">
        <v>264</v>
      </c>
      <c r="F1" s="256" t="s">
        <v>429</v>
      </c>
      <c r="G1" s="257" t="s">
        <v>430</v>
      </c>
    </row>
    <row r="2" spans="1:7" ht="12.75">
      <c r="A2" s="270" t="s">
        <v>431</v>
      </c>
      <c r="B2" s="270"/>
      <c r="C2" s="270"/>
      <c r="D2" s="355"/>
      <c r="E2" s="270"/>
      <c r="F2" s="353"/>
      <c r="G2" s="270"/>
    </row>
    <row r="3" spans="1:7" ht="12.75">
      <c r="A3" s="271" t="s">
        <v>432</v>
      </c>
      <c r="B3" s="271"/>
      <c r="C3" s="271"/>
      <c r="D3" s="356"/>
      <c r="E3" s="271"/>
      <c r="F3" s="354"/>
      <c r="G3" s="271"/>
    </row>
    <row r="4" spans="1:7" ht="12.75">
      <c r="A4" s="271" t="s">
        <v>433</v>
      </c>
      <c r="B4" s="271"/>
      <c r="C4" s="271"/>
      <c r="D4" s="356" t="s">
        <v>35</v>
      </c>
      <c r="E4" s="271"/>
      <c r="F4" s="354"/>
      <c r="G4" s="271"/>
    </row>
    <row r="5" spans="1:7" ht="12.75">
      <c r="A5" s="271" t="s">
        <v>434</v>
      </c>
      <c r="B5" s="271"/>
      <c r="C5" s="271"/>
      <c r="D5" s="356"/>
      <c r="E5" s="271"/>
      <c r="F5" s="354"/>
      <c r="G5" s="271"/>
    </row>
    <row r="6" spans="1:7" ht="12.75">
      <c r="A6" s="271" t="s">
        <v>435</v>
      </c>
      <c r="B6" s="271"/>
      <c r="C6" s="271"/>
      <c r="D6" s="356"/>
      <c r="E6" s="271"/>
      <c r="F6" s="354"/>
      <c r="G6" s="271"/>
    </row>
    <row r="7" spans="1:7" ht="12.75">
      <c r="A7" s="271" t="s">
        <v>477</v>
      </c>
      <c r="B7" s="271"/>
      <c r="C7" s="271"/>
      <c r="D7" s="356"/>
      <c r="E7" s="271"/>
      <c r="F7" s="354"/>
      <c r="G7" s="271"/>
    </row>
    <row r="8" spans="1:7" ht="12.75">
      <c r="A8" s="271" t="s">
        <v>478</v>
      </c>
      <c r="B8" s="271"/>
      <c r="C8" s="271"/>
      <c r="D8" s="356"/>
      <c r="E8" s="271"/>
      <c r="F8" s="354"/>
      <c r="G8" s="271"/>
    </row>
    <row r="9" spans="1:7" ht="12.75">
      <c r="A9" s="271"/>
      <c r="B9" s="271"/>
      <c r="C9" s="271"/>
      <c r="D9" s="356"/>
      <c r="E9" s="271"/>
      <c r="F9" s="354"/>
      <c r="G9" s="271"/>
    </row>
    <row r="10" spans="1:7" ht="12.75">
      <c r="A10" s="271"/>
      <c r="B10" s="271"/>
      <c r="C10" s="271"/>
      <c r="D10" s="356"/>
      <c r="E10" s="271"/>
      <c r="F10" s="354"/>
      <c r="G10" s="271"/>
    </row>
    <row r="11" spans="1:7" ht="12.75">
      <c r="A11" s="271"/>
      <c r="B11" s="271"/>
      <c r="C11" s="271"/>
      <c r="D11" s="356"/>
      <c r="E11" s="271"/>
      <c r="F11" s="354"/>
      <c r="G11" s="271"/>
    </row>
    <row r="12" spans="1:7" ht="12.75">
      <c r="A12" s="271"/>
      <c r="B12" s="271"/>
      <c r="C12" s="271"/>
      <c r="D12" s="356"/>
      <c r="E12" s="271"/>
      <c r="F12" s="354"/>
      <c r="G12" s="271"/>
    </row>
    <row r="13" spans="1:7" ht="12.75">
      <c r="A13" s="271"/>
      <c r="B13" s="271"/>
      <c r="C13" s="271"/>
      <c r="D13" s="356"/>
      <c r="E13" s="271"/>
      <c r="F13" s="354"/>
      <c r="G13" s="271"/>
    </row>
    <row r="14" spans="1:7" ht="12.75">
      <c r="A14" s="271"/>
      <c r="B14" s="271"/>
      <c r="C14" s="271"/>
      <c r="D14" s="356"/>
      <c r="E14" s="271"/>
      <c r="F14" s="354"/>
      <c r="G14" s="271"/>
    </row>
    <row r="15" spans="1:7" ht="12.75">
      <c r="A15" s="271"/>
      <c r="B15" s="271"/>
      <c r="C15" s="271"/>
      <c r="D15" s="356"/>
      <c r="E15" s="271"/>
      <c r="F15" s="354"/>
      <c r="G15" s="271"/>
    </row>
    <row r="16" spans="1:7" ht="12.75">
      <c r="A16" s="271"/>
      <c r="B16" s="271"/>
      <c r="C16" s="271"/>
      <c r="D16" s="356"/>
      <c r="E16" s="271"/>
      <c r="F16" s="354"/>
      <c r="G16" s="271"/>
    </row>
    <row r="17" spans="1:7" ht="12.75">
      <c r="A17" s="271"/>
      <c r="B17" s="271"/>
      <c r="C17" s="271"/>
      <c r="D17" s="356"/>
      <c r="E17" s="271"/>
      <c r="F17" s="354"/>
      <c r="G17" s="271"/>
    </row>
    <row r="18" spans="1:7" ht="12.75">
      <c r="A18" s="271"/>
      <c r="B18" s="271"/>
      <c r="C18" s="271"/>
      <c r="D18" s="356"/>
      <c r="E18" s="271"/>
      <c r="F18" s="354"/>
      <c r="G18" s="271"/>
    </row>
    <row r="19" spans="1:7" ht="12.75">
      <c r="A19" s="271"/>
      <c r="B19" s="271"/>
      <c r="C19" s="271"/>
      <c r="D19" s="356"/>
      <c r="E19" s="271"/>
      <c r="F19" s="354"/>
      <c r="G19" s="271"/>
    </row>
    <row r="20" spans="1:7" ht="12.75">
      <c r="A20" s="271"/>
      <c r="B20" s="271"/>
      <c r="C20" s="271"/>
      <c r="D20" s="356"/>
      <c r="E20" s="271"/>
      <c r="F20" s="354"/>
      <c r="G20" s="271"/>
    </row>
    <row r="21" spans="1:7" ht="12.75">
      <c r="A21" s="271"/>
      <c r="B21" s="271"/>
      <c r="C21" s="271"/>
      <c r="D21" s="356"/>
      <c r="E21" s="271"/>
      <c r="F21" s="354"/>
      <c r="G21" s="271"/>
    </row>
    <row r="22" spans="1:7" ht="12.75">
      <c r="A22" s="271"/>
      <c r="B22" s="271"/>
      <c r="C22" s="271"/>
      <c r="D22" s="356"/>
      <c r="E22" s="271"/>
      <c r="F22" s="354"/>
      <c r="G22" s="271"/>
    </row>
    <row r="23" spans="1:7" ht="12.75">
      <c r="A23" s="271"/>
      <c r="B23" s="271"/>
      <c r="C23" s="271"/>
      <c r="D23" s="356"/>
      <c r="E23" s="271"/>
      <c r="F23" s="354"/>
      <c r="G23" s="271"/>
    </row>
    <row r="25" spans="1:3" ht="12.75">
      <c r="A25" s="389" t="s">
        <v>491</v>
      </c>
      <c r="B25" s="389"/>
      <c r="C25" s="389"/>
    </row>
  </sheetData>
  <sheetProtection/>
  <printOptions/>
  <pageMargins left="0.75" right="0.75" top="1" bottom="1" header="0.5" footer="0.5"/>
  <pageSetup horizontalDpi="600" verticalDpi="600" orientation="portrait" r:id="rId3"/>
  <headerFooter alignWithMargins="0">
    <oddFooter>&amp;C&amp;A</oddFooter>
  </headerFooter>
  <legacyDrawing r:id="rId2"/>
</worksheet>
</file>

<file path=xl/worksheets/sheet7.xml><?xml version="1.0" encoding="utf-8"?>
<worksheet xmlns="http://schemas.openxmlformats.org/spreadsheetml/2006/main" xmlns:r="http://schemas.openxmlformats.org/officeDocument/2006/relationships">
  <sheetPr>
    <tabColor indexed="27"/>
    <pageSetUpPr fitToPage="1"/>
  </sheetPr>
  <dimension ref="A1:R105"/>
  <sheetViews>
    <sheetView zoomScale="75" zoomScaleNormal="75" zoomScalePageLayoutView="0" workbookViewId="0" topLeftCell="A1">
      <selection activeCell="H24" sqref="H24"/>
    </sheetView>
  </sheetViews>
  <sheetFormatPr defaultColWidth="9.140625" defaultRowHeight="12.75"/>
  <cols>
    <col min="1" max="1" width="24.8515625" style="0" customWidth="1"/>
    <col min="2" max="2" width="10.8515625" style="0" customWidth="1"/>
    <col min="3" max="3" width="25.8515625" style="0" customWidth="1"/>
    <col min="4" max="4" width="26.28125" style="0" customWidth="1"/>
    <col min="5" max="5" width="26.421875" style="0" customWidth="1"/>
    <col min="6" max="6" width="34.00390625" style="0" customWidth="1"/>
    <col min="7" max="7" width="11.57421875" style="0" customWidth="1"/>
    <col min="8" max="8" width="35.57421875" style="0" customWidth="1"/>
    <col min="10" max="10" width="31.421875" style="0" customWidth="1"/>
    <col min="11" max="11" width="18.57421875" style="0" customWidth="1"/>
    <col min="12" max="12" width="26.57421875" style="0" customWidth="1"/>
    <col min="13" max="13" width="17.8515625" style="0" customWidth="1"/>
    <col min="14" max="14" width="25.7109375" style="0" customWidth="1"/>
    <col min="15" max="15" width="12.00390625" style="0" customWidth="1"/>
    <col min="16" max="16" width="32.421875" style="0" bestFit="1" customWidth="1"/>
    <col min="18" max="18" width="24.00390625" style="0" bestFit="1" customWidth="1"/>
    <col min="20" max="20" width="23.421875" style="0" bestFit="1" customWidth="1"/>
  </cols>
  <sheetData>
    <row r="1" spans="1:8" s="28" customFormat="1" ht="27" customHeight="1">
      <c r="A1" s="404" t="s">
        <v>247</v>
      </c>
      <c r="B1" s="404"/>
      <c r="C1" s="404"/>
      <c r="D1" s="404"/>
      <c r="E1" s="406" t="s">
        <v>506</v>
      </c>
      <c r="F1" s="405"/>
      <c r="G1" s="405"/>
      <c r="H1" s="407"/>
    </row>
    <row r="2" spans="1:18" ht="15.75">
      <c r="A2" s="172" t="s">
        <v>17</v>
      </c>
      <c r="B2" s="172"/>
      <c r="C2" s="172" t="s">
        <v>18</v>
      </c>
      <c r="D2" s="172"/>
      <c r="E2" s="477" t="s">
        <v>276</v>
      </c>
      <c r="F2" s="477"/>
      <c r="G2" s="339"/>
      <c r="H2" s="172" t="s">
        <v>19</v>
      </c>
      <c r="I2" s="339"/>
      <c r="J2" s="172" t="s">
        <v>275</v>
      </c>
      <c r="K2" s="165"/>
      <c r="L2" s="29" t="s">
        <v>392</v>
      </c>
      <c r="M2" s="165"/>
      <c r="N2" s="390" t="s">
        <v>503</v>
      </c>
      <c r="O2" s="390"/>
      <c r="P2" s="165"/>
      <c r="Q2" s="165"/>
      <c r="R2" s="165"/>
    </row>
    <row r="3" spans="1:18" ht="25.5">
      <c r="A3" s="392" t="s">
        <v>387</v>
      </c>
      <c r="B3" s="166"/>
      <c r="C3" s="392" t="s">
        <v>387</v>
      </c>
      <c r="D3" s="166"/>
      <c r="E3" s="166"/>
      <c r="F3" s="166"/>
      <c r="G3" s="340"/>
      <c r="H3" s="392" t="s">
        <v>387</v>
      </c>
      <c r="I3" s="340"/>
      <c r="J3" s="403" t="s">
        <v>502</v>
      </c>
      <c r="K3" s="165"/>
      <c r="L3" s="171" t="s">
        <v>16</v>
      </c>
      <c r="M3" s="171" t="s">
        <v>21</v>
      </c>
      <c r="N3" s="171" t="s">
        <v>24</v>
      </c>
      <c r="O3" s="171" t="s">
        <v>22</v>
      </c>
      <c r="P3" s="171" t="s">
        <v>23</v>
      </c>
      <c r="Q3" s="165"/>
      <c r="R3" s="165"/>
    </row>
    <row r="4" spans="1:18" ht="15">
      <c r="A4" s="483" t="s">
        <v>25</v>
      </c>
      <c r="B4" s="166"/>
      <c r="C4" s="483" t="s">
        <v>26</v>
      </c>
      <c r="D4" s="166"/>
      <c r="E4" s="478" t="s">
        <v>27</v>
      </c>
      <c r="F4" s="479"/>
      <c r="G4" s="341"/>
      <c r="H4" s="361" t="s">
        <v>28</v>
      </c>
      <c r="I4" s="345"/>
      <c r="J4" s="162" t="s">
        <v>35</v>
      </c>
      <c r="K4" s="165">
        <v>2009</v>
      </c>
      <c r="L4" s="363">
        <v>3000</v>
      </c>
      <c r="M4" s="363">
        <v>0</v>
      </c>
      <c r="N4" s="363">
        <v>0</v>
      </c>
      <c r="O4" s="363">
        <v>0</v>
      </c>
      <c r="P4" s="363">
        <v>0</v>
      </c>
      <c r="Q4" s="165"/>
      <c r="R4" s="165"/>
    </row>
    <row r="5" spans="1:18" ht="15">
      <c r="A5" s="484"/>
      <c r="B5" s="166"/>
      <c r="C5" s="484"/>
      <c r="D5" s="166"/>
      <c r="E5" s="469" t="s">
        <v>35</v>
      </c>
      <c r="F5" s="470"/>
      <c r="G5" s="342"/>
      <c r="H5" s="361" t="s">
        <v>29</v>
      </c>
      <c r="I5" s="345"/>
      <c r="J5" s="162"/>
      <c r="K5" s="165">
        <v>2010</v>
      </c>
      <c r="L5" s="168">
        <f>L4*(1+J11)</f>
        <v>3090</v>
      </c>
      <c r="M5" s="168" t="e">
        <f>M4*(1+J12)</f>
        <v>#VALUE!</v>
      </c>
      <c r="N5" s="168" t="e">
        <f>N4*(1+J13)</f>
        <v>#VALUE!</v>
      </c>
      <c r="O5" s="168" t="e">
        <f>O4*(1+J14)</f>
        <v>#VALUE!</v>
      </c>
      <c r="P5" s="168">
        <f>P4*(1+J15)</f>
        <v>0</v>
      </c>
      <c r="Q5" s="165"/>
      <c r="R5" s="165"/>
    </row>
    <row r="6" spans="1:18" ht="15">
      <c r="A6" s="484"/>
      <c r="B6" s="166"/>
      <c r="C6" s="484"/>
      <c r="D6" s="166"/>
      <c r="E6" s="469" t="s">
        <v>35</v>
      </c>
      <c r="F6" s="470"/>
      <c r="G6" s="342"/>
      <c r="H6" s="361" t="s">
        <v>30</v>
      </c>
      <c r="I6" s="345"/>
      <c r="J6" s="162" t="s">
        <v>35</v>
      </c>
      <c r="K6" s="165">
        <v>2011</v>
      </c>
      <c r="L6" s="168">
        <f>L5*(1+J11)</f>
        <v>3182.7000000000003</v>
      </c>
      <c r="M6" s="168" t="e">
        <f>M5*(1+J12)</f>
        <v>#VALUE!</v>
      </c>
      <c r="N6" s="168" t="e">
        <f>N5*(1+J13)</f>
        <v>#VALUE!</v>
      </c>
      <c r="O6" s="168" t="e">
        <f>O5*(1+J14)</f>
        <v>#VALUE!</v>
      </c>
      <c r="P6" s="168">
        <f>P5*(1+J15)</f>
        <v>0</v>
      </c>
      <c r="Q6" s="165"/>
      <c r="R6" s="165"/>
    </row>
    <row r="7" spans="1:18" ht="15">
      <c r="A7" s="484"/>
      <c r="B7" s="166"/>
      <c r="C7" s="484"/>
      <c r="D7" s="166"/>
      <c r="E7" s="469" t="s">
        <v>35</v>
      </c>
      <c r="F7" s="470"/>
      <c r="G7" s="342"/>
      <c r="H7" s="361" t="s">
        <v>31</v>
      </c>
      <c r="I7" s="345"/>
      <c r="J7" s="162" t="s">
        <v>35</v>
      </c>
      <c r="K7" s="165">
        <v>2012</v>
      </c>
      <c r="L7" s="168">
        <f>L6*(1+J11)</f>
        <v>3278.1810000000005</v>
      </c>
      <c r="M7" s="168" t="e">
        <f>M6*(1+J12)</f>
        <v>#VALUE!</v>
      </c>
      <c r="N7" s="168" t="e">
        <f>N6*(1+J13)</f>
        <v>#VALUE!</v>
      </c>
      <c r="O7" s="168" t="e">
        <f>O6*(1+J14)</f>
        <v>#VALUE!</v>
      </c>
      <c r="P7" s="168">
        <f>P6*(1+J15)</f>
        <v>0</v>
      </c>
      <c r="Q7" s="165"/>
      <c r="R7" s="165"/>
    </row>
    <row r="8" spans="1:18" ht="15">
      <c r="A8" s="485"/>
      <c r="B8" s="166"/>
      <c r="C8" s="484"/>
      <c r="D8" s="166"/>
      <c r="E8" s="469" t="s">
        <v>35</v>
      </c>
      <c r="F8" s="470"/>
      <c r="G8" s="342"/>
      <c r="H8" s="167"/>
      <c r="I8" s="345"/>
      <c r="J8" s="162" t="s">
        <v>35</v>
      </c>
      <c r="K8" s="165">
        <v>2013</v>
      </c>
      <c r="L8" s="168">
        <f>L7*(1+J11)</f>
        <v>3376.526430000001</v>
      </c>
      <c r="M8" s="168" t="e">
        <f>M7*(1+J12)</f>
        <v>#VALUE!</v>
      </c>
      <c r="N8" s="168" t="e">
        <f>N7*(1+J13)</f>
        <v>#VALUE!</v>
      </c>
      <c r="O8" s="168" t="e">
        <f>O7*(1+J14)</f>
        <v>#VALUE!</v>
      </c>
      <c r="P8" s="168">
        <f>P7*(1+J15)</f>
        <v>0</v>
      </c>
      <c r="Q8" s="165"/>
      <c r="R8" s="165"/>
    </row>
    <row r="9" spans="1:18" ht="15">
      <c r="A9" s="166"/>
      <c r="B9" s="166"/>
      <c r="C9" s="484"/>
      <c r="D9" s="166"/>
      <c r="E9" s="469" t="s">
        <v>35</v>
      </c>
      <c r="F9" s="470"/>
      <c r="G9" s="337"/>
      <c r="H9" s="165"/>
      <c r="I9" s="340"/>
      <c r="J9" s="165"/>
      <c r="K9" s="165">
        <v>2014</v>
      </c>
      <c r="L9" s="168">
        <f>L8*(1+J11)</f>
        <v>3477.8222229000007</v>
      </c>
      <c r="M9" s="168" t="e">
        <f>M8*(1+J12)</f>
        <v>#VALUE!</v>
      </c>
      <c r="N9" s="168" t="e">
        <f>N8*(1+J13)</f>
        <v>#VALUE!</v>
      </c>
      <c r="O9" s="168" t="e">
        <f>O8*(1+J14)</f>
        <v>#VALUE!</v>
      </c>
      <c r="P9" s="168">
        <f>P8*(1+J15)</f>
        <v>0</v>
      </c>
      <c r="Q9" s="165"/>
      <c r="R9" s="165"/>
    </row>
    <row r="10" spans="1:18" ht="15.75">
      <c r="A10" s="166"/>
      <c r="B10" s="166"/>
      <c r="C10" s="484"/>
      <c r="D10" s="166"/>
      <c r="E10" s="469" t="s">
        <v>35</v>
      </c>
      <c r="F10" s="470"/>
      <c r="G10" s="342"/>
      <c r="H10" s="217" t="s">
        <v>266</v>
      </c>
      <c r="I10" s="346"/>
      <c r="J10" s="217" t="s">
        <v>386</v>
      </c>
      <c r="K10" s="165">
        <v>2015</v>
      </c>
      <c r="L10" s="168">
        <f>L9*(1+J11)</f>
        <v>3582.156889587001</v>
      </c>
      <c r="M10" s="168" t="e">
        <f>M9*(1+J12)</f>
        <v>#VALUE!</v>
      </c>
      <c r="N10" s="168" t="e">
        <f>N9*(1+J13)</f>
        <v>#VALUE!</v>
      </c>
      <c r="O10" s="168" t="e">
        <f>O9*(1+J14)</f>
        <v>#VALUE!</v>
      </c>
      <c r="P10" s="168">
        <f>P9*(1+J15)</f>
        <v>0</v>
      </c>
      <c r="Q10" s="165"/>
      <c r="R10" s="165"/>
    </row>
    <row r="11" spans="1:18" ht="15">
      <c r="A11" s="166"/>
      <c r="B11" s="166"/>
      <c r="C11" s="484"/>
      <c r="D11" s="166"/>
      <c r="E11" s="469"/>
      <c r="F11" s="470"/>
      <c r="G11" s="342"/>
      <c r="H11" s="216" t="s">
        <v>16</v>
      </c>
      <c r="I11" s="347"/>
      <c r="J11" s="362">
        <v>0.03</v>
      </c>
      <c r="K11" s="165">
        <v>2016</v>
      </c>
      <c r="L11" s="168">
        <f>L10*(1+J17)</f>
        <v>3582.156889587001</v>
      </c>
      <c r="M11" s="168" t="e">
        <f>M10*(1+J12)</f>
        <v>#VALUE!</v>
      </c>
      <c r="N11" s="168" t="e">
        <f>N10*(1+J13)</f>
        <v>#VALUE!</v>
      </c>
      <c r="O11" s="168" t="e">
        <f>O10*(1+J14)</f>
        <v>#VALUE!</v>
      </c>
      <c r="P11" s="168">
        <f>P10*(1+J15)</f>
        <v>0</v>
      </c>
      <c r="Q11" s="165"/>
      <c r="R11" s="165"/>
    </row>
    <row r="12" spans="1:18" ht="15">
      <c r="A12" s="166"/>
      <c r="B12" s="166"/>
      <c r="C12" s="484"/>
      <c r="D12" s="166"/>
      <c r="E12" s="469" t="s">
        <v>35</v>
      </c>
      <c r="F12" s="470"/>
      <c r="G12" s="342"/>
      <c r="H12" s="216" t="s">
        <v>21</v>
      </c>
      <c r="I12" s="347"/>
      <c r="J12" s="362" t="s">
        <v>35</v>
      </c>
      <c r="K12" s="165">
        <v>2017</v>
      </c>
      <c r="L12" s="168">
        <f>L11*(1+J11)</f>
        <v>3689.621596274611</v>
      </c>
      <c r="M12" s="168" t="e">
        <f>M11*(1+J12)</f>
        <v>#VALUE!</v>
      </c>
      <c r="N12" s="168" t="e">
        <f>N11*(1+J13)</f>
        <v>#VALUE!</v>
      </c>
      <c r="O12" s="168" t="e">
        <f>O11*(1+J14)</f>
        <v>#VALUE!</v>
      </c>
      <c r="P12" s="168">
        <f>P11*(1+J15)</f>
        <v>0</v>
      </c>
      <c r="Q12" s="165"/>
      <c r="R12" s="165"/>
    </row>
    <row r="13" spans="1:18" ht="15">
      <c r="A13" s="166"/>
      <c r="B13" s="166"/>
      <c r="C13" s="484"/>
      <c r="D13" s="166"/>
      <c r="E13" s="469"/>
      <c r="F13" s="470"/>
      <c r="G13" s="342"/>
      <c r="H13" s="216" t="s">
        <v>267</v>
      </c>
      <c r="I13" s="347"/>
      <c r="J13" s="362" t="s">
        <v>35</v>
      </c>
      <c r="K13" s="165">
        <v>2018</v>
      </c>
      <c r="L13" s="168">
        <f>L12*(1+J11)</f>
        <v>3800.3102441628494</v>
      </c>
      <c r="M13" s="168" t="e">
        <f>M12*(1+J12)</f>
        <v>#VALUE!</v>
      </c>
      <c r="N13" s="168" t="e">
        <f>N12*(1+J13)</f>
        <v>#VALUE!</v>
      </c>
      <c r="O13" s="168" t="e">
        <f>O12*(1+J14)</f>
        <v>#VALUE!</v>
      </c>
      <c r="P13" s="168">
        <f>P12*(1+J15)</f>
        <v>0</v>
      </c>
      <c r="Q13" s="165"/>
      <c r="R13" s="165"/>
    </row>
    <row r="14" spans="1:18" ht="15">
      <c r="A14" s="166"/>
      <c r="B14" s="166"/>
      <c r="C14" s="484"/>
      <c r="D14" s="166"/>
      <c r="E14" s="469" t="s">
        <v>35</v>
      </c>
      <c r="F14" s="470"/>
      <c r="G14" s="342"/>
      <c r="H14" s="216" t="s">
        <v>268</v>
      </c>
      <c r="I14" s="347"/>
      <c r="J14" s="362" t="s">
        <v>35</v>
      </c>
      <c r="K14" s="165">
        <v>2019</v>
      </c>
      <c r="L14" s="168">
        <f>L13*(1+J11)</f>
        <v>3914.3195514877348</v>
      </c>
      <c r="M14" s="168" t="e">
        <f>M13*(1+J12)</f>
        <v>#VALUE!</v>
      </c>
      <c r="N14" s="168" t="e">
        <f>N13*(1+J13)</f>
        <v>#VALUE!</v>
      </c>
      <c r="O14" s="168" t="e">
        <f>O13*(1+J14)</f>
        <v>#VALUE!</v>
      </c>
      <c r="P14" s="168">
        <f>P13*(1+J15)</f>
        <v>0</v>
      </c>
      <c r="Q14" s="165"/>
      <c r="R14" s="165"/>
    </row>
    <row r="15" spans="1:18" ht="15">
      <c r="A15" s="166"/>
      <c r="B15" s="166"/>
      <c r="C15" s="484"/>
      <c r="D15" s="166"/>
      <c r="E15" s="469"/>
      <c r="F15" s="470"/>
      <c r="G15" s="342"/>
      <c r="H15" s="216" t="s">
        <v>393</v>
      </c>
      <c r="I15" s="347"/>
      <c r="J15" s="362"/>
      <c r="K15" s="165">
        <v>2020</v>
      </c>
      <c r="L15" s="168">
        <f>L14*(1+J11)</f>
        <v>4031.749138032367</v>
      </c>
      <c r="M15" s="168" t="e">
        <f>M14*(1+J12)</f>
        <v>#VALUE!</v>
      </c>
      <c r="N15" s="168" t="e">
        <f>N14*(1+J13)</f>
        <v>#VALUE!</v>
      </c>
      <c r="O15" s="168" t="e">
        <f>O14*(1+J14)</f>
        <v>#VALUE!</v>
      </c>
      <c r="P15" s="168">
        <f>P14*(1+J15)</f>
        <v>0</v>
      </c>
      <c r="Q15" s="165"/>
      <c r="R15" s="165"/>
    </row>
    <row r="16" spans="1:18" ht="15">
      <c r="A16" s="166"/>
      <c r="B16" s="166"/>
      <c r="C16" s="485"/>
      <c r="D16" s="166"/>
      <c r="E16" s="469"/>
      <c r="F16" s="470"/>
      <c r="G16" s="337"/>
      <c r="H16" s="165"/>
      <c r="I16" s="340"/>
      <c r="J16" s="165"/>
      <c r="K16" s="165">
        <v>2021</v>
      </c>
      <c r="L16" s="168">
        <f>L15*(1+J11)</f>
        <v>4152.701612173338</v>
      </c>
      <c r="M16" s="168" t="e">
        <f>M15*(1+J12)</f>
        <v>#VALUE!</v>
      </c>
      <c r="N16" s="168" t="e">
        <f>N15*(1+J13)</f>
        <v>#VALUE!</v>
      </c>
      <c r="O16" s="168" t="e">
        <f>O15*(1+J14)</f>
        <v>#VALUE!</v>
      </c>
      <c r="P16" s="168">
        <f>P15*(1+J15)</f>
        <v>0</v>
      </c>
      <c r="Q16" s="165"/>
      <c r="R16" s="165"/>
    </row>
    <row r="17" spans="1:18" ht="15">
      <c r="A17" s="166"/>
      <c r="B17" s="166"/>
      <c r="C17" s="166"/>
      <c r="D17" s="166"/>
      <c r="E17" s="469" t="s">
        <v>35</v>
      </c>
      <c r="F17" s="470"/>
      <c r="G17" s="337"/>
      <c r="H17" s="165"/>
      <c r="I17" s="340"/>
      <c r="J17" s="165"/>
      <c r="K17" s="165">
        <v>2022</v>
      </c>
      <c r="L17" s="168">
        <f>L16*(1+J11)</f>
        <v>4277.282660538538</v>
      </c>
      <c r="M17" s="168" t="e">
        <f>M16*(1+J12)</f>
        <v>#VALUE!</v>
      </c>
      <c r="N17" s="168" t="e">
        <f>N16*(1+J13)</f>
        <v>#VALUE!</v>
      </c>
      <c r="O17" s="168" t="e">
        <f>O16*(1+J14)</f>
        <v>#VALUE!</v>
      </c>
      <c r="P17" s="168">
        <f>P16*(1+J15)</f>
        <v>0</v>
      </c>
      <c r="Q17" s="165"/>
      <c r="R17" s="165"/>
    </row>
    <row r="18" spans="1:18" ht="15">
      <c r="A18" s="166"/>
      <c r="B18" s="166"/>
      <c r="C18" s="166"/>
      <c r="D18" s="166"/>
      <c r="E18" s="469"/>
      <c r="F18" s="470"/>
      <c r="G18" s="337"/>
      <c r="H18" s="165"/>
      <c r="I18" s="340"/>
      <c r="J18" s="165"/>
      <c r="K18" s="165">
        <v>2023</v>
      </c>
      <c r="L18" s="168">
        <f>L17*(1+J11)</f>
        <v>4405.6011403546945</v>
      </c>
      <c r="M18" s="168" t="e">
        <f>M17*(1+J12)</f>
        <v>#VALUE!</v>
      </c>
      <c r="N18" s="168" t="e">
        <f>N17*(1+J13)</f>
        <v>#VALUE!</v>
      </c>
      <c r="O18" s="168" t="e">
        <f>O17*(1+J14)</f>
        <v>#VALUE!</v>
      </c>
      <c r="P18" s="168">
        <f>P17*(1+J15)</f>
        <v>0</v>
      </c>
      <c r="Q18" s="165"/>
      <c r="R18" s="165"/>
    </row>
    <row r="19" spans="1:18" ht="15">
      <c r="A19" s="166"/>
      <c r="B19" s="166"/>
      <c r="C19" s="166"/>
      <c r="D19" s="166"/>
      <c r="E19" s="469" t="s">
        <v>35</v>
      </c>
      <c r="F19" s="470"/>
      <c r="G19" s="337"/>
      <c r="H19" s="165"/>
      <c r="I19" s="340"/>
      <c r="J19" s="165"/>
      <c r="K19" s="165">
        <v>2024</v>
      </c>
      <c r="L19" s="168">
        <f>L18*(1+J11)</f>
        <v>4537.769174565336</v>
      </c>
      <c r="M19" s="168" t="e">
        <f>M18*(1+J12)</f>
        <v>#VALUE!</v>
      </c>
      <c r="N19" s="168" t="e">
        <f>N18*(1+J13)</f>
        <v>#VALUE!</v>
      </c>
      <c r="O19" s="168" t="e">
        <f>O18*(1+J14)</f>
        <v>#VALUE!</v>
      </c>
      <c r="P19" s="168">
        <f>P18*(1+J15)</f>
        <v>0</v>
      </c>
      <c r="Q19" s="165"/>
      <c r="R19" s="165"/>
    </row>
    <row r="20" spans="1:18" ht="15">
      <c r="A20" s="166"/>
      <c r="B20" s="166"/>
      <c r="C20" s="166"/>
      <c r="D20" s="166"/>
      <c r="E20" s="469" t="s">
        <v>35</v>
      </c>
      <c r="F20" s="470"/>
      <c r="G20" s="337"/>
      <c r="H20" s="165"/>
      <c r="I20" s="340"/>
      <c r="J20" s="165"/>
      <c r="K20" s="165">
        <v>2025</v>
      </c>
      <c r="L20" s="168">
        <f>L19*(1+J11)</f>
        <v>4673.902249802296</v>
      </c>
      <c r="M20" s="168" t="e">
        <f>M19*(1+J12)</f>
        <v>#VALUE!</v>
      </c>
      <c r="N20" s="168" t="e">
        <f>N19*(1+J13)</f>
        <v>#VALUE!</v>
      </c>
      <c r="O20" s="168" t="e">
        <f>O19*(1+J14)</f>
        <v>#VALUE!</v>
      </c>
      <c r="P20" s="168">
        <f>P19*(1+J15)</f>
        <v>0</v>
      </c>
      <c r="Q20" s="165"/>
      <c r="R20" s="165"/>
    </row>
    <row r="21" spans="1:18" ht="15">
      <c r="A21" s="166"/>
      <c r="B21" s="166"/>
      <c r="C21" s="166"/>
      <c r="D21" s="166"/>
      <c r="E21" s="166"/>
      <c r="F21" s="166"/>
      <c r="G21" s="340"/>
      <c r="H21" s="165"/>
      <c r="I21" s="340"/>
      <c r="J21" s="165"/>
      <c r="K21" s="165">
        <v>2026</v>
      </c>
      <c r="L21" s="168">
        <f>L20*(1+J11)</f>
        <v>4814.119317296365</v>
      </c>
      <c r="M21" s="168" t="e">
        <f>M20*(1+J12)</f>
        <v>#VALUE!</v>
      </c>
      <c r="N21" s="168" t="e">
        <f>N20*(1+J13)</f>
        <v>#VALUE!</v>
      </c>
      <c r="O21" s="168" t="e">
        <f>O20*(1+J14)</f>
        <v>#VALUE!</v>
      </c>
      <c r="P21" s="168">
        <f>P20*(1+J15)</f>
        <v>0</v>
      </c>
      <c r="Q21" s="165"/>
      <c r="R21" s="165"/>
    </row>
    <row r="22" spans="7:18" ht="15">
      <c r="G22" s="340"/>
      <c r="H22" s="165"/>
      <c r="I22" s="340"/>
      <c r="J22" s="165"/>
      <c r="K22" s="165">
        <v>2027</v>
      </c>
      <c r="L22" s="168">
        <f>L21*(1+J11)</f>
        <v>4958.542896815256</v>
      </c>
      <c r="M22" s="168" t="e">
        <f>M21*(1+J12)</f>
        <v>#VALUE!</v>
      </c>
      <c r="N22" s="168" t="e">
        <f>N21*(1+J13)</f>
        <v>#VALUE!</v>
      </c>
      <c r="O22" s="168" t="e">
        <f>O21*(1+J14)</f>
        <v>#VALUE!</v>
      </c>
      <c r="P22" s="168">
        <f>P21*(1+J15)</f>
        <v>0</v>
      </c>
      <c r="Q22" s="165"/>
      <c r="R22" s="165"/>
    </row>
    <row r="23" spans="7:18" ht="15">
      <c r="G23" s="336"/>
      <c r="H23" s="165"/>
      <c r="I23" s="340"/>
      <c r="J23" s="165"/>
      <c r="K23" s="165">
        <v>2028</v>
      </c>
      <c r="L23" s="168">
        <f>L22*(1+J11)</f>
        <v>5107.299183719714</v>
      </c>
      <c r="M23" s="168" t="e">
        <f>M22*(1+J12)</f>
        <v>#VALUE!</v>
      </c>
      <c r="N23" s="168" t="e">
        <f>N22*(1+J13)</f>
        <v>#VALUE!</v>
      </c>
      <c r="O23" s="168" t="e">
        <f>O22*(1+J14)</f>
        <v>#VALUE!</v>
      </c>
      <c r="P23" s="168">
        <f>P22*(1+J15)</f>
        <v>0</v>
      </c>
      <c r="Q23" s="165"/>
      <c r="R23" s="165"/>
    </row>
    <row r="24" spans="7:18" ht="15">
      <c r="G24" s="338"/>
      <c r="H24" s="165"/>
      <c r="I24" s="340"/>
      <c r="J24" s="165"/>
      <c r="K24" s="165">
        <v>2029</v>
      </c>
      <c r="L24" s="168">
        <f>L23*(1+J11)</f>
        <v>5260.518159231306</v>
      </c>
      <c r="M24" s="168" t="e">
        <f>M23*(1+J12)</f>
        <v>#VALUE!</v>
      </c>
      <c r="N24" s="168" t="e">
        <f>N23*(1+J13)</f>
        <v>#VALUE!</v>
      </c>
      <c r="O24" s="168" t="e">
        <f>O23*(1+J14)</f>
        <v>#VALUE!</v>
      </c>
      <c r="P24" s="168">
        <f>P23*(1+J15)</f>
        <v>0</v>
      </c>
      <c r="Q24" s="165"/>
      <c r="R24" s="165"/>
    </row>
    <row r="25" spans="7:18" ht="15">
      <c r="G25" s="338"/>
      <c r="H25" s="165"/>
      <c r="I25" s="340"/>
      <c r="J25" s="165"/>
      <c r="K25" s="165"/>
      <c r="L25" s="408" t="s">
        <v>507</v>
      </c>
      <c r="M25" s="408"/>
      <c r="N25" s="408"/>
      <c r="O25" s="408"/>
      <c r="P25" s="165"/>
      <c r="Q25" s="165"/>
      <c r="R25" s="165"/>
    </row>
    <row r="26" spans="7:18" ht="15">
      <c r="G26" s="338"/>
      <c r="H26" s="165"/>
      <c r="I26" s="340"/>
      <c r="J26" s="165"/>
      <c r="K26" s="165"/>
      <c r="L26" s="408" t="s">
        <v>509</v>
      </c>
      <c r="M26" s="408"/>
      <c r="N26" s="408"/>
      <c r="O26" s="408"/>
      <c r="P26" s="165"/>
      <c r="Q26" s="165"/>
      <c r="R26" s="165"/>
    </row>
    <row r="27" spans="1:18" ht="15">
      <c r="A27" s="348"/>
      <c r="B27" s="348"/>
      <c r="C27" s="348"/>
      <c r="D27" s="348"/>
      <c r="E27" s="348"/>
      <c r="F27" s="348"/>
      <c r="G27" s="349"/>
      <c r="H27" s="350"/>
      <c r="I27" s="351"/>
      <c r="J27" s="350"/>
      <c r="K27" s="350"/>
      <c r="L27" s="350"/>
      <c r="M27" s="350"/>
      <c r="N27" s="350"/>
      <c r="O27" s="350"/>
      <c r="P27" s="350"/>
      <c r="Q27" s="165"/>
      <c r="R27" s="165"/>
    </row>
    <row r="28" spans="7:18" ht="15">
      <c r="G28" s="343"/>
      <c r="H28" s="165"/>
      <c r="I28" s="340"/>
      <c r="J28" s="165"/>
      <c r="K28" s="165"/>
      <c r="L28" s="165"/>
      <c r="M28" s="165"/>
      <c r="N28" s="165"/>
      <c r="O28" s="165"/>
      <c r="P28" s="165"/>
      <c r="Q28" s="165"/>
      <c r="R28" s="165"/>
    </row>
    <row r="29" spans="1:18" ht="15">
      <c r="A29" s="130" t="s">
        <v>388</v>
      </c>
      <c r="B29" s="480" t="s">
        <v>389</v>
      </c>
      <c r="C29" s="480"/>
      <c r="D29" s="480"/>
      <c r="E29" s="386" t="s">
        <v>479</v>
      </c>
      <c r="F29" s="386" t="s">
        <v>480</v>
      </c>
      <c r="G29" s="343"/>
      <c r="H29" s="165"/>
      <c r="I29" s="340"/>
      <c r="J29" s="165"/>
      <c r="K29" s="165"/>
      <c r="L29" s="165"/>
      <c r="M29" s="165"/>
      <c r="N29" s="165"/>
      <c r="O29" s="165"/>
      <c r="P29" s="165"/>
      <c r="Q29" s="165"/>
      <c r="R29" s="165"/>
    </row>
    <row r="30" spans="1:18" ht="15.75">
      <c r="A30" s="387" t="s">
        <v>35</v>
      </c>
      <c r="B30" s="474" t="s">
        <v>481</v>
      </c>
      <c r="C30" s="475"/>
      <c r="D30" s="476"/>
      <c r="E30" s="471" t="s">
        <v>35</v>
      </c>
      <c r="F30" s="473" t="s">
        <v>35</v>
      </c>
      <c r="G30" s="343"/>
      <c r="H30" s="165"/>
      <c r="I30" s="340"/>
      <c r="J30" s="165"/>
      <c r="K30" s="165"/>
      <c r="L30" s="165"/>
      <c r="M30" s="165"/>
      <c r="N30" s="165"/>
      <c r="O30" s="165"/>
      <c r="P30" s="165"/>
      <c r="Q30" s="165"/>
      <c r="R30" s="165"/>
    </row>
    <row r="31" spans="1:18" ht="15.75">
      <c r="A31" s="387" t="s">
        <v>35</v>
      </c>
      <c r="B31" s="474" t="s">
        <v>482</v>
      </c>
      <c r="C31" s="475"/>
      <c r="D31" s="476"/>
      <c r="E31" s="472"/>
      <c r="F31" s="473"/>
      <c r="G31" s="343"/>
      <c r="H31" s="165"/>
      <c r="I31" s="340"/>
      <c r="J31" s="165"/>
      <c r="K31" s="165"/>
      <c r="L31" s="165"/>
      <c r="M31" s="165"/>
      <c r="N31" s="165"/>
      <c r="O31" s="165"/>
      <c r="P31" s="165"/>
      <c r="Q31" s="165"/>
      <c r="R31" s="165"/>
    </row>
    <row r="32" spans="1:18" ht="15.75">
      <c r="A32" s="387" t="s">
        <v>35</v>
      </c>
      <c r="B32" s="474" t="s">
        <v>483</v>
      </c>
      <c r="C32" s="475"/>
      <c r="D32" s="476"/>
      <c r="E32" s="481" t="s">
        <v>35</v>
      </c>
      <c r="F32" s="301"/>
      <c r="G32" s="343"/>
      <c r="H32" s="390" t="s">
        <v>501</v>
      </c>
      <c r="I32" s="391"/>
      <c r="J32" s="390"/>
      <c r="K32" s="165"/>
      <c r="L32" s="165"/>
      <c r="M32" s="165"/>
      <c r="N32" s="165"/>
      <c r="O32" s="165"/>
      <c r="P32" s="165"/>
      <c r="Q32" s="165"/>
      <c r="R32" s="165"/>
    </row>
    <row r="33" spans="1:18" ht="15.75">
      <c r="A33" s="387" t="s">
        <v>35</v>
      </c>
      <c r="B33" s="474" t="s">
        <v>484</v>
      </c>
      <c r="C33" s="475"/>
      <c r="D33" s="476"/>
      <c r="E33" s="482"/>
      <c r="F33" s="301"/>
      <c r="G33" s="340"/>
      <c r="H33" s="165"/>
      <c r="I33" s="340"/>
      <c r="J33" s="165"/>
      <c r="K33" s="165"/>
      <c r="L33" s="165"/>
      <c r="M33" s="165"/>
      <c r="N33" s="165"/>
      <c r="O33" s="165"/>
      <c r="P33" s="165"/>
      <c r="Q33" s="165"/>
      <c r="R33" s="165"/>
    </row>
    <row r="34" spans="1:18" ht="15.75">
      <c r="A34" s="387" t="s">
        <v>35</v>
      </c>
      <c r="B34" s="474" t="s">
        <v>485</v>
      </c>
      <c r="C34" s="475"/>
      <c r="D34" s="476"/>
      <c r="E34" s="472"/>
      <c r="F34" s="301"/>
      <c r="G34" s="344"/>
      <c r="H34" s="165"/>
      <c r="I34" s="340"/>
      <c r="J34" s="165"/>
      <c r="K34" s="165"/>
      <c r="L34" s="165"/>
      <c r="M34" s="165"/>
      <c r="N34" s="165"/>
      <c r="O34" s="165"/>
      <c r="P34" s="165"/>
      <c r="Q34" s="165"/>
      <c r="R34" s="165"/>
    </row>
    <row r="35" spans="1:18" ht="15">
      <c r="A35" s="165"/>
      <c r="B35" s="165"/>
      <c r="C35" s="165"/>
      <c r="D35" s="165"/>
      <c r="E35" s="165"/>
      <c r="F35" s="165"/>
      <c r="G35" s="340"/>
      <c r="H35" s="165"/>
      <c r="I35" s="340"/>
      <c r="J35" s="165"/>
      <c r="K35" s="165"/>
      <c r="L35" s="165"/>
      <c r="M35" s="165"/>
      <c r="N35" s="165"/>
      <c r="O35" s="165"/>
      <c r="P35" s="165"/>
      <c r="Q35" s="165"/>
      <c r="R35" s="165"/>
    </row>
    <row r="36" spans="1:18" ht="15">
      <c r="A36" s="165"/>
      <c r="B36" s="165"/>
      <c r="C36" s="165"/>
      <c r="D36" s="165"/>
      <c r="E36" s="165"/>
      <c r="F36" s="165"/>
      <c r="G36" s="340"/>
      <c r="H36" s="165"/>
      <c r="I36" s="340"/>
      <c r="J36" s="165"/>
      <c r="K36" s="165"/>
      <c r="L36" s="165"/>
      <c r="M36" s="165"/>
      <c r="N36" s="165"/>
      <c r="O36" s="165"/>
      <c r="P36" s="165"/>
      <c r="Q36" s="165"/>
      <c r="R36" s="165"/>
    </row>
    <row r="37" spans="1:16" s="28" customFormat="1" ht="26.25">
      <c r="A37" s="465" t="s">
        <v>248</v>
      </c>
      <c r="B37" s="465"/>
      <c r="C37" s="465"/>
      <c r="D37" s="465"/>
      <c r="E37" s="465"/>
      <c r="F37" s="465"/>
      <c r="G37" s="465"/>
      <c r="H37" s="169"/>
      <c r="I37" s="169"/>
      <c r="J37" s="169"/>
      <c r="K37" s="169"/>
      <c r="L37" s="169"/>
      <c r="M37" s="169"/>
      <c r="N37" s="169"/>
      <c r="O37" s="169"/>
      <c r="P37" s="169"/>
    </row>
    <row r="38" spans="1:16" ht="30">
      <c r="A38" s="166" t="s">
        <v>147</v>
      </c>
      <c r="B38" s="166"/>
      <c r="C38" s="166" t="s">
        <v>149</v>
      </c>
      <c r="D38" s="166"/>
      <c r="E38" s="165"/>
      <c r="F38" s="3"/>
      <c r="G38" s="179" t="s">
        <v>390</v>
      </c>
      <c r="H38" s="165"/>
      <c r="I38" s="216"/>
      <c r="J38" s="259" t="s">
        <v>391</v>
      </c>
      <c r="K38" s="165"/>
      <c r="L38" s="3"/>
      <c r="M38" s="258" t="s">
        <v>436</v>
      </c>
      <c r="N38" s="165"/>
      <c r="O38" s="165"/>
      <c r="P38" s="165"/>
    </row>
    <row r="39" spans="1:16" ht="15">
      <c r="A39" s="392" t="s">
        <v>387</v>
      </c>
      <c r="B39" s="166"/>
      <c r="C39" s="392" t="s">
        <v>387</v>
      </c>
      <c r="D39" s="166"/>
      <c r="E39" s="165"/>
      <c r="F39" s="3">
        <v>2007</v>
      </c>
      <c r="G39" s="139"/>
      <c r="I39" s="216">
        <v>2009</v>
      </c>
      <c r="J39" s="248">
        <f>300*48</f>
        <v>14400</v>
      </c>
      <c r="K39" s="165"/>
      <c r="L39" s="216">
        <v>2010</v>
      </c>
      <c r="M39" s="260"/>
      <c r="N39" s="165"/>
      <c r="O39" s="165"/>
      <c r="P39" s="165"/>
    </row>
    <row r="40" spans="1:16" ht="15">
      <c r="A40" s="483" t="s">
        <v>148</v>
      </c>
      <c r="B40" s="166"/>
      <c r="C40" s="483" t="s">
        <v>150</v>
      </c>
      <c r="D40" s="166"/>
      <c r="E40" s="165"/>
      <c r="F40" s="3">
        <f>+F39+1</f>
        <v>2008</v>
      </c>
      <c r="G40" s="139"/>
      <c r="I40" s="216">
        <v>2010</v>
      </c>
      <c r="J40" s="249">
        <f>(1+G42)*J39</f>
        <v>14860.800000000001</v>
      </c>
      <c r="K40" s="165"/>
      <c r="L40" s="216">
        <v>2011</v>
      </c>
      <c r="M40" s="260"/>
      <c r="N40" s="165"/>
      <c r="O40" s="165"/>
      <c r="P40" s="165"/>
    </row>
    <row r="41" spans="1:16" ht="15">
      <c r="A41" s="486"/>
      <c r="B41" s="166"/>
      <c r="C41" s="487"/>
      <c r="D41" s="166"/>
      <c r="E41" s="165"/>
      <c r="F41" s="3">
        <f aca="true" t="shared" si="0" ref="F41:F59">+F40+1</f>
        <v>2009</v>
      </c>
      <c r="G41" s="139"/>
      <c r="I41" s="216">
        <v>2011</v>
      </c>
      <c r="J41" s="216">
        <f aca="true" t="shared" si="1" ref="J41:J59">+J40*G43</f>
        <v>0</v>
      </c>
      <c r="K41" s="165"/>
      <c r="L41" s="216">
        <v>2012</v>
      </c>
      <c r="M41" s="260"/>
      <c r="N41" s="165"/>
      <c r="O41" s="165"/>
      <c r="P41" s="165"/>
    </row>
    <row r="42" spans="1:16" ht="15">
      <c r="A42" s="166"/>
      <c r="B42" s="166"/>
      <c r="C42" s="487"/>
      <c r="D42" s="166"/>
      <c r="E42" s="165"/>
      <c r="F42" s="3">
        <f t="shared" si="0"/>
        <v>2010</v>
      </c>
      <c r="G42" s="139">
        <v>0.032</v>
      </c>
      <c r="I42" s="216">
        <v>2012</v>
      </c>
      <c r="J42" s="216">
        <f t="shared" si="1"/>
        <v>0</v>
      </c>
      <c r="K42" s="165"/>
      <c r="L42" s="216">
        <v>2013</v>
      </c>
      <c r="M42" s="260"/>
      <c r="N42" s="165"/>
      <c r="O42" s="165"/>
      <c r="P42" s="165"/>
    </row>
    <row r="43" spans="1:16" ht="15">
      <c r="A43" s="166"/>
      <c r="B43" s="166"/>
      <c r="C43" s="486"/>
      <c r="D43" s="166"/>
      <c r="E43" s="165"/>
      <c r="F43" s="3">
        <f t="shared" si="0"/>
        <v>2011</v>
      </c>
      <c r="G43" s="139"/>
      <c r="I43" s="216">
        <v>2013</v>
      </c>
      <c r="J43" s="216">
        <f t="shared" si="1"/>
        <v>0</v>
      </c>
      <c r="K43" s="165"/>
      <c r="L43" s="216">
        <v>2014</v>
      </c>
      <c r="M43" s="260"/>
      <c r="N43" s="165"/>
      <c r="O43" s="165"/>
      <c r="P43" s="165"/>
    </row>
    <row r="44" spans="1:16" ht="15">
      <c r="A44" s="165"/>
      <c r="B44" s="165"/>
      <c r="C44" s="165"/>
      <c r="D44" s="165"/>
      <c r="E44" s="165"/>
      <c r="F44" s="3">
        <f t="shared" si="0"/>
        <v>2012</v>
      </c>
      <c r="G44" s="139"/>
      <c r="I44" s="216">
        <v>2014</v>
      </c>
      <c r="J44" s="216">
        <f t="shared" si="1"/>
        <v>0</v>
      </c>
      <c r="K44" s="165"/>
      <c r="L44" s="216">
        <v>2015</v>
      </c>
      <c r="M44" s="260"/>
      <c r="N44" s="165"/>
      <c r="O44" s="165"/>
      <c r="P44" s="165"/>
    </row>
    <row r="45" spans="1:16" ht="15">
      <c r="A45" s="165"/>
      <c r="B45" s="165"/>
      <c r="C45" s="165"/>
      <c r="D45" s="165"/>
      <c r="E45" s="165"/>
      <c r="F45" s="3">
        <f t="shared" si="0"/>
        <v>2013</v>
      </c>
      <c r="G45" s="139"/>
      <c r="I45" s="216">
        <v>2015</v>
      </c>
      <c r="J45" s="216">
        <f t="shared" si="1"/>
        <v>0</v>
      </c>
      <c r="K45" s="165"/>
      <c r="L45" s="216">
        <v>2016</v>
      </c>
      <c r="M45" s="260"/>
      <c r="N45" s="165"/>
      <c r="O45" s="165"/>
      <c r="P45" s="165"/>
    </row>
    <row r="46" spans="1:16" ht="15">
      <c r="A46" s="165"/>
      <c r="B46" s="165"/>
      <c r="C46" s="165"/>
      <c r="D46" s="165"/>
      <c r="E46" s="165"/>
      <c r="F46" s="3">
        <f t="shared" si="0"/>
        <v>2014</v>
      </c>
      <c r="G46" s="139"/>
      <c r="I46" s="216">
        <v>2016</v>
      </c>
      <c r="J46" s="216">
        <f t="shared" si="1"/>
        <v>0</v>
      </c>
      <c r="K46" s="165"/>
      <c r="L46" s="216">
        <v>2017</v>
      </c>
      <c r="M46" s="260"/>
      <c r="N46" s="165"/>
      <c r="O46" s="165"/>
      <c r="P46" s="165"/>
    </row>
    <row r="47" spans="1:16" ht="15">
      <c r="A47" s="165"/>
      <c r="B47" s="165"/>
      <c r="C47" s="165"/>
      <c r="D47" s="165"/>
      <c r="E47" s="165"/>
      <c r="F47" s="3">
        <f t="shared" si="0"/>
        <v>2015</v>
      </c>
      <c r="G47" s="139"/>
      <c r="I47" s="216">
        <v>2017</v>
      </c>
      <c r="J47" s="216">
        <f t="shared" si="1"/>
        <v>0</v>
      </c>
      <c r="K47" s="165"/>
      <c r="L47" s="216">
        <v>2018</v>
      </c>
      <c r="M47" s="260"/>
      <c r="N47" s="165"/>
      <c r="O47" s="165"/>
      <c r="P47" s="165"/>
    </row>
    <row r="48" spans="1:16" ht="15">
      <c r="A48" s="165"/>
      <c r="B48" s="165"/>
      <c r="C48" s="165"/>
      <c r="D48" s="165"/>
      <c r="E48" s="165"/>
      <c r="F48" s="3">
        <f t="shared" si="0"/>
        <v>2016</v>
      </c>
      <c r="G48" s="139"/>
      <c r="I48" s="216">
        <v>2018</v>
      </c>
      <c r="J48" s="216">
        <f t="shared" si="1"/>
        <v>0</v>
      </c>
      <c r="K48" s="165"/>
      <c r="L48" s="216">
        <v>2019</v>
      </c>
      <c r="M48" s="260"/>
      <c r="N48" s="165"/>
      <c r="O48" s="165"/>
      <c r="P48" s="165"/>
    </row>
    <row r="49" spans="1:16" ht="15">
      <c r="A49" s="165"/>
      <c r="B49" s="165"/>
      <c r="C49" s="165"/>
      <c r="D49" s="165"/>
      <c r="E49" s="165"/>
      <c r="F49" s="3">
        <f t="shared" si="0"/>
        <v>2017</v>
      </c>
      <c r="G49" s="139"/>
      <c r="I49" s="216">
        <v>2019</v>
      </c>
      <c r="J49" s="216">
        <f t="shared" si="1"/>
        <v>0</v>
      </c>
      <c r="K49" s="165"/>
      <c r="L49" s="216">
        <v>2020</v>
      </c>
      <c r="M49" s="260"/>
      <c r="N49" s="165"/>
      <c r="O49" s="165"/>
      <c r="P49" s="165"/>
    </row>
    <row r="50" spans="1:16" ht="15">
      <c r="A50" s="165"/>
      <c r="B50" s="165"/>
      <c r="C50" s="165"/>
      <c r="D50" s="165"/>
      <c r="E50" s="165"/>
      <c r="F50" s="3">
        <f t="shared" si="0"/>
        <v>2018</v>
      </c>
      <c r="G50" s="139"/>
      <c r="I50" s="216">
        <v>2020</v>
      </c>
      <c r="J50" s="216">
        <f t="shared" si="1"/>
        <v>0</v>
      </c>
      <c r="K50" s="165"/>
      <c r="L50" s="216">
        <v>2021</v>
      </c>
      <c r="M50" s="260"/>
      <c r="N50" s="165"/>
      <c r="O50" s="165"/>
      <c r="P50" s="165"/>
    </row>
    <row r="51" spans="1:16" ht="15">
      <c r="A51" s="165"/>
      <c r="B51" s="165"/>
      <c r="C51" s="165"/>
      <c r="D51" s="165"/>
      <c r="E51" s="165"/>
      <c r="F51" s="3">
        <f t="shared" si="0"/>
        <v>2019</v>
      </c>
      <c r="G51" s="139"/>
      <c r="I51" s="216">
        <v>2021</v>
      </c>
      <c r="J51" s="216">
        <f t="shared" si="1"/>
        <v>0</v>
      </c>
      <c r="K51" s="165"/>
      <c r="L51" s="216">
        <v>2022</v>
      </c>
      <c r="M51" s="260"/>
      <c r="N51" s="165"/>
      <c r="O51" s="165"/>
      <c r="P51" s="165"/>
    </row>
    <row r="52" spans="1:16" ht="15">
      <c r="A52" s="165"/>
      <c r="B52" s="165"/>
      <c r="C52" s="165"/>
      <c r="D52" s="165"/>
      <c r="E52" s="165"/>
      <c r="F52" s="3">
        <f t="shared" si="0"/>
        <v>2020</v>
      </c>
      <c r="G52" s="139"/>
      <c r="I52" s="216">
        <v>2022</v>
      </c>
      <c r="J52" s="216">
        <f t="shared" si="1"/>
        <v>0</v>
      </c>
      <c r="K52" s="165"/>
      <c r="L52" s="216">
        <v>2023</v>
      </c>
      <c r="M52" s="260"/>
      <c r="N52" s="165"/>
      <c r="O52" s="165"/>
      <c r="P52" s="165"/>
    </row>
    <row r="53" spans="1:16" ht="15">
      <c r="A53" s="165"/>
      <c r="B53" s="165"/>
      <c r="C53" s="165"/>
      <c r="D53" s="165"/>
      <c r="E53" s="165"/>
      <c r="F53" s="3">
        <f t="shared" si="0"/>
        <v>2021</v>
      </c>
      <c r="G53" s="139"/>
      <c r="I53" s="216">
        <v>2023</v>
      </c>
      <c r="J53" s="216">
        <f t="shared" si="1"/>
        <v>0</v>
      </c>
      <c r="K53" s="165"/>
      <c r="L53" s="216">
        <v>2024</v>
      </c>
      <c r="M53" s="260"/>
      <c r="N53" s="165"/>
      <c r="O53" s="165"/>
      <c r="P53" s="165"/>
    </row>
    <row r="54" spans="1:16" ht="15">
      <c r="A54" s="165"/>
      <c r="B54" s="165"/>
      <c r="C54" s="165"/>
      <c r="D54" s="165"/>
      <c r="E54" s="165"/>
      <c r="F54" s="3">
        <f t="shared" si="0"/>
        <v>2022</v>
      </c>
      <c r="G54" s="139"/>
      <c r="I54" s="216">
        <v>2024</v>
      </c>
      <c r="J54" s="216">
        <f t="shared" si="1"/>
        <v>0</v>
      </c>
      <c r="K54" s="165"/>
      <c r="L54" s="216">
        <v>2025</v>
      </c>
      <c r="M54" s="260"/>
      <c r="N54" s="165"/>
      <c r="O54" s="165"/>
      <c r="P54" s="165"/>
    </row>
    <row r="55" spans="1:16" ht="15">
      <c r="A55" s="165"/>
      <c r="B55" s="165"/>
      <c r="C55" s="165"/>
      <c r="D55" s="165"/>
      <c r="E55" s="165"/>
      <c r="F55" s="3">
        <f t="shared" si="0"/>
        <v>2023</v>
      </c>
      <c r="G55" s="139"/>
      <c r="I55" s="216">
        <v>2025</v>
      </c>
      <c r="J55" s="216">
        <f t="shared" si="1"/>
        <v>0</v>
      </c>
      <c r="K55" s="165"/>
      <c r="L55" s="216">
        <v>2026</v>
      </c>
      <c r="M55" s="260"/>
      <c r="N55" s="165"/>
      <c r="O55" s="165"/>
      <c r="P55" s="165"/>
    </row>
    <row r="56" spans="1:16" ht="15">
      <c r="A56" s="165"/>
      <c r="B56" s="165"/>
      <c r="C56" s="165"/>
      <c r="D56" s="165"/>
      <c r="E56" s="165"/>
      <c r="F56" s="3">
        <f t="shared" si="0"/>
        <v>2024</v>
      </c>
      <c r="G56" s="139"/>
      <c r="I56" s="216">
        <v>2026</v>
      </c>
      <c r="J56" s="216">
        <f t="shared" si="1"/>
        <v>0</v>
      </c>
      <c r="K56" s="165"/>
      <c r="L56" s="216">
        <v>2027</v>
      </c>
      <c r="M56" s="260"/>
      <c r="N56" s="165"/>
      <c r="O56" s="165"/>
      <c r="P56" s="165"/>
    </row>
    <row r="57" spans="1:16" ht="15">
      <c r="A57" s="165"/>
      <c r="B57" s="165"/>
      <c r="C57" s="165"/>
      <c r="D57" s="165"/>
      <c r="E57" s="165"/>
      <c r="F57" s="3">
        <f t="shared" si="0"/>
        <v>2025</v>
      </c>
      <c r="G57" s="139"/>
      <c r="I57" s="216">
        <v>2027</v>
      </c>
      <c r="J57" s="216">
        <f t="shared" si="1"/>
        <v>0</v>
      </c>
      <c r="K57" s="165"/>
      <c r="L57" s="216">
        <v>2028</v>
      </c>
      <c r="M57" s="260"/>
      <c r="N57" s="165"/>
      <c r="O57" s="165"/>
      <c r="P57" s="165"/>
    </row>
    <row r="58" spans="1:16" ht="15">
      <c r="A58" s="165"/>
      <c r="B58" s="165"/>
      <c r="C58" s="165"/>
      <c r="D58" s="165"/>
      <c r="E58" s="165"/>
      <c r="F58" s="3">
        <f t="shared" si="0"/>
        <v>2026</v>
      </c>
      <c r="G58" s="139"/>
      <c r="I58" s="216">
        <v>2028</v>
      </c>
      <c r="J58" s="216">
        <f t="shared" si="1"/>
        <v>0</v>
      </c>
      <c r="K58" s="165"/>
      <c r="L58" s="216">
        <v>2029</v>
      </c>
      <c r="M58" s="260"/>
      <c r="N58" s="165"/>
      <c r="O58" s="165"/>
      <c r="P58" s="165"/>
    </row>
    <row r="59" spans="1:16" ht="15">
      <c r="A59" s="165"/>
      <c r="B59" s="165"/>
      <c r="C59" s="165"/>
      <c r="D59" s="165"/>
      <c r="E59" s="165"/>
      <c r="F59" s="3">
        <f t="shared" si="0"/>
        <v>2027</v>
      </c>
      <c r="G59" s="139"/>
      <c r="I59" s="216">
        <v>2029</v>
      </c>
      <c r="J59" s="216">
        <f t="shared" si="1"/>
        <v>0</v>
      </c>
      <c r="K59" s="165"/>
      <c r="L59" s="216">
        <v>2030</v>
      </c>
      <c r="M59" s="260"/>
      <c r="N59" s="165"/>
      <c r="O59" s="165"/>
      <c r="P59" s="165"/>
    </row>
    <row r="60" spans="1:16" ht="15">
      <c r="A60" s="165"/>
      <c r="B60" s="165"/>
      <c r="C60" s="165"/>
      <c r="D60" s="165"/>
      <c r="E60" s="165"/>
      <c r="I60" s="165"/>
      <c r="J60" s="165"/>
      <c r="K60" s="165"/>
      <c r="L60" s="165"/>
      <c r="M60" s="165"/>
      <c r="N60" s="165"/>
      <c r="O60" s="165"/>
      <c r="P60" s="165"/>
    </row>
    <row r="61" spans="1:16" s="28" customFormat="1" ht="26.25">
      <c r="A61" s="465" t="s">
        <v>249</v>
      </c>
      <c r="B61" s="465"/>
      <c r="C61" s="465"/>
      <c r="D61" s="465"/>
      <c r="E61" s="465"/>
      <c r="F61" s="465"/>
      <c r="G61" s="465"/>
      <c r="H61" s="169"/>
      <c r="I61" s="169"/>
      <c r="J61" s="169"/>
      <c r="K61" s="169"/>
      <c r="L61" s="169"/>
      <c r="M61" s="169"/>
      <c r="N61" s="169"/>
      <c r="O61" s="169"/>
      <c r="P61" s="169"/>
    </row>
    <row r="62" spans="1:16" ht="15">
      <c r="A62" s="165"/>
      <c r="B62" s="165"/>
      <c r="C62" s="165"/>
      <c r="D62" s="165"/>
      <c r="E62" s="165"/>
      <c r="F62" s="165"/>
      <c r="G62" s="165"/>
      <c r="H62" s="165"/>
      <c r="I62" s="165"/>
      <c r="J62" s="165"/>
      <c r="K62" s="165"/>
      <c r="L62" s="165"/>
      <c r="M62" s="165"/>
      <c r="N62" s="165"/>
      <c r="O62" s="165"/>
      <c r="P62" s="165"/>
    </row>
    <row r="63" spans="1:16" ht="15">
      <c r="A63" s="166" t="s">
        <v>231</v>
      </c>
      <c r="B63" s="166"/>
      <c r="C63" s="166"/>
      <c r="D63" s="390" t="s">
        <v>492</v>
      </c>
      <c r="E63" s="166"/>
      <c r="F63" s="166"/>
      <c r="G63" s="166"/>
      <c r="H63" s="165"/>
      <c r="I63" s="165"/>
      <c r="J63" s="165"/>
      <c r="K63" s="165"/>
      <c r="L63" s="165"/>
      <c r="M63" s="165"/>
      <c r="N63" s="165"/>
      <c r="O63" s="165"/>
      <c r="P63" s="165"/>
    </row>
    <row r="64" spans="1:16" ht="15">
      <c r="A64" s="166"/>
      <c r="B64" s="166"/>
      <c r="C64" s="166"/>
      <c r="D64" s="166"/>
      <c r="E64" s="166"/>
      <c r="F64" s="166"/>
      <c r="G64" s="166"/>
      <c r="H64" s="165"/>
      <c r="I64" s="165"/>
      <c r="J64" s="165"/>
      <c r="K64" s="165"/>
      <c r="L64" s="165"/>
      <c r="M64" s="165"/>
      <c r="N64" s="165"/>
      <c r="O64" s="165"/>
      <c r="P64" s="165"/>
    </row>
    <row r="65" spans="1:16" ht="15">
      <c r="A65" s="166" t="s">
        <v>208</v>
      </c>
      <c r="B65" s="166" t="s">
        <v>210</v>
      </c>
      <c r="C65" s="461" t="s">
        <v>215</v>
      </c>
      <c r="D65" s="462"/>
      <c r="E65" s="170" t="s">
        <v>211</v>
      </c>
      <c r="F65" s="162" t="s">
        <v>212</v>
      </c>
      <c r="G65" s="166"/>
      <c r="H65" s="165"/>
      <c r="I65" s="165"/>
      <c r="J65" s="165"/>
      <c r="K65" s="165"/>
      <c r="L65" s="165"/>
      <c r="M65" s="165"/>
      <c r="N65" s="165"/>
      <c r="O65" s="165"/>
      <c r="P65" s="165"/>
    </row>
    <row r="66" spans="1:7" ht="15">
      <c r="A66" s="163" t="s">
        <v>209</v>
      </c>
      <c r="B66" s="163"/>
      <c r="C66" s="463" t="s">
        <v>216</v>
      </c>
      <c r="D66" s="464"/>
      <c r="E66" s="163"/>
      <c r="F66" s="180" t="s">
        <v>213</v>
      </c>
      <c r="G66" s="163"/>
    </row>
    <row r="67" spans="1:7" ht="15">
      <c r="A67" s="163"/>
      <c r="B67" s="163"/>
      <c r="C67" s="463" t="s">
        <v>217</v>
      </c>
      <c r="D67" s="464"/>
      <c r="E67" s="163"/>
      <c r="F67" s="180" t="s">
        <v>467</v>
      </c>
      <c r="G67" s="163"/>
    </row>
    <row r="68" spans="1:7" ht="15">
      <c r="A68" s="163"/>
      <c r="B68" s="163"/>
      <c r="C68" s="463" t="s">
        <v>218</v>
      </c>
      <c r="D68" s="464"/>
      <c r="E68" s="163"/>
      <c r="F68" s="180" t="s">
        <v>214</v>
      </c>
      <c r="G68" s="163"/>
    </row>
    <row r="69" spans="1:7" ht="15">
      <c r="A69" s="163"/>
      <c r="B69" s="163"/>
      <c r="C69" s="463" t="s">
        <v>223</v>
      </c>
      <c r="D69" s="464"/>
      <c r="E69" s="163"/>
      <c r="F69" s="163"/>
      <c r="G69" s="163"/>
    </row>
    <row r="70" spans="1:7" ht="15">
      <c r="A70" s="163"/>
      <c r="B70" s="163"/>
      <c r="C70" s="463" t="s">
        <v>224</v>
      </c>
      <c r="D70" s="464"/>
      <c r="E70" s="163"/>
      <c r="F70" s="163"/>
      <c r="G70" s="163"/>
    </row>
    <row r="71" spans="1:7" ht="15">
      <c r="A71" s="163"/>
      <c r="B71" s="163"/>
      <c r="C71" s="463" t="s">
        <v>225</v>
      </c>
      <c r="D71" s="464"/>
      <c r="E71" s="163"/>
      <c r="F71" s="163"/>
      <c r="G71" s="163"/>
    </row>
    <row r="72" spans="1:7" ht="15">
      <c r="A72" s="163"/>
      <c r="B72" s="163"/>
      <c r="C72" s="463" t="s">
        <v>219</v>
      </c>
      <c r="D72" s="464"/>
      <c r="E72" s="163"/>
      <c r="F72" s="163"/>
      <c r="G72" s="163"/>
    </row>
    <row r="73" spans="1:7" ht="15">
      <c r="A73" s="163"/>
      <c r="B73" s="163"/>
      <c r="C73" s="463" t="s">
        <v>220</v>
      </c>
      <c r="D73" s="464"/>
      <c r="E73" s="163"/>
      <c r="F73" s="163"/>
      <c r="G73" s="163"/>
    </row>
    <row r="74" spans="1:7" ht="15">
      <c r="A74" s="163"/>
      <c r="B74" s="163"/>
      <c r="C74" s="463" t="s">
        <v>221</v>
      </c>
      <c r="D74" s="464"/>
      <c r="E74" s="163"/>
      <c r="F74" s="163"/>
      <c r="G74" s="163"/>
    </row>
    <row r="75" spans="1:7" ht="15">
      <c r="A75" s="163"/>
      <c r="B75" s="163"/>
      <c r="C75" s="463"/>
      <c r="D75" s="464"/>
      <c r="E75" s="163"/>
      <c r="F75" s="163"/>
      <c r="G75" s="163"/>
    </row>
    <row r="76" spans="1:7" ht="15">
      <c r="A76" s="163"/>
      <c r="B76" s="163"/>
      <c r="C76" s="463" t="s">
        <v>222</v>
      </c>
      <c r="D76" s="464"/>
      <c r="E76" s="163"/>
      <c r="F76" s="163"/>
      <c r="G76" s="163"/>
    </row>
    <row r="77" spans="1:7" ht="15">
      <c r="A77" s="163"/>
      <c r="B77" s="163"/>
      <c r="C77" s="463"/>
      <c r="D77" s="464"/>
      <c r="E77" s="163"/>
      <c r="F77" s="163"/>
      <c r="G77" s="163"/>
    </row>
    <row r="78" spans="1:7" ht="15">
      <c r="A78" s="163"/>
      <c r="B78" s="163"/>
      <c r="C78" s="463" t="s">
        <v>226</v>
      </c>
      <c r="D78" s="464"/>
      <c r="E78" s="163"/>
      <c r="F78" s="163"/>
      <c r="G78" s="163"/>
    </row>
    <row r="79" spans="1:7" ht="15">
      <c r="A79" s="163"/>
      <c r="B79" s="163"/>
      <c r="C79" s="463" t="s">
        <v>227</v>
      </c>
      <c r="D79" s="464"/>
      <c r="E79" s="163"/>
      <c r="F79" s="163"/>
      <c r="G79" s="163"/>
    </row>
    <row r="80" spans="1:7" ht="15">
      <c r="A80" s="163"/>
      <c r="B80" s="163"/>
      <c r="C80" s="463" t="s">
        <v>228</v>
      </c>
      <c r="D80" s="464"/>
      <c r="E80" s="163"/>
      <c r="F80" s="163"/>
      <c r="G80" s="163"/>
    </row>
    <row r="81" spans="1:7" ht="15">
      <c r="A81" s="163"/>
      <c r="B81" s="163"/>
      <c r="C81" s="463" t="s">
        <v>229</v>
      </c>
      <c r="D81" s="464"/>
      <c r="E81" s="163"/>
      <c r="F81" s="163"/>
      <c r="G81" s="163"/>
    </row>
    <row r="82" spans="1:7" ht="15">
      <c r="A82" s="163"/>
      <c r="B82" s="163"/>
      <c r="C82" s="463" t="s">
        <v>230</v>
      </c>
      <c r="D82" s="464"/>
      <c r="E82" s="163"/>
      <c r="F82" s="163"/>
      <c r="G82" s="163"/>
    </row>
    <row r="83" spans="1:7" ht="15">
      <c r="A83" s="164"/>
      <c r="B83" s="164"/>
      <c r="C83" s="164"/>
      <c r="D83" s="164"/>
      <c r="E83" s="164"/>
      <c r="F83" s="164"/>
      <c r="G83" s="164"/>
    </row>
    <row r="84" spans="1:7" ht="15">
      <c r="A84" s="466" t="s">
        <v>0</v>
      </c>
      <c r="B84" s="467"/>
      <c r="C84" s="467"/>
      <c r="D84" s="467"/>
      <c r="E84" s="467"/>
      <c r="F84" s="468"/>
      <c r="G84" s="164"/>
    </row>
    <row r="85" spans="1:6" ht="18.75" customHeight="1">
      <c r="A85" s="467"/>
      <c r="B85" s="467"/>
      <c r="C85" s="467"/>
      <c r="D85" s="467"/>
      <c r="E85" s="467"/>
      <c r="F85" s="468"/>
    </row>
    <row r="87" spans="1:14" ht="26.25">
      <c r="A87" s="465" t="s">
        <v>472</v>
      </c>
      <c r="B87" s="465"/>
      <c r="C87" s="465"/>
      <c r="D87" s="465"/>
      <c r="E87" s="465"/>
      <c r="F87" s="465"/>
      <c r="G87" s="465"/>
      <c r="H87" s="28"/>
      <c r="I87" s="28"/>
      <c r="J87" s="28"/>
      <c r="K87" s="28"/>
      <c r="L87" s="28"/>
      <c r="M87" s="28"/>
      <c r="N87" s="28"/>
    </row>
    <row r="88" spans="1:7" s="117" customFormat="1" ht="15.75">
      <c r="A88" s="380"/>
      <c r="B88" s="380"/>
      <c r="C88" s="380"/>
      <c r="D88" s="380"/>
      <c r="E88" s="380"/>
      <c r="F88" s="380"/>
      <c r="G88" s="380"/>
    </row>
    <row r="89" spans="1:7" s="117" customFormat="1" ht="15.75">
      <c r="A89" s="380"/>
      <c r="B89" s="380"/>
      <c r="C89" s="380"/>
      <c r="D89" s="380"/>
      <c r="E89" s="380"/>
      <c r="F89" s="380"/>
      <c r="G89" s="380"/>
    </row>
    <row r="90" spans="1:7" s="117" customFormat="1" ht="15.75">
      <c r="A90" s="380"/>
      <c r="B90" s="380"/>
      <c r="C90" s="380"/>
      <c r="D90" s="380"/>
      <c r="E90" s="380"/>
      <c r="F90" s="380"/>
      <c r="G90" s="380"/>
    </row>
    <row r="91" spans="1:7" s="117" customFormat="1" ht="15.75">
      <c r="A91" s="380"/>
      <c r="B91" s="380"/>
      <c r="C91" s="380"/>
      <c r="D91" s="380"/>
      <c r="E91" s="380"/>
      <c r="F91" s="380"/>
      <c r="G91" s="380"/>
    </row>
    <row r="92" spans="1:7" s="117" customFormat="1" ht="15.75">
      <c r="A92" s="380"/>
      <c r="B92" s="380"/>
      <c r="C92" s="380"/>
      <c r="D92" s="380"/>
      <c r="E92" s="380"/>
      <c r="F92" s="380"/>
      <c r="G92" s="380"/>
    </row>
    <row r="93" spans="1:7" s="117" customFormat="1" ht="15.75">
      <c r="A93" s="380"/>
      <c r="B93" s="380"/>
      <c r="C93" s="380"/>
      <c r="D93" s="380"/>
      <c r="E93" s="380"/>
      <c r="F93" s="380"/>
      <c r="G93" s="380"/>
    </row>
    <row r="94" spans="1:7" s="117" customFormat="1" ht="15.75">
      <c r="A94" s="380"/>
      <c r="B94" s="380"/>
      <c r="C94" s="380"/>
      <c r="D94" s="380"/>
      <c r="E94" s="380"/>
      <c r="F94" s="380"/>
      <c r="G94" s="380"/>
    </row>
    <row r="95" spans="1:7" s="117" customFormat="1" ht="15.75">
      <c r="A95" s="380"/>
      <c r="B95" s="380"/>
      <c r="C95" s="380"/>
      <c r="D95" s="380"/>
      <c r="E95" s="380"/>
      <c r="F95" s="380"/>
      <c r="G95" s="380"/>
    </row>
    <row r="96" spans="1:7" s="117" customFormat="1" ht="15.75">
      <c r="A96" s="380"/>
      <c r="B96" s="380"/>
      <c r="C96" s="380"/>
      <c r="D96" s="380"/>
      <c r="E96" s="380"/>
      <c r="F96" s="380"/>
      <c r="G96" s="380"/>
    </row>
    <row r="97" spans="1:7" s="117" customFormat="1" ht="15.75">
      <c r="A97" s="380"/>
      <c r="B97" s="380"/>
      <c r="C97" s="380"/>
      <c r="D97" s="380"/>
      <c r="E97" s="380"/>
      <c r="F97" s="380"/>
      <c r="G97" s="380"/>
    </row>
    <row r="98" spans="1:7" s="117" customFormat="1" ht="15.75">
      <c r="A98" s="380"/>
      <c r="B98" s="380"/>
      <c r="C98" s="380"/>
      <c r="D98" s="380"/>
      <c r="E98" s="380"/>
      <c r="F98" s="380"/>
      <c r="G98" s="380"/>
    </row>
    <row r="99" spans="1:7" s="117" customFormat="1" ht="15.75">
      <c r="A99" s="380"/>
      <c r="B99" s="380"/>
      <c r="C99" s="380"/>
      <c r="D99" s="380"/>
      <c r="E99" s="380"/>
      <c r="F99" s="380"/>
      <c r="G99" s="380"/>
    </row>
    <row r="100" spans="1:7" s="117" customFormat="1" ht="15.75">
      <c r="A100" s="380"/>
      <c r="B100" s="380"/>
      <c r="C100" s="380"/>
      <c r="D100" s="380"/>
      <c r="E100" s="380"/>
      <c r="F100" s="380"/>
      <c r="G100" s="380"/>
    </row>
    <row r="101" spans="1:7" s="117" customFormat="1" ht="15.75">
      <c r="A101" s="380"/>
      <c r="B101" s="380"/>
      <c r="C101" s="380"/>
      <c r="D101" s="380"/>
      <c r="E101" s="380"/>
      <c r="F101" s="380"/>
      <c r="G101" s="380"/>
    </row>
    <row r="102" spans="1:7" s="117" customFormat="1" ht="15.75">
      <c r="A102" s="380"/>
      <c r="B102" s="380"/>
      <c r="C102" s="380"/>
      <c r="D102" s="380"/>
      <c r="E102" s="380"/>
      <c r="F102" s="380"/>
      <c r="G102" s="380"/>
    </row>
    <row r="103" spans="1:7" s="117" customFormat="1" ht="15.75">
      <c r="A103" s="380"/>
      <c r="B103" s="380"/>
      <c r="C103" s="380"/>
      <c r="D103" s="380"/>
      <c r="E103" s="380"/>
      <c r="F103" s="380"/>
      <c r="G103" s="380"/>
    </row>
    <row r="105" spans="1:14" ht="26.25">
      <c r="A105" s="465" t="s">
        <v>473</v>
      </c>
      <c r="B105" s="465"/>
      <c r="C105" s="465"/>
      <c r="D105" s="465"/>
      <c r="E105" s="465"/>
      <c r="F105" s="465"/>
      <c r="G105" s="465"/>
      <c r="H105" s="28"/>
      <c r="I105" s="28"/>
      <c r="J105" s="28"/>
      <c r="K105" s="28"/>
      <c r="L105" s="28"/>
      <c r="M105" s="28"/>
      <c r="N105" s="28"/>
    </row>
  </sheetData>
  <sheetProtection/>
  <mergeCells count="54">
    <mergeCell ref="A4:A8"/>
    <mergeCell ref="C4:C16"/>
    <mergeCell ref="A40:A41"/>
    <mergeCell ref="C40:C43"/>
    <mergeCell ref="B30:D30"/>
    <mergeCell ref="E20:F20"/>
    <mergeCell ref="C82:D82"/>
    <mergeCell ref="C78:D78"/>
    <mergeCell ref="C79:D79"/>
    <mergeCell ref="C80:D80"/>
    <mergeCell ref="C81:D81"/>
    <mergeCell ref="E18:F18"/>
    <mergeCell ref="E19:F19"/>
    <mergeCell ref="E9:F9"/>
    <mergeCell ref="E11:F11"/>
    <mergeCell ref="E12:F12"/>
    <mergeCell ref="E13:F13"/>
    <mergeCell ref="E16:F16"/>
    <mergeCell ref="E17:F17"/>
    <mergeCell ref="A61:G61"/>
    <mergeCell ref="E2:F2"/>
    <mergeCell ref="E4:F4"/>
    <mergeCell ref="E5:F5"/>
    <mergeCell ref="E6:F6"/>
    <mergeCell ref="E7:F7"/>
    <mergeCell ref="B29:D29"/>
    <mergeCell ref="A37:G37"/>
    <mergeCell ref="A105:G105"/>
    <mergeCell ref="B31:D31"/>
    <mergeCell ref="B33:D33"/>
    <mergeCell ref="B34:D34"/>
    <mergeCell ref="B32:D32"/>
    <mergeCell ref="C73:D73"/>
    <mergeCell ref="E32:E34"/>
    <mergeCell ref="A87:G87"/>
    <mergeCell ref="C66:D66"/>
    <mergeCell ref="C77:D77"/>
    <mergeCell ref="A84:F85"/>
    <mergeCell ref="E8:F8"/>
    <mergeCell ref="E10:F10"/>
    <mergeCell ref="E30:E31"/>
    <mergeCell ref="F30:F31"/>
    <mergeCell ref="E14:F14"/>
    <mergeCell ref="E15:F15"/>
    <mergeCell ref="C65:D65"/>
    <mergeCell ref="C67:D67"/>
    <mergeCell ref="C68:D68"/>
    <mergeCell ref="C74:D74"/>
    <mergeCell ref="C75:D75"/>
    <mergeCell ref="C76:D76"/>
    <mergeCell ref="C69:D69"/>
    <mergeCell ref="C70:D70"/>
    <mergeCell ref="C71:D71"/>
    <mergeCell ref="C72:D72"/>
  </mergeCells>
  <printOptions/>
  <pageMargins left="0.47" right="0.24" top="0.76" bottom="0.71" header="0.5" footer="0.36"/>
  <pageSetup fitToHeight="0" fitToWidth="1" horizontalDpi="600" verticalDpi="600" orientation="landscape" paperSize="5" scale="42" r:id="rId1"/>
  <headerFooter alignWithMargins="0">
    <oddHeader>&amp;L&amp;F&amp;R&amp;A</oddHeader>
    <oddFooter>&amp;L&amp;D&amp;C&amp;A&amp;R&amp;P of &amp;N</oddFooter>
  </headerFooter>
  <rowBreaks count="1" manualBreakCount="1">
    <brk id="60" max="255" man="1"/>
  </rowBreaks>
</worksheet>
</file>

<file path=xl/worksheets/sheet8.xml><?xml version="1.0" encoding="utf-8"?>
<worksheet xmlns="http://schemas.openxmlformats.org/spreadsheetml/2006/main" xmlns:r="http://schemas.openxmlformats.org/officeDocument/2006/relationships">
  <sheetPr>
    <tabColor indexed="47"/>
    <pageSetUpPr fitToPage="1"/>
  </sheetPr>
  <dimension ref="A1:S69"/>
  <sheetViews>
    <sheetView zoomScale="75" zoomScaleNormal="75" zoomScalePageLayoutView="0" workbookViewId="0" topLeftCell="A1">
      <selection activeCell="F27" sqref="F27"/>
    </sheetView>
  </sheetViews>
  <sheetFormatPr defaultColWidth="9.00390625" defaultRowHeight="12.75"/>
  <cols>
    <col min="1" max="1" width="38.8515625" style="34" customWidth="1"/>
    <col min="2" max="2" width="10.8515625" style="34" customWidth="1"/>
    <col min="3" max="3" width="28.00390625" style="34" customWidth="1"/>
    <col min="4" max="4" width="33.57421875" style="34" customWidth="1"/>
    <col min="5" max="6" width="22.8515625" style="34" customWidth="1"/>
    <col min="7" max="7" width="23.00390625" style="34" customWidth="1"/>
    <col min="8" max="8" width="24.7109375" style="34" customWidth="1"/>
    <col min="9" max="9" width="25.7109375" style="34" customWidth="1"/>
    <col min="10" max="10" width="45.28125" style="34" customWidth="1"/>
    <col min="11" max="11" width="20.28125" style="34" customWidth="1"/>
    <col min="12" max="13" width="14.7109375" style="34" customWidth="1"/>
    <col min="14" max="14" width="9.00390625" style="34" customWidth="1"/>
    <col min="15" max="16" width="14.28125" style="34" customWidth="1"/>
    <col min="17" max="17" width="11.421875" style="34" customWidth="1"/>
    <col min="18" max="18" width="10.00390625" style="34" customWidth="1"/>
    <col min="19" max="16384" width="9.00390625" style="34" customWidth="1"/>
  </cols>
  <sheetData>
    <row r="1" spans="1:8" s="35" customFormat="1" ht="20.25" thickBot="1">
      <c r="A1" s="39" t="s">
        <v>246</v>
      </c>
      <c r="E1" s="39"/>
      <c r="F1" s="39"/>
      <c r="G1" s="39"/>
      <c r="H1" s="39"/>
    </row>
    <row r="2" spans="1:19" s="38" customFormat="1" ht="33" customHeight="1" thickBot="1">
      <c r="A2" s="181" t="s">
        <v>59</v>
      </c>
      <c r="B2" s="182" t="s">
        <v>311</v>
      </c>
      <c r="C2" s="182" t="s">
        <v>442</v>
      </c>
      <c r="D2" s="182" t="s">
        <v>469</v>
      </c>
      <c r="E2" s="182" t="s">
        <v>310</v>
      </c>
      <c r="F2" s="182" t="s">
        <v>437</v>
      </c>
      <c r="G2" s="182" t="s">
        <v>395</v>
      </c>
      <c r="H2" s="182" t="s">
        <v>394</v>
      </c>
      <c r="I2" s="182" t="s">
        <v>397</v>
      </c>
      <c r="J2" s="182" t="s">
        <v>61</v>
      </c>
      <c r="K2" s="182" t="s">
        <v>60</v>
      </c>
      <c r="L2" s="182" t="s">
        <v>62</v>
      </c>
      <c r="M2" s="183" t="s">
        <v>448</v>
      </c>
      <c r="O2" s="212" t="s">
        <v>383</v>
      </c>
      <c r="P2" s="212" t="s">
        <v>438</v>
      </c>
      <c r="Q2" s="212" t="s">
        <v>442</v>
      </c>
      <c r="R2" s="262" t="s">
        <v>445</v>
      </c>
      <c r="S2" s="212" t="s">
        <v>254</v>
      </c>
    </row>
    <row r="3" spans="1:19" s="173" customFormat="1" ht="18">
      <c r="A3" s="364"/>
      <c r="B3" s="364" t="s">
        <v>35</v>
      </c>
      <c r="C3" s="364"/>
      <c r="D3" s="285"/>
      <c r="E3" s="366" t="s">
        <v>292</v>
      </c>
      <c r="F3" s="366"/>
      <c r="G3" s="366"/>
      <c r="H3" s="366"/>
      <c r="I3" s="367" t="s">
        <v>35</v>
      </c>
      <c r="J3" s="368"/>
      <c r="K3" s="368" t="s">
        <v>35</v>
      </c>
      <c r="L3" s="369" t="s">
        <v>35</v>
      </c>
      <c r="M3" s="286"/>
      <c r="O3" s="213" t="s">
        <v>292</v>
      </c>
      <c r="P3" s="213" t="s">
        <v>439</v>
      </c>
      <c r="Q3" s="213" t="s">
        <v>443</v>
      </c>
      <c r="R3" s="263" t="s">
        <v>446</v>
      </c>
      <c r="S3" s="213">
        <v>2010</v>
      </c>
    </row>
    <row r="4" spans="1:19" s="173" customFormat="1" ht="18">
      <c r="A4" s="365" t="s">
        <v>35</v>
      </c>
      <c r="B4" s="365" t="s">
        <v>35</v>
      </c>
      <c r="C4" s="364"/>
      <c r="D4" s="285"/>
      <c r="E4" s="370"/>
      <c r="F4" s="366"/>
      <c r="G4" s="370"/>
      <c r="H4" s="370"/>
      <c r="I4" s="371" t="s">
        <v>35</v>
      </c>
      <c r="J4" s="372" t="s">
        <v>35</v>
      </c>
      <c r="K4" s="372" t="s">
        <v>35</v>
      </c>
      <c r="L4" s="373" t="s">
        <v>35</v>
      </c>
      <c r="M4" s="286"/>
      <c r="O4" s="213" t="s">
        <v>293</v>
      </c>
      <c r="P4" s="213" t="s">
        <v>440</v>
      </c>
      <c r="Q4" s="213" t="s">
        <v>444</v>
      </c>
      <c r="R4" s="263" t="s">
        <v>447</v>
      </c>
      <c r="S4" s="213">
        <v>2011</v>
      </c>
    </row>
    <row r="5" spans="1:19" s="173" customFormat="1" ht="18">
      <c r="A5" s="365" t="s">
        <v>35</v>
      </c>
      <c r="B5" s="365" t="s">
        <v>35</v>
      </c>
      <c r="C5" s="364"/>
      <c r="D5" s="285"/>
      <c r="E5" s="370"/>
      <c r="F5" s="366"/>
      <c r="G5" s="370"/>
      <c r="H5" s="370"/>
      <c r="I5" s="374" t="s">
        <v>35</v>
      </c>
      <c r="J5" s="372"/>
      <c r="K5" s="372" t="s">
        <v>35</v>
      </c>
      <c r="L5" s="373" t="s">
        <v>35</v>
      </c>
      <c r="M5" s="286">
        <v>2010</v>
      </c>
      <c r="O5" s="214"/>
      <c r="P5" s="214" t="s">
        <v>441</v>
      </c>
      <c r="Q5" s="214"/>
      <c r="R5" s="264"/>
      <c r="S5" s="213">
        <v>2012</v>
      </c>
    </row>
    <row r="6" spans="1:19" s="173" customFormat="1" ht="18">
      <c r="A6" s="365" t="s">
        <v>35</v>
      </c>
      <c r="B6" s="365" t="s">
        <v>35</v>
      </c>
      <c r="C6" s="364"/>
      <c r="D6" s="285"/>
      <c r="E6" s="370"/>
      <c r="F6" s="366"/>
      <c r="G6" s="370"/>
      <c r="H6" s="370"/>
      <c r="I6" s="371" t="s">
        <v>35</v>
      </c>
      <c r="J6" s="372" t="s">
        <v>35</v>
      </c>
      <c r="K6" s="372" t="s">
        <v>35</v>
      </c>
      <c r="L6" s="373" t="s">
        <v>35</v>
      </c>
      <c r="M6" s="286"/>
      <c r="S6" s="213">
        <v>2013</v>
      </c>
    </row>
    <row r="7" spans="1:19" s="173" customFormat="1" ht="18">
      <c r="A7" s="365" t="s">
        <v>35</v>
      </c>
      <c r="B7" s="365" t="s">
        <v>35</v>
      </c>
      <c r="C7" s="364"/>
      <c r="D7" s="285"/>
      <c r="E7" s="370"/>
      <c r="F7" s="366"/>
      <c r="G7" s="370"/>
      <c r="H7" s="370"/>
      <c r="I7" s="374" t="s">
        <v>35</v>
      </c>
      <c r="J7" s="372"/>
      <c r="K7" s="372" t="s">
        <v>35</v>
      </c>
      <c r="L7" s="373" t="s">
        <v>35</v>
      </c>
      <c r="M7" s="286"/>
      <c r="S7" s="213">
        <v>2014</v>
      </c>
    </row>
    <row r="8" spans="1:19" s="173" customFormat="1" ht="18">
      <c r="A8" s="365" t="s">
        <v>35</v>
      </c>
      <c r="B8" s="365" t="s">
        <v>35</v>
      </c>
      <c r="C8" s="364"/>
      <c r="D8" s="285"/>
      <c r="E8" s="370"/>
      <c r="F8" s="366"/>
      <c r="G8" s="370"/>
      <c r="H8" s="370"/>
      <c r="I8" s="371" t="s">
        <v>35</v>
      </c>
      <c r="J8" s="372" t="s">
        <v>35</v>
      </c>
      <c r="K8" s="372" t="s">
        <v>35</v>
      </c>
      <c r="L8" s="373" t="s">
        <v>35</v>
      </c>
      <c r="M8" s="286"/>
      <c r="S8" s="213">
        <v>2015</v>
      </c>
    </row>
    <row r="9" spans="1:19" ht="18">
      <c r="A9" s="210" t="s">
        <v>382</v>
      </c>
      <c r="B9" s="211">
        <f>SUM(B3:B8)</f>
        <v>0</v>
      </c>
      <c r="C9" s="261"/>
      <c r="S9" s="213">
        <v>2016</v>
      </c>
    </row>
    <row r="10" ht="18">
      <c r="S10" s="213">
        <v>2017</v>
      </c>
    </row>
    <row r="11" ht="18">
      <c r="S11" s="213">
        <v>2018</v>
      </c>
    </row>
    <row r="12" spans="1:19" ht="18">
      <c r="A12" s="224">
        <f>+A3</f>
        <v>0</v>
      </c>
      <c r="B12" s="225"/>
      <c r="C12" s="226"/>
      <c r="S12" s="213">
        <v>2019</v>
      </c>
    </row>
    <row r="13" spans="1:19" ht="18">
      <c r="A13" s="218">
        <f>+A3</f>
        <v>0</v>
      </c>
      <c r="B13" s="219" t="s">
        <v>190</v>
      </c>
      <c r="C13" s="220" t="s">
        <v>396</v>
      </c>
      <c r="S13" s="213">
        <v>2020</v>
      </c>
    </row>
    <row r="14" spans="1:19" ht="18">
      <c r="A14" s="375">
        <v>2010</v>
      </c>
      <c r="B14" s="376"/>
      <c r="C14" s="377"/>
      <c r="D14" s="38"/>
      <c r="S14" s="213">
        <v>2021</v>
      </c>
    </row>
    <row r="15" spans="1:19" ht="18">
      <c r="A15" s="221">
        <f>+A14+1</f>
        <v>2011</v>
      </c>
      <c r="B15" s="38">
        <f>+B14*(1+C15)</f>
        <v>0</v>
      </c>
      <c r="C15" s="377"/>
      <c r="D15" s="38"/>
      <c r="S15" s="213">
        <v>2022</v>
      </c>
    </row>
    <row r="16" spans="1:19" ht="18">
      <c r="A16" s="221">
        <f aca="true" t="shared" si="0" ref="A16:A21">+A15+1</f>
        <v>2012</v>
      </c>
      <c r="B16" s="38">
        <f aca="true" t="shared" si="1" ref="B16:B21">+B15*(1+C16)</f>
        <v>0</v>
      </c>
      <c r="C16" s="377"/>
      <c r="D16" s="38"/>
      <c r="S16" s="213">
        <v>2023</v>
      </c>
    </row>
    <row r="17" spans="1:19" ht="18">
      <c r="A17" s="221">
        <f t="shared" si="0"/>
        <v>2013</v>
      </c>
      <c r="B17" s="38">
        <f t="shared" si="1"/>
        <v>0</v>
      </c>
      <c r="C17" s="377"/>
      <c r="D17" s="38"/>
      <c r="S17" s="213">
        <v>2024</v>
      </c>
    </row>
    <row r="18" spans="1:19" ht="18">
      <c r="A18" s="221">
        <f t="shared" si="0"/>
        <v>2014</v>
      </c>
      <c r="B18" s="38">
        <f t="shared" si="1"/>
        <v>0</v>
      </c>
      <c r="C18" s="377"/>
      <c r="D18" s="38"/>
      <c r="S18" s="213">
        <v>2025</v>
      </c>
    </row>
    <row r="19" spans="1:19" ht="18">
      <c r="A19" s="221">
        <f t="shared" si="0"/>
        <v>2015</v>
      </c>
      <c r="B19" s="38">
        <f t="shared" si="1"/>
        <v>0</v>
      </c>
      <c r="C19" s="377"/>
      <c r="D19" s="38"/>
      <c r="S19" s="213">
        <v>2026</v>
      </c>
    </row>
    <row r="20" spans="1:19" ht="18">
      <c r="A20" s="221">
        <f t="shared" si="0"/>
        <v>2016</v>
      </c>
      <c r="B20" s="38">
        <f t="shared" si="1"/>
        <v>0</v>
      </c>
      <c r="C20" s="377"/>
      <c r="D20" s="38"/>
      <c r="S20" s="213">
        <v>2027</v>
      </c>
    </row>
    <row r="21" spans="1:19" ht="18">
      <c r="A21" s="222">
        <f t="shared" si="0"/>
        <v>2017</v>
      </c>
      <c r="B21" s="223">
        <f t="shared" si="1"/>
        <v>0</v>
      </c>
      <c r="C21" s="378"/>
      <c r="D21" s="38"/>
      <c r="S21" s="213">
        <v>2028</v>
      </c>
    </row>
    <row r="22" ht="18">
      <c r="S22" s="213">
        <v>2029</v>
      </c>
    </row>
    <row r="23" spans="1:19" ht="18">
      <c r="A23" s="224" t="str">
        <f>+A4</f>
        <v> </v>
      </c>
      <c r="B23" s="225"/>
      <c r="C23" s="226"/>
      <c r="S23" s="213">
        <v>2030</v>
      </c>
    </row>
    <row r="24" spans="1:19" ht="18">
      <c r="A24" s="218"/>
      <c r="B24" s="219" t="s">
        <v>190</v>
      </c>
      <c r="C24" s="220" t="s">
        <v>396</v>
      </c>
      <c r="S24" s="213">
        <v>2031</v>
      </c>
    </row>
    <row r="25" spans="1:19" ht="18">
      <c r="A25" s="375">
        <v>2010</v>
      </c>
      <c r="B25" s="376"/>
      <c r="C25" s="377"/>
      <c r="D25" s="38"/>
      <c r="S25" s="213">
        <v>2032</v>
      </c>
    </row>
    <row r="26" spans="1:19" ht="18">
      <c r="A26" s="221">
        <f>+A25+1</f>
        <v>2011</v>
      </c>
      <c r="B26" s="38">
        <f>+B25*(1+C26)</f>
        <v>0</v>
      </c>
      <c r="C26" s="377"/>
      <c r="D26" s="38"/>
      <c r="S26" s="213">
        <v>2033</v>
      </c>
    </row>
    <row r="27" spans="1:19" ht="18">
      <c r="A27" s="221">
        <f aca="true" t="shared" si="2" ref="A27:A32">+A26+1</f>
        <v>2012</v>
      </c>
      <c r="B27" s="38">
        <f aca="true" t="shared" si="3" ref="B27:B32">+B26*(1+C27)</f>
        <v>0</v>
      </c>
      <c r="C27" s="377"/>
      <c r="D27" s="38"/>
      <c r="S27" s="213">
        <v>2034</v>
      </c>
    </row>
    <row r="28" spans="1:19" ht="18">
      <c r="A28" s="221">
        <f t="shared" si="2"/>
        <v>2013</v>
      </c>
      <c r="B28" s="38">
        <f t="shared" si="3"/>
        <v>0</v>
      </c>
      <c r="C28" s="377"/>
      <c r="D28" s="38"/>
      <c r="S28" s="213">
        <v>2035</v>
      </c>
    </row>
    <row r="29" spans="1:19" ht="18">
      <c r="A29" s="221">
        <f t="shared" si="2"/>
        <v>2014</v>
      </c>
      <c r="B29" s="38">
        <f t="shared" si="3"/>
        <v>0</v>
      </c>
      <c r="C29" s="377"/>
      <c r="D29" s="38"/>
      <c r="S29" s="213">
        <v>2036</v>
      </c>
    </row>
    <row r="30" spans="1:19" ht="18">
      <c r="A30" s="221">
        <f t="shared" si="2"/>
        <v>2015</v>
      </c>
      <c r="B30" s="38">
        <f t="shared" si="3"/>
        <v>0</v>
      </c>
      <c r="C30" s="377"/>
      <c r="D30" s="38"/>
      <c r="S30" s="214">
        <v>2037</v>
      </c>
    </row>
    <row r="31" spans="1:4" ht="12.75">
      <c r="A31" s="221">
        <f t="shared" si="2"/>
        <v>2016</v>
      </c>
      <c r="B31" s="38">
        <f t="shared" si="3"/>
        <v>0</v>
      </c>
      <c r="C31" s="377"/>
      <c r="D31" s="38"/>
    </row>
    <row r="32" spans="1:4" ht="12.75">
      <c r="A32" s="222">
        <f t="shared" si="2"/>
        <v>2017</v>
      </c>
      <c r="B32" s="223">
        <f t="shared" si="3"/>
        <v>0</v>
      </c>
      <c r="C32" s="378"/>
      <c r="D32" s="38"/>
    </row>
    <row r="33" ht="12.75">
      <c r="D33" s="38"/>
    </row>
    <row r="34" spans="1:4" ht="12.75">
      <c r="A34" s="224" t="str">
        <f>+A5</f>
        <v> </v>
      </c>
      <c r="B34" s="225"/>
      <c r="C34" s="226"/>
      <c r="D34" s="38"/>
    </row>
    <row r="35" spans="1:4" ht="12.75">
      <c r="A35" s="218"/>
      <c r="B35" s="219" t="s">
        <v>190</v>
      </c>
      <c r="C35" s="220" t="s">
        <v>396</v>
      </c>
      <c r="D35" s="38"/>
    </row>
    <row r="36" spans="1:4" ht="12.75">
      <c r="A36" s="375">
        <v>2010</v>
      </c>
      <c r="B36" s="376"/>
      <c r="C36" s="377"/>
      <c r="D36" s="38"/>
    </row>
    <row r="37" spans="1:4" ht="12.75">
      <c r="A37" s="221">
        <f>+A36+1</f>
        <v>2011</v>
      </c>
      <c r="B37" s="38">
        <f>+B36*(1+C37)</f>
        <v>0</v>
      </c>
      <c r="C37" s="377"/>
      <c r="D37" s="38"/>
    </row>
    <row r="38" spans="1:4" ht="12.75">
      <c r="A38" s="221">
        <f aca="true" t="shared" si="4" ref="A38:A43">+A37+1</f>
        <v>2012</v>
      </c>
      <c r="B38" s="38">
        <f aca="true" t="shared" si="5" ref="B38:B43">+B37*(1+C38)</f>
        <v>0</v>
      </c>
      <c r="C38" s="377"/>
      <c r="D38" s="38"/>
    </row>
    <row r="39" spans="1:4" ht="12.75">
      <c r="A39" s="221">
        <f t="shared" si="4"/>
        <v>2013</v>
      </c>
      <c r="B39" s="38">
        <f t="shared" si="5"/>
        <v>0</v>
      </c>
      <c r="C39" s="377"/>
      <c r="D39" s="38"/>
    </row>
    <row r="40" spans="1:4" ht="12.75">
      <c r="A40" s="221">
        <f t="shared" si="4"/>
        <v>2014</v>
      </c>
      <c r="B40" s="38">
        <f t="shared" si="5"/>
        <v>0</v>
      </c>
      <c r="C40" s="377"/>
      <c r="D40" s="38"/>
    </row>
    <row r="41" spans="1:4" ht="12.75">
      <c r="A41" s="221">
        <f t="shared" si="4"/>
        <v>2015</v>
      </c>
      <c r="B41" s="38">
        <f t="shared" si="5"/>
        <v>0</v>
      </c>
      <c r="C41" s="377"/>
      <c r="D41" s="38"/>
    </row>
    <row r="42" spans="1:4" ht="12.75">
      <c r="A42" s="221">
        <f t="shared" si="4"/>
        <v>2016</v>
      </c>
      <c r="B42" s="38">
        <f t="shared" si="5"/>
        <v>0</v>
      </c>
      <c r="C42" s="377"/>
      <c r="D42" s="38"/>
    </row>
    <row r="43" spans="1:4" ht="12.75">
      <c r="A43" s="222">
        <f t="shared" si="4"/>
        <v>2017</v>
      </c>
      <c r="B43" s="223">
        <f t="shared" si="5"/>
        <v>0</v>
      </c>
      <c r="C43" s="378"/>
      <c r="D43" s="38"/>
    </row>
    <row r="44" ht="12.75">
      <c r="D44" s="38"/>
    </row>
    <row r="45" spans="1:4" ht="12.75">
      <c r="A45" s="224"/>
      <c r="B45" s="225"/>
      <c r="C45" s="226"/>
      <c r="D45" s="38"/>
    </row>
    <row r="46" spans="1:4" ht="12.75">
      <c r="A46" s="218"/>
      <c r="B46" s="219" t="s">
        <v>190</v>
      </c>
      <c r="C46" s="220" t="s">
        <v>396</v>
      </c>
      <c r="D46" s="38"/>
    </row>
    <row r="47" spans="1:4" ht="12.75">
      <c r="A47" s="375">
        <v>2010</v>
      </c>
      <c r="B47" s="376"/>
      <c r="C47" s="377"/>
      <c r="D47" s="38"/>
    </row>
    <row r="48" spans="1:4" ht="12.75">
      <c r="A48" s="221">
        <f>+A47+1</f>
        <v>2011</v>
      </c>
      <c r="B48" s="38">
        <f>+B47*(1+C48)</f>
        <v>0</v>
      </c>
      <c r="C48" s="377"/>
      <c r="D48" s="38"/>
    </row>
    <row r="49" spans="1:4" ht="12.75">
      <c r="A49" s="221">
        <f aca="true" t="shared" si="6" ref="A49:A54">+A48+1</f>
        <v>2012</v>
      </c>
      <c r="B49" s="38">
        <f aca="true" t="shared" si="7" ref="B49:B54">+B48*(1+C49)</f>
        <v>0</v>
      </c>
      <c r="C49" s="377"/>
      <c r="D49" s="38"/>
    </row>
    <row r="50" spans="1:4" ht="12.75">
      <c r="A50" s="221">
        <f t="shared" si="6"/>
        <v>2013</v>
      </c>
      <c r="B50" s="38">
        <f t="shared" si="7"/>
        <v>0</v>
      </c>
      <c r="C50" s="377"/>
      <c r="D50" s="38"/>
    </row>
    <row r="51" spans="1:4" ht="12.75">
      <c r="A51" s="221">
        <f t="shared" si="6"/>
        <v>2014</v>
      </c>
      <c r="B51" s="38">
        <f t="shared" si="7"/>
        <v>0</v>
      </c>
      <c r="C51" s="377"/>
      <c r="D51" s="38"/>
    </row>
    <row r="52" spans="1:4" ht="12.75">
      <c r="A52" s="221">
        <f t="shared" si="6"/>
        <v>2015</v>
      </c>
      <c r="B52" s="38">
        <f t="shared" si="7"/>
        <v>0</v>
      </c>
      <c r="C52" s="377"/>
      <c r="D52" s="38"/>
    </row>
    <row r="53" spans="1:4" ht="12.75">
      <c r="A53" s="221">
        <f t="shared" si="6"/>
        <v>2016</v>
      </c>
      <c r="B53" s="38">
        <f t="shared" si="7"/>
        <v>0</v>
      </c>
      <c r="C53" s="377"/>
      <c r="D53" s="38"/>
    </row>
    <row r="54" spans="1:4" ht="12.75">
      <c r="A54" s="222">
        <f t="shared" si="6"/>
        <v>2017</v>
      </c>
      <c r="B54" s="223">
        <f t="shared" si="7"/>
        <v>0</v>
      </c>
      <c r="C54" s="378"/>
      <c r="D54" s="38"/>
    </row>
    <row r="55" ht="12.75">
      <c r="D55" s="38"/>
    </row>
    <row r="56" ht="12.75">
      <c r="D56" s="38"/>
    </row>
    <row r="57" ht="12.75">
      <c r="D57" s="38"/>
    </row>
    <row r="58" ht="12.75">
      <c r="D58" s="38"/>
    </row>
    <row r="59" ht="12.75">
      <c r="D59" s="38"/>
    </row>
    <row r="60" ht="12.75">
      <c r="D60" s="38"/>
    </row>
    <row r="61" ht="12.75">
      <c r="D61" s="38"/>
    </row>
    <row r="62" ht="12.75">
      <c r="D62" s="38"/>
    </row>
    <row r="63" ht="12.75">
      <c r="D63" s="38"/>
    </row>
    <row r="64" ht="12.75">
      <c r="D64" s="38"/>
    </row>
    <row r="65" ht="12.75">
      <c r="D65" s="38"/>
    </row>
    <row r="66" ht="12.75">
      <c r="D66" s="38"/>
    </row>
    <row r="67" ht="12.75">
      <c r="D67" s="38"/>
    </row>
    <row r="68" ht="12.75">
      <c r="D68" s="38"/>
    </row>
    <row r="69" ht="12.75">
      <c r="D69" s="38"/>
    </row>
  </sheetData>
  <sheetProtection/>
  <dataValidations count="5">
    <dataValidation type="list" allowBlank="1" showInputMessage="1" showErrorMessage="1" sqref="E3:E8 G3:H8">
      <formula1>$O$3:$O$4</formula1>
    </dataValidation>
    <dataValidation type="list" allowBlank="1" showInputMessage="1" showErrorMessage="1" sqref="F3:F8">
      <formula1>$P$3:$P$5</formula1>
    </dataValidation>
    <dataValidation type="list" allowBlank="1" showInputMessage="1" showErrorMessage="1" sqref="C3:C8">
      <formula1>$Q$3:$Q$5</formula1>
    </dataValidation>
    <dataValidation type="list" allowBlank="1" showInputMessage="1" showErrorMessage="1" sqref="D3:D8">
      <formula1>$R$3:$R$5</formula1>
    </dataValidation>
    <dataValidation type="list" allowBlank="1" showInputMessage="1" showErrorMessage="1" sqref="M3:M8">
      <formula1>$S$3:$S$30</formula1>
    </dataValidation>
  </dataValidations>
  <printOptions/>
  <pageMargins left="0.75" right="0.6" top="1" bottom="1" header="0.5" footer="0.5"/>
  <pageSetup cellComments="asDisplayed" fitToHeight="0" fitToWidth="1" horizontalDpi="600" verticalDpi="600" orientation="landscape" scale="38" r:id="rId3"/>
  <headerFooter alignWithMargins="0">
    <oddHeader>&amp;L&amp;F&amp;R&amp;A</oddHeader>
    <oddFooter>&amp;L&amp;D&amp;C&amp;A&amp;R&amp;P of &amp;N</oddFooter>
  </headerFooter>
  <legacyDrawing r:id="rId2"/>
</worksheet>
</file>

<file path=xl/worksheets/sheet9.xml><?xml version="1.0" encoding="utf-8"?>
<worksheet xmlns="http://schemas.openxmlformats.org/spreadsheetml/2006/main" xmlns:r="http://schemas.openxmlformats.org/officeDocument/2006/relationships">
  <sheetPr>
    <tabColor indexed="41"/>
  </sheetPr>
  <dimension ref="A1:I28"/>
  <sheetViews>
    <sheetView zoomScale="75" zoomScaleNormal="75" zoomScalePageLayoutView="0" workbookViewId="0" topLeftCell="A1">
      <selection activeCell="E7" sqref="E7:I20"/>
    </sheetView>
  </sheetViews>
  <sheetFormatPr defaultColWidth="9.140625" defaultRowHeight="12.75"/>
  <cols>
    <col min="1" max="1" width="61.28125" style="2" customWidth="1"/>
    <col min="2" max="2" width="6.28125" style="2" customWidth="1"/>
    <col min="3" max="3" width="47.28125" style="2" customWidth="1"/>
    <col min="4" max="4" width="9.140625" style="2" customWidth="1"/>
    <col min="5" max="5" width="61.00390625" style="2" customWidth="1"/>
    <col min="6" max="6" width="9.140625" style="2" customWidth="1"/>
    <col min="7" max="7" width="42.7109375" style="2" customWidth="1"/>
    <col min="8" max="16384" width="9.140625" style="2" customWidth="1"/>
  </cols>
  <sheetData>
    <row r="1" s="36" customFormat="1" ht="26.25" customHeight="1">
      <c r="A1" s="37" t="s">
        <v>245</v>
      </c>
    </row>
    <row r="2" spans="1:5" ht="27.75" customHeight="1">
      <c r="A2" s="175" t="s">
        <v>9</v>
      </c>
      <c r="B2" s="174"/>
      <c r="C2" s="175" t="s">
        <v>8</v>
      </c>
      <c r="E2" s="393" t="s">
        <v>504</v>
      </c>
    </row>
    <row r="3" spans="1:3" ht="23.25" customHeight="1">
      <c r="A3" s="174" t="s">
        <v>20</v>
      </c>
      <c r="B3" s="174"/>
      <c r="C3" s="174" t="s">
        <v>20</v>
      </c>
    </row>
    <row r="4" spans="1:5" ht="27.75" customHeight="1">
      <c r="A4" s="175" t="s">
        <v>35</v>
      </c>
      <c r="B4" s="174"/>
      <c r="C4" s="175" t="s">
        <v>35</v>
      </c>
      <c r="E4" s="488" t="s">
        <v>512</v>
      </c>
    </row>
    <row r="5" spans="1:5" ht="27.75" customHeight="1">
      <c r="A5" s="175" t="s">
        <v>35</v>
      </c>
      <c r="B5" s="174"/>
      <c r="C5" s="175"/>
      <c r="E5" s="489"/>
    </row>
    <row r="6" spans="1:3" ht="27.75" customHeight="1">
      <c r="A6" s="175" t="s">
        <v>35</v>
      </c>
      <c r="B6" s="174"/>
      <c r="C6" s="175"/>
    </row>
    <row r="7" spans="1:3" ht="27.75" customHeight="1">
      <c r="A7" s="175" t="s">
        <v>35</v>
      </c>
      <c r="B7" s="174"/>
      <c r="C7" s="175"/>
    </row>
    <row r="8" spans="1:3" ht="27.75" customHeight="1">
      <c r="A8" s="175" t="s">
        <v>35</v>
      </c>
      <c r="B8" s="174"/>
      <c r="C8" s="175"/>
    </row>
    <row r="9" spans="1:3" ht="27.75" customHeight="1">
      <c r="A9" s="175" t="s">
        <v>35</v>
      </c>
      <c r="B9" s="174"/>
      <c r="C9" s="175"/>
    </row>
    <row r="10" spans="1:3" ht="27.75" customHeight="1">
      <c r="A10" s="175" t="s">
        <v>35</v>
      </c>
      <c r="B10" s="174"/>
      <c r="C10" s="175"/>
    </row>
    <row r="11" spans="1:3" ht="27.75" customHeight="1">
      <c r="A11" s="175" t="s">
        <v>269</v>
      </c>
      <c r="B11" s="174"/>
      <c r="C11" s="175"/>
    </row>
    <row r="12" spans="1:3" ht="27.75" customHeight="1">
      <c r="A12" s="175" t="s">
        <v>35</v>
      </c>
      <c r="B12" s="174"/>
      <c r="C12" s="175"/>
    </row>
    <row r="13" spans="1:3" ht="27.75" customHeight="1">
      <c r="A13" s="174"/>
      <c r="B13" s="174"/>
      <c r="C13" s="174"/>
    </row>
    <row r="14" spans="1:3" ht="27.75" customHeight="1">
      <c r="A14" s="175" t="s">
        <v>140</v>
      </c>
      <c r="B14" s="174"/>
      <c r="C14" s="175" t="s">
        <v>202</v>
      </c>
    </row>
    <row r="15" spans="1:3" ht="27.75" customHeight="1">
      <c r="A15" s="174" t="s">
        <v>20</v>
      </c>
      <c r="B15" s="174"/>
      <c r="C15" s="174" t="s">
        <v>20</v>
      </c>
    </row>
    <row r="16" spans="1:3" ht="27.75" customHeight="1">
      <c r="A16" s="175" t="s">
        <v>35</v>
      </c>
      <c r="B16" s="174"/>
      <c r="C16" s="175" t="s">
        <v>35</v>
      </c>
    </row>
    <row r="17" spans="1:3" ht="27.75" customHeight="1">
      <c r="A17" s="175" t="s">
        <v>35</v>
      </c>
      <c r="B17" s="174"/>
      <c r="C17" s="175"/>
    </row>
    <row r="18" spans="1:3" ht="27.75" customHeight="1">
      <c r="A18" s="175" t="s">
        <v>35</v>
      </c>
      <c r="B18" s="174"/>
      <c r="C18" s="175"/>
    </row>
    <row r="19" spans="1:3" ht="27.75" customHeight="1">
      <c r="A19" s="175" t="s">
        <v>35</v>
      </c>
      <c r="B19" s="174"/>
      <c r="C19" s="175"/>
    </row>
    <row r="20" spans="1:3" ht="27.75" customHeight="1">
      <c r="A20" s="175" t="s">
        <v>35</v>
      </c>
      <c r="B20" s="174"/>
      <c r="C20" s="175"/>
    </row>
    <row r="21" spans="1:3" ht="27.75" customHeight="1">
      <c r="A21" s="174"/>
      <c r="B21" s="174"/>
      <c r="C21" s="174"/>
    </row>
    <row r="22" spans="1:3" ht="27.75" customHeight="1">
      <c r="A22" s="175" t="s">
        <v>474</v>
      </c>
      <c r="C22" s="175" t="s">
        <v>471</v>
      </c>
    </row>
    <row r="23" spans="1:3" ht="27.75" customHeight="1">
      <c r="A23" s="174" t="s">
        <v>20</v>
      </c>
      <c r="B23" s="174"/>
      <c r="C23" s="174" t="s">
        <v>20</v>
      </c>
    </row>
    <row r="24" spans="1:9" ht="27.75" customHeight="1">
      <c r="A24" s="175" t="s">
        <v>35</v>
      </c>
      <c r="B24" s="174"/>
      <c r="C24" s="175" t="s">
        <v>35</v>
      </c>
      <c r="E24" s="415"/>
      <c r="F24" s="44"/>
      <c r="G24" s="44"/>
      <c r="H24" s="44"/>
      <c r="I24" s="44"/>
    </row>
    <row r="25" spans="1:3" ht="27.75" customHeight="1">
      <c r="A25" s="175" t="s">
        <v>35</v>
      </c>
      <c r="B25" s="174"/>
      <c r="C25" s="175"/>
    </row>
    <row r="26" spans="1:3" ht="27.75" customHeight="1">
      <c r="A26" s="175" t="s">
        <v>35</v>
      </c>
      <c r="B26" s="174"/>
      <c r="C26" s="175"/>
    </row>
    <row r="27" spans="1:3" ht="27.75" customHeight="1">
      <c r="A27" s="175" t="s">
        <v>35</v>
      </c>
      <c r="B27" s="174"/>
      <c r="C27" s="175"/>
    </row>
    <row r="28" spans="1:3" ht="27.75" customHeight="1">
      <c r="A28" s="175" t="s">
        <v>35</v>
      </c>
      <c r="B28" s="174"/>
      <c r="C28" s="175"/>
    </row>
    <row r="29" ht="27.75" customHeight="1"/>
    <row r="30" ht="27.75" customHeight="1"/>
    <row r="31" ht="27.75" customHeight="1"/>
    <row r="32" ht="27.75" customHeight="1"/>
    <row r="33" ht="27.75" customHeight="1"/>
    <row r="34" ht="27.75" customHeight="1"/>
  </sheetData>
  <sheetProtection/>
  <mergeCells count="1">
    <mergeCell ref="E4:E5"/>
  </mergeCells>
  <printOptions/>
  <pageMargins left="0.75" right="0.75" top="1" bottom="1" header="0.5" footer="0.5"/>
  <pageSetup horizontalDpi="600" verticalDpi="600" orientation="portrait" scale="72" r:id="rId3"/>
  <headerFooter alignWithMargins="0">
    <oddHeader>&amp;L&amp;F&amp;R&amp;A</oddHeader>
    <oddFooter>&amp;L&amp;D&amp;C&amp;A&amp;R&amp;P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Housing Authority of Portland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itlaptop</dc:creator>
  <cp:keywords/>
  <dc:description/>
  <cp:lastModifiedBy>Robin Boyce</cp:lastModifiedBy>
  <cp:lastPrinted>2011-04-26T23:40:21Z</cp:lastPrinted>
  <dcterms:created xsi:type="dcterms:W3CDTF">2009-02-13T15:18:39Z</dcterms:created>
  <dcterms:modified xsi:type="dcterms:W3CDTF">2011-07-10T20:38:28Z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