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J:\Asset Management\Incentive Program Compliance\9.Website\Compliance Forms\"/>
    </mc:Choice>
  </mc:AlternateContent>
  <xr:revisionPtr revIDLastSave="0" documentId="13_ncr:1_{98658FD5-38EA-4B69-A68B-323701CBD6D8}" xr6:coauthVersionLast="46" xr6:coauthVersionMax="46" xr10:uidLastSave="{00000000-0000-0000-0000-000000000000}"/>
  <bookViews>
    <workbookView xWindow="40920" yWindow="3150" windowWidth="29040" windowHeight="15840" tabRatio="799" xr2:uid="{00000000-000D-0000-FFFF-FFFF00000000}"/>
  </bookViews>
  <sheets>
    <sheet name="Household Eligibility Cert." sheetId="1" r:id="rId1"/>
    <sheet name="Employment Income HHMember1" sheetId="9" r:id="rId2"/>
    <sheet name="Employment Income HHMember 2" sheetId="7" r:id="rId3"/>
    <sheet name="Employment Income HHMember 3" sheetId="10" r:id="rId4"/>
    <sheet name="Tables" sheetId="2" state="hidden" r:id="rId5"/>
  </sheets>
  <definedNames>
    <definedName name="_xlnm._FilterDatabase" localSheetId="4" hidden="1">Tables!$G$2:$G$10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7" i="9" l="1"/>
  <c r="P57" i="10"/>
  <c r="O57" i="10"/>
  <c r="N57" i="10"/>
  <c r="M57" i="10"/>
  <c r="L57" i="10"/>
  <c r="P57" i="7"/>
  <c r="O57" i="7"/>
  <c r="N57" i="7"/>
  <c r="M57" i="7"/>
  <c r="L57" i="7"/>
  <c r="N57" i="9" l="1"/>
  <c r="O57" i="9"/>
  <c r="P57" i="9"/>
  <c r="T64" i="1" l="1"/>
  <c r="AI64" i="1" s="1"/>
  <c r="M79" i="1"/>
  <c r="T79" i="1" s="1"/>
  <c r="D5" i="10" l="1"/>
  <c r="D5" i="7"/>
  <c r="D5" i="9"/>
  <c r="AC47" i="1"/>
  <c r="M34" i="10" l="1"/>
  <c r="M34" i="7"/>
  <c r="M34" i="9"/>
  <c r="E46" i="10" l="1"/>
  <c r="E49" i="10" s="1"/>
  <c r="E44" i="10"/>
  <c r="E45" i="10" s="1"/>
  <c r="M36" i="10"/>
  <c r="M38" i="10" s="1"/>
  <c r="M42" i="10" s="1"/>
  <c r="P26" i="10"/>
  <c r="P24" i="10"/>
  <c r="P23" i="10"/>
  <c r="P22" i="10"/>
  <c r="P21" i="10"/>
  <c r="P20" i="10"/>
  <c r="P19" i="10"/>
  <c r="N18" i="10"/>
  <c r="M18" i="10"/>
  <c r="F18" i="10"/>
  <c r="P18" i="10" s="1"/>
  <c r="N17" i="10"/>
  <c r="M17" i="10"/>
  <c r="P17" i="10" s="1"/>
  <c r="P16" i="10"/>
  <c r="P15" i="10"/>
  <c r="P14" i="10"/>
  <c r="P13" i="10"/>
  <c r="P12" i="10"/>
  <c r="P11" i="10"/>
  <c r="F10" i="10"/>
  <c r="P10" i="10" s="1"/>
  <c r="P9" i="10"/>
  <c r="E5" i="10"/>
  <c r="M57" i="9"/>
  <c r="E46" i="9"/>
  <c r="E49" i="9" s="1"/>
  <c r="E44" i="9"/>
  <c r="E45" i="9" s="1"/>
  <c r="M36" i="9"/>
  <c r="M38" i="9" s="1"/>
  <c r="M42" i="9" s="1"/>
  <c r="P26" i="9"/>
  <c r="P24" i="9"/>
  <c r="P23" i="9"/>
  <c r="P22" i="9"/>
  <c r="P21" i="9"/>
  <c r="P20" i="9"/>
  <c r="P19" i="9"/>
  <c r="N18" i="9"/>
  <c r="M18" i="9"/>
  <c r="F18" i="9"/>
  <c r="N17" i="9"/>
  <c r="M17" i="9"/>
  <c r="P16" i="9"/>
  <c r="P15" i="9"/>
  <c r="P14" i="9"/>
  <c r="P13" i="9"/>
  <c r="P12" i="9"/>
  <c r="P11" i="9"/>
  <c r="F10" i="9"/>
  <c r="P10" i="9" s="1"/>
  <c r="P9" i="9"/>
  <c r="E5" i="9"/>
  <c r="E46" i="7"/>
  <c r="E49" i="7" s="1"/>
  <c r="E44" i="7"/>
  <c r="E45" i="7" s="1"/>
  <c r="M36" i="7"/>
  <c r="M38" i="7" s="1"/>
  <c r="M42" i="7" s="1"/>
  <c r="P26" i="7"/>
  <c r="P24" i="7"/>
  <c r="P23" i="7"/>
  <c r="P22" i="7"/>
  <c r="P21" i="7"/>
  <c r="P20" i="7"/>
  <c r="P19" i="7"/>
  <c r="N18" i="7"/>
  <c r="M18" i="7"/>
  <c r="F18" i="7"/>
  <c r="N17" i="7"/>
  <c r="M17" i="7"/>
  <c r="P16" i="7"/>
  <c r="P15" i="7"/>
  <c r="P14" i="7"/>
  <c r="P13" i="7"/>
  <c r="P12" i="7"/>
  <c r="P11" i="7"/>
  <c r="F10" i="7"/>
  <c r="P10" i="7" s="1"/>
  <c r="P9" i="7"/>
  <c r="E5" i="7"/>
  <c r="P18" i="9" l="1"/>
  <c r="P17" i="9"/>
  <c r="P25" i="9" s="1"/>
  <c r="P27" i="9" s="1"/>
  <c r="F55" i="9" s="1"/>
  <c r="P25" i="10"/>
  <c r="P27" i="10" s="1"/>
  <c r="F55" i="10" s="1"/>
  <c r="P17" i="7"/>
  <c r="P18" i="7"/>
  <c r="P25" i="7" l="1"/>
  <c r="P27" i="7" s="1"/>
  <c r="F55" i="7" s="1"/>
  <c r="AC43" i="1" l="1"/>
  <c r="AK55" i="1" l="1"/>
  <c r="H57" i="1"/>
  <c r="H55" i="1"/>
  <c r="AC30" i="1" l="1"/>
  <c r="V30" i="1"/>
  <c r="O30" i="1"/>
  <c r="D30" i="1"/>
  <c r="AC31" i="1" l="1"/>
  <c r="W43" i="1" l="1"/>
  <c r="B45" i="1" s="1"/>
  <c r="AC45" i="1" s="1"/>
  <c r="AC49" i="1" l="1"/>
  <c r="N61" i="1" s="1"/>
  <c r="AI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Bombara, Justin</author>
    <author>Barker, Lacey</author>
  </authors>
  <commentList>
    <comment ref="N8" authorId="0" shapeId="0" xr:uid="{00000000-0006-0000-0000-000001000000}">
      <text>
        <r>
          <rPr>
            <sz val="9"/>
            <color indexed="81"/>
            <rFont val="Tahoma"/>
            <family val="2"/>
          </rPr>
          <t>Enter the date the lease is effective for move-in's.  
Recerts will be the date that the recert is effective.</t>
        </r>
      </text>
    </comment>
    <comment ref="N10" authorId="1" shapeId="0" xr:uid="{308C80A7-A196-4943-88E3-C50B3FE65B16}">
      <text>
        <r>
          <rPr>
            <sz val="9"/>
            <color indexed="81"/>
            <rFont val="Tahoma"/>
            <family val="2"/>
          </rPr>
          <t>Enter the date that the certification was completed.</t>
        </r>
      </text>
    </comment>
    <comment ref="A25" authorId="1" shapeId="0" xr:uid="{09F83908-8379-4486-8350-CC3C59A1C4FC}">
      <text>
        <r>
          <rPr>
            <sz val="9"/>
            <color indexed="81"/>
            <rFont val="Tahoma"/>
            <family val="2"/>
          </rPr>
          <t>Enter the applicable member numbers from the list above.</t>
        </r>
      </text>
    </comment>
    <comment ref="A35" authorId="1" shapeId="0" xr:uid="{D99B08B4-5EBA-4743-BFF7-52E43D247F4C}">
      <text>
        <r>
          <rPr>
            <sz val="9"/>
            <color indexed="81"/>
            <rFont val="Tahoma"/>
            <family val="2"/>
          </rPr>
          <t xml:space="preserve">Enter the applicable member numbers from the list above.
</t>
        </r>
      </text>
    </comment>
    <comment ref="T61" authorId="0" shapeId="0" xr:uid="{00000000-0006-0000-0000-000002000000}">
      <text>
        <r>
          <rPr>
            <sz val="9"/>
            <color indexed="81"/>
            <rFont val="Tahoma"/>
            <family val="2"/>
          </rPr>
          <t xml:space="preserve">Enter AMI% that corresponds with the unit type here. </t>
        </r>
      </text>
    </comment>
    <comment ref="A64" authorId="0" shapeId="0" xr:uid="{00000000-0006-0000-0000-000003000000}">
      <text>
        <r>
          <rPr>
            <sz val="9"/>
            <color indexed="81"/>
            <rFont val="Tahoma"/>
            <family val="2"/>
          </rPr>
          <t>See current MFTE and Incentive Zoning Income and Rent Limits, as applicable to the property.</t>
        </r>
      </text>
    </comment>
    <comment ref="B69" authorId="0" shapeId="0" xr:uid="{00000000-0006-0000-0000-000004000000}">
      <text>
        <r>
          <rPr>
            <sz val="9"/>
            <color indexed="81"/>
            <rFont val="Tahoma"/>
            <family val="2"/>
          </rPr>
          <t>Enter base rent property is charging the resident, with no optional fees included.</t>
        </r>
      </text>
    </comment>
    <comment ref="T69" authorId="0" shapeId="0" xr:uid="{00000000-0006-0000-0000-000005000000}">
      <text>
        <r>
          <rPr>
            <sz val="9"/>
            <color indexed="81"/>
            <rFont val="Tahoma"/>
            <family val="2"/>
          </rPr>
          <t>See current MFTE and/or Incentive Zoning Income and Rent Limits.  If both programs apply, use most restrictive rent amount.</t>
        </r>
      </text>
    </comment>
    <comment ref="B71" authorId="0" shapeId="0" xr:uid="{00000000-0006-0000-0000-000006000000}">
      <text>
        <r>
          <rPr>
            <sz val="9"/>
            <color indexed="81"/>
            <rFont val="Tahoma"/>
            <family val="2"/>
          </rPr>
          <t>Enter a utility allowance from the options available.  Do not enter a negative value.</t>
        </r>
      </text>
    </comment>
    <comment ref="T71" authorId="0" shapeId="0" xr:uid="{00000000-0006-0000-0000-000007000000}">
      <text>
        <r>
          <rPr>
            <sz val="9"/>
            <color indexed="81"/>
            <rFont val="Tahoma"/>
            <family val="2"/>
          </rPr>
          <t xml:space="preserve">These two fields to be used for rental assistance  only, such as Housing Choice Voucher (Section 8), VASH, etc.  If the applicant does not receive rental assistance, leave blank.
</t>
        </r>
      </text>
    </comment>
    <comment ref="B73" authorId="0" shapeId="0" xr:uid="{00000000-0006-0000-0000-000008000000}">
      <text>
        <r>
          <rPr>
            <sz val="9"/>
            <color indexed="81"/>
            <rFont val="Tahoma"/>
            <family val="2"/>
          </rPr>
          <t>Properties may choose to deduct actual premium, a recommended insurance plan's amount, or $12.00.  Do not enter negative values.  If renter's insurance is not required, leave blank or enter $0.</t>
        </r>
      </text>
    </comment>
    <comment ref="T73" authorId="0" shapeId="0" xr:uid="{BD8F6D63-DECC-4BD5-9946-01FD37966F2F}">
      <text>
        <r>
          <rPr>
            <sz val="9"/>
            <color indexed="81"/>
            <rFont val="Tahoma"/>
            <family val="2"/>
          </rPr>
          <t xml:space="preserve">Enter the amount of assistance being given from the agency only.  If the applicant does not receive rental assistance, leave blank.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Bombara, Justin</author>
    <author>Wood, Jamie</author>
  </authors>
  <commentList>
    <comment ref="E4" authorId="0" shapeId="0" xr:uid="{47E253BC-6A5F-42E5-BE0B-6ACF7936044F}">
      <text>
        <r>
          <rPr>
            <sz val="9"/>
            <color indexed="81"/>
            <rFont val="Tahoma"/>
            <family val="2"/>
          </rPr>
          <t>The Certification Effective Date is the anticipated first day of the initial lease.</t>
        </r>
      </text>
    </comment>
    <comment ref="B5" authorId="0" shapeId="0" xr:uid="{91B53E47-3489-44D3-BE9D-D53ED4678C3E}">
      <text>
        <r>
          <rPr>
            <sz val="9"/>
            <color indexed="81"/>
            <rFont val="Tahoma"/>
            <family val="2"/>
          </rPr>
          <t xml:space="preserve">In MFTE and IZ programs, the income projection period runs from the Certification Effective Date (above) for 12 months.  </t>
        </r>
      </text>
    </comment>
    <comment ref="M10" authorId="0" shapeId="0" xr:uid="{FAFBBAEA-4FE1-4E1A-81AB-AC96A1F1BBE2}">
      <text>
        <r>
          <rPr>
            <sz val="9"/>
            <color indexed="81"/>
            <rFont val="Tahoma"/>
            <family val="2"/>
          </rPr>
          <t>When given a range by the employer, for example, 5-10 hours a week, always assume the higher amount.  In this case 10 hours.  If the applicant is ineligible get a clarification from the employer.</t>
        </r>
      </text>
    </comment>
    <comment ref="D17" authorId="0" shapeId="0" xr:uid="{2B85B366-6277-41F4-9D14-5CCB64ED5931}">
      <text>
        <r>
          <rPr>
            <sz val="9"/>
            <color indexed="81"/>
            <rFont val="Tahoma"/>
            <family val="2"/>
          </rPr>
          <t>Enter start date of the raise here, if known.</t>
        </r>
      </text>
    </comment>
    <comment ref="E17" authorId="0" shapeId="0" xr:uid="{0FD53A3C-1CD3-4513-B289-955D3A7EDBF3}">
      <text>
        <r>
          <rPr>
            <sz val="9"/>
            <color indexed="81"/>
            <rFont val="Tahoma"/>
            <family val="2"/>
          </rPr>
          <t>Enter the end of the income projection period date, found in Cell D4 if information was entered in D3.</t>
        </r>
      </text>
    </comment>
    <comment ref="F17" authorId="0" shapeId="0" xr:uid="{0CC126F0-0736-4361-B744-9AC91C656069}">
      <text>
        <r>
          <rPr>
            <sz val="9"/>
            <color indexed="81"/>
            <rFont val="Tahoma"/>
            <family val="2"/>
          </rPr>
          <t>Enter the only the increase in pay due to the raise.  For example, if raise is from $15.00 to $16.00, enter $1.00.</t>
        </r>
      </text>
    </comment>
    <comment ref="M17" authorId="0" shapeId="0" xr:uid="{39E56DCD-59EC-47FB-A575-0B6B9F04B862}">
      <text>
        <r>
          <rPr>
            <sz val="9"/>
            <color indexed="81"/>
            <rFont val="Tahoma"/>
            <family val="2"/>
          </rPr>
          <t>Assumes identical hours to what was entered above for Base Pay.</t>
        </r>
      </text>
    </comment>
    <comment ref="M18" authorId="0" shapeId="0" xr:uid="{D7E4163F-39F1-4817-A8D0-F8DB5C7A6ADF}">
      <text>
        <r>
          <rPr>
            <sz val="9"/>
            <color indexed="81"/>
            <rFont val="Tahoma"/>
            <family val="2"/>
          </rPr>
          <t>Assumes identical overtime hours to what was entered above in Overtime.</t>
        </r>
      </text>
    </comment>
    <comment ref="F26" authorId="0" shapeId="0" xr:uid="{FC7342BA-351F-44C4-9C9B-78A23ABF2F93}">
      <text>
        <r>
          <rPr>
            <sz val="9"/>
            <color indexed="81"/>
            <rFont val="Tahoma"/>
            <family val="2"/>
          </rPr>
          <t>Select from dropdown avaialble ONLY if it is established that tips are avaialble to applicant but specific amounts were not disclosed.  Formulas will impute 20% of income as tips, 40% if in gaming industry.</t>
        </r>
      </text>
    </comment>
    <comment ref="B32" authorId="0" shapeId="0" xr:uid="{17E31B5F-F4F3-4375-B20B-169F1C7F88B8}">
      <text>
        <r>
          <rPr>
            <sz val="9"/>
            <color indexed="81"/>
            <rFont val="Tahoma"/>
            <family val="2"/>
          </rPr>
          <t>Enter pay period length based on information available on paystub.  Please pay particular attention to whether paycheck is biweekly or bimonthly.  Information you enter here must be accurate for formula to make correct calculation.</t>
        </r>
      </text>
    </comment>
    <comment ref="K32" authorId="0" shapeId="0" xr:uid="{A5D0F708-0141-4B1E-8BD4-3D17FEA8B852}">
      <text>
        <r>
          <rPr>
            <sz val="9"/>
            <color indexed="81"/>
            <rFont val="Tahoma"/>
            <family val="2"/>
          </rPr>
          <t>Information avialable on Employment Verification form.  If you have received paystubs instead, you will need to get the first paystub of the YTD pay period and use the start date of that pay period.  January 1st is not always the start date of the pay period, and using this date as a default  in error may lead to an ineligibility determination that is not warranted.</t>
        </r>
      </text>
    </comment>
    <comment ref="K33" authorId="0" shapeId="0" xr:uid="{7F087E1B-34A2-4AF7-9D6D-DF05738872EC}">
      <text>
        <r>
          <rPr>
            <sz val="9"/>
            <color indexed="81"/>
            <rFont val="Tahoma"/>
            <family val="2"/>
          </rPr>
          <t>This date is available on the Employment Verification form.  If using paystubs, use the end of the pay period date on the final paystubs, enterin the gross YTD amount on that same paystub in the appropriate space below.</t>
        </r>
      </text>
    </comment>
    <comment ref="K34" authorId="0" shapeId="0" xr:uid="{921BB6E3-AB3E-4CEE-B75F-C3F54E243D82}">
      <text>
        <r>
          <rPr>
            <sz val="9"/>
            <color indexed="81"/>
            <rFont val="Tahoma"/>
            <family val="2"/>
          </rPr>
          <t>Weeks worked during YTD period.Formula calculates fractional weeks rounded to the nearest decimal point.</t>
        </r>
      </text>
    </comment>
    <comment ref="K35" authorId="0" shapeId="0" xr:uid="{2B175EA3-0C91-41A9-A233-859EF9EAF7D7}">
      <text>
        <r>
          <rPr>
            <sz val="9"/>
            <color indexed="81"/>
            <rFont val="Tahoma"/>
            <family val="2"/>
          </rPr>
          <t>Enter YTD amount from Employment Verification or from final paystub received.</t>
        </r>
      </text>
    </comment>
    <comment ref="K39" authorId="0" shapeId="0" xr:uid="{608A02F6-C54D-4F18-87ED-1428DC9C4E8E}">
      <text>
        <r>
          <rPr>
            <sz val="9"/>
            <color indexed="81"/>
            <rFont val="Tahoma"/>
            <family val="2"/>
          </rPr>
          <t xml:space="preserve">Enter if a raise is anticipated. </t>
        </r>
      </text>
    </comment>
    <comment ref="K41" authorId="0" shapeId="0" xr:uid="{CAE5EF7B-9E9D-4187-81AF-4C815E77E3FF}">
      <text>
        <r>
          <rPr>
            <sz val="9"/>
            <color indexed="81"/>
            <rFont val="Tahoma"/>
            <family val="2"/>
          </rPr>
          <t>Enter if bonus, commissions, tips anticipated. If already included in YTD value, do not enter again.</t>
        </r>
      </text>
    </comment>
    <comment ref="B47" authorId="0" shapeId="0" xr:uid="{A97FD30F-A303-4FD0-9E7A-184FCF8E6788}">
      <text>
        <r>
          <rPr>
            <sz val="9"/>
            <color indexed="81"/>
            <rFont val="Tahoma"/>
            <family val="2"/>
          </rPr>
          <t>Enter if raise is anticipated.</t>
        </r>
      </text>
    </comment>
    <comment ref="B48" authorId="0" shapeId="0" xr:uid="{A63096DB-45F5-47A2-9500-055EEC9C367E}">
      <text>
        <r>
          <rPr>
            <sz val="9"/>
            <color indexed="81"/>
            <rFont val="Tahoma"/>
            <family val="2"/>
          </rPr>
          <t>Enter if raise on overtime is anticipated.</t>
        </r>
      </text>
    </comment>
    <comment ref="N48" authorId="1" shapeId="0" xr:uid="{9082D969-3887-44DE-AB02-D7A0EF716D56}">
      <text>
        <r>
          <rPr>
            <b/>
            <sz val="9"/>
            <color indexed="81"/>
            <rFont val="Tahoma"/>
            <family val="2"/>
          </rPr>
          <t>Wood, Jamie:</t>
        </r>
        <r>
          <rPr>
            <sz val="9"/>
            <color indexed="81"/>
            <rFont val="Tahoma"/>
            <family val="2"/>
          </rPr>
          <t xml:space="preserve">
Select other assets as appliciable.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Bombara, Justin</author>
  </authors>
  <commentList>
    <comment ref="E4" authorId="0" shapeId="0" xr:uid="{5A21C665-C261-4956-B686-274E7EE1141B}">
      <text>
        <r>
          <rPr>
            <sz val="9"/>
            <color indexed="81"/>
            <rFont val="Tahoma"/>
            <family val="2"/>
          </rPr>
          <t>The Certification Effective Date is the anticipated first day of the initial lease.</t>
        </r>
      </text>
    </comment>
    <comment ref="B5" authorId="0" shapeId="0" xr:uid="{02C83702-93CB-466E-B5AE-EAE3F8ACD9D6}">
      <text>
        <r>
          <rPr>
            <sz val="9"/>
            <color indexed="81"/>
            <rFont val="Tahoma"/>
            <family val="2"/>
          </rPr>
          <t xml:space="preserve">In MFTE and IZ programs, the income projection period runs from the Certification Effective Date (above) for 12 months.  </t>
        </r>
      </text>
    </comment>
    <comment ref="M10" authorId="0" shapeId="0" xr:uid="{F02E87D1-7ADF-400F-9FC6-633720269DD9}">
      <text>
        <r>
          <rPr>
            <sz val="9"/>
            <color indexed="81"/>
            <rFont val="Tahoma"/>
            <family val="2"/>
          </rPr>
          <t>When given a range by the employer, for example, 5-10 hours a week, always assume the higher amount.  In this case 10 hours.  If the applicant is ineligible get a clarification from the employer.</t>
        </r>
      </text>
    </comment>
    <comment ref="D17" authorId="0" shapeId="0" xr:uid="{CA61EB3C-2496-46B6-AC99-D83EB629B36A}">
      <text>
        <r>
          <rPr>
            <sz val="9"/>
            <color indexed="81"/>
            <rFont val="Tahoma"/>
            <family val="2"/>
          </rPr>
          <t>Enter start date of the raise here, if known.</t>
        </r>
      </text>
    </comment>
    <comment ref="E17" authorId="0" shapeId="0" xr:uid="{BF8C1023-41DE-4B83-B709-3C0226A2194A}">
      <text>
        <r>
          <rPr>
            <sz val="9"/>
            <color indexed="81"/>
            <rFont val="Tahoma"/>
            <family val="2"/>
          </rPr>
          <t>Enter the end of the income projection period date, found in Cell D4 if information was entered in D3.</t>
        </r>
      </text>
    </comment>
    <comment ref="F17" authorId="0" shapeId="0" xr:uid="{A2887982-A8A3-412A-B07E-61140AD1BA7A}">
      <text>
        <r>
          <rPr>
            <sz val="9"/>
            <color indexed="81"/>
            <rFont val="Tahoma"/>
            <family val="2"/>
          </rPr>
          <t>Enter the only the increase in pay due to the raise.  For example, if raise is from $15.00 to $16.00, enter $1.00.</t>
        </r>
      </text>
    </comment>
    <comment ref="M17" authorId="0" shapeId="0" xr:uid="{714CA0C3-08C0-4283-9C99-A8426124E438}">
      <text>
        <r>
          <rPr>
            <sz val="9"/>
            <color indexed="81"/>
            <rFont val="Tahoma"/>
            <family val="2"/>
          </rPr>
          <t>Assumes identical hours to what was entered above for Base Pay.</t>
        </r>
      </text>
    </comment>
    <comment ref="M18" authorId="0" shapeId="0" xr:uid="{23FAA951-4846-453F-AE28-C8C11ED24AAD}">
      <text>
        <r>
          <rPr>
            <sz val="9"/>
            <color indexed="81"/>
            <rFont val="Tahoma"/>
            <family val="2"/>
          </rPr>
          <t>Assumes identical overtime hours to what was entered above in Overtime.</t>
        </r>
      </text>
    </comment>
    <comment ref="F26" authorId="0" shapeId="0" xr:uid="{22140CB5-212D-4981-A1AE-55573142FE2A}">
      <text>
        <r>
          <rPr>
            <sz val="9"/>
            <color indexed="81"/>
            <rFont val="Tahoma"/>
            <family val="2"/>
          </rPr>
          <t>Select from dropdown avaialble ONLY if it is established that tips are avaialble to applicant but specific amounts were not disclosed.  Formulas will impute 20% of income as tips, 40% if in gaming industry.</t>
        </r>
      </text>
    </comment>
    <comment ref="B32" authorId="0" shapeId="0" xr:uid="{188E8920-EE70-47FF-8AF4-81DC491027AF}">
      <text>
        <r>
          <rPr>
            <sz val="9"/>
            <color indexed="81"/>
            <rFont val="Tahoma"/>
            <family val="2"/>
          </rPr>
          <t>Enter pay period length based on information available on paystub.  Please pay particular attention to whether paycheck is biweekly or bimonthly.  Information you enter here must be accurate for formula to make correct calculation.</t>
        </r>
      </text>
    </comment>
    <comment ref="K32" authorId="0" shapeId="0" xr:uid="{ACF65D87-9A55-4EE3-B076-418A5FAD32C5}">
      <text>
        <r>
          <rPr>
            <sz val="9"/>
            <color indexed="81"/>
            <rFont val="Tahoma"/>
            <family val="2"/>
          </rPr>
          <t>Information avialable on Employment Verification form.  If you have received paystubs instead, you will need to get the first paystub of the YTD pay period and use the start date of that pay period.  January 1st is not always the start date of the pay period, and using this date as a default  in error may lead to an ineligibility determination that is not warranted.</t>
        </r>
      </text>
    </comment>
    <comment ref="K33" authorId="0" shapeId="0" xr:uid="{13BBEE18-5BB5-4B5B-8383-E04C09B262BE}">
      <text>
        <r>
          <rPr>
            <sz val="9"/>
            <color indexed="81"/>
            <rFont val="Tahoma"/>
            <family val="2"/>
          </rPr>
          <t>This date is available on the Employment Verification form.  If using paystubs, use the end of the pay period date on the final paystubs, enterin the gross YTD amount on that same paystub in the appropriate space below.</t>
        </r>
      </text>
    </comment>
    <comment ref="K34" authorId="0" shapeId="0" xr:uid="{7775E96D-FA55-42F8-956A-77D5761C7036}">
      <text>
        <r>
          <rPr>
            <sz val="9"/>
            <color indexed="81"/>
            <rFont val="Tahoma"/>
            <family val="2"/>
          </rPr>
          <t>Weeks worked during YTD period.Formula calculates fractional weeks rounded to the nearest decimal point.</t>
        </r>
      </text>
    </comment>
    <comment ref="K35" authorId="0" shapeId="0" xr:uid="{7D565251-7866-4B19-97DC-86290F26155D}">
      <text>
        <r>
          <rPr>
            <sz val="9"/>
            <color indexed="81"/>
            <rFont val="Tahoma"/>
            <family val="2"/>
          </rPr>
          <t>Enter YTD amount from Employment Verification or from final paystub received.</t>
        </r>
      </text>
    </comment>
    <comment ref="K39" authorId="0" shapeId="0" xr:uid="{65366199-3ADB-41BB-8154-78D5E6AEE377}">
      <text>
        <r>
          <rPr>
            <sz val="9"/>
            <color indexed="81"/>
            <rFont val="Tahoma"/>
            <family val="2"/>
          </rPr>
          <t xml:space="preserve">Enter if a raise is anticipated. </t>
        </r>
      </text>
    </comment>
    <comment ref="K41" authorId="0" shapeId="0" xr:uid="{4208AB2B-91AA-46DA-89F1-0D03BCAFE04A}">
      <text>
        <r>
          <rPr>
            <sz val="9"/>
            <color indexed="81"/>
            <rFont val="Tahoma"/>
            <family val="2"/>
          </rPr>
          <t>Enter if bonus, commissions, tips anticipated. If already included in YTD value, do not enter again.</t>
        </r>
      </text>
    </comment>
    <comment ref="B47" authorId="0" shapeId="0" xr:uid="{E7D58250-3051-44B8-A86A-971F9B245148}">
      <text>
        <r>
          <rPr>
            <sz val="9"/>
            <color indexed="81"/>
            <rFont val="Tahoma"/>
            <family val="2"/>
          </rPr>
          <t>Enter if raise is anticipated.</t>
        </r>
      </text>
    </comment>
    <comment ref="B48" authorId="0" shapeId="0" xr:uid="{E9EF2445-7DBE-48B3-8E13-4D49515872F4}">
      <text>
        <r>
          <rPr>
            <sz val="9"/>
            <color indexed="81"/>
            <rFont val="Tahoma"/>
            <family val="2"/>
          </rPr>
          <t>Enter if raise on overtime is anticipated.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Bombara, Justin</author>
  </authors>
  <commentList>
    <comment ref="E4" authorId="0" shapeId="0" xr:uid="{9198CF64-142D-41F4-B3A8-87C8AE9B6969}">
      <text>
        <r>
          <rPr>
            <sz val="9"/>
            <color indexed="81"/>
            <rFont val="Tahoma"/>
            <family val="2"/>
          </rPr>
          <t>The Certification Effective Date is the anticipated first day of the initial lease.</t>
        </r>
      </text>
    </comment>
    <comment ref="B5" authorId="0" shapeId="0" xr:uid="{7ECB644C-301B-4568-BE8E-669B223D6827}">
      <text>
        <r>
          <rPr>
            <sz val="9"/>
            <color indexed="81"/>
            <rFont val="Tahoma"/>
            <family val="2"/>
          </rPr>
          <t xml:space="preserve">In MFTE and IZ programs, the income projection period runs from the Certification Effective Date (above) for 12 months.  </t>
        </r>
      </text>
    </comment>
    <comment ref="M10" authorId="0" shapeId="0" xr:uid="{1FEFDD1B-1E63-4236-8C8A-A9076FC074FD}">
      <text>
        <r>
          <rPr>
            <sz val="9"/>
            <color indexed="81"/>
            <rFont val="Tahoma"/>
            <family val="2"/>
          </rPr>
          <t>When given a range by the employer, for example, 5-10 hours a week, always assume the higher amount.  In this case 10 hours.  If the applicant is ineligible get a clarification from the employer.</t>
        </r>
      </text>
    </comment>
    <comment ref="D17" authorId="0" shapeId="0" xr:uid="{CFBD8C6E-614F-4334-B69F-31AD5F7DBE2F}">
      <text>
        <r>
          <rPr>
            <sz val="9"/>
            <color indexed="81"/>
            <rFont val="Tahoma"/>
            <family val="2"/>
          </rPr>
          <t>Enter start date of the raise here, if known.</t>
        </r>
      </text>
    </comment>
    <comment ref="E17" authorId="0" shapeId="0" xr:uid="{502EADA5-B31E-4DB7-97DC-606EEB1ABACB}">
      <text>
        <r>
          <rPr>
            <sz val="9"/>
            <color indexed="81"/>
            <rFont val="Tahoma"/>
            <family val="2"/>
          </rPr>
          <t>Enter the end of the income projection period date, found in Cell D4 if information was entered in D3.</t>
        </r>
      </text>
    </comment>
    <comment ref="F17" authorId="0" shapeId="0" xr:uid="{0609DF4B-0D6B-44C7-AB6C-B183F3D81CDB}">
      <text>
        <r>
          <rPr>
            <sz val="9"/>
            <color indexed="81"/>
            <rFont val="Tahoma"/>
            <family val="2"/>
          </rPr>
          <t>Enter the only the increase in pay due to the raise.  For example, if raise is from $15.00 to $16.00, enter $1.00.</t>
        </r>
      </text>
    </comment>
    <comment ref="M17" authorId="0" shapeId="0" xr:uid="{92288446-0241-4A28-A6D4-85E8FA4D1DAE}">
      <text>
        <r>
          <rPr>
            <sz val="9"/>
            <color indexed="81"/>
            <rFont val="Tahoma"/>
            <family val="2"/>
          </rPr>
          <t>Assumes identical hours to what was entered above for Base Pay.</t>
        </r>
      </text>
    </comment>
    <comment ref="M18" authorId="0" shapeId="0" xr:uid="{D1B5F0A9-46C9-4EDF-9B8F-DE83EB16A195}">
      <text>
        <r>
          <rPr>
            <sz val="9"/>
            <color indexed="81"/>
            <rFont val="Tahoma"/>
            <family val="2"/>
          </rPr>
          <t>Assumes identical overtime hours to what was entered above in Overtime.</t>
        </r>
      </text>
    </comment>
    <comment ref="F26" authorId="0" shapeId="0" xr:uid="{CDFEC25A-9BF8-447B-9F5E-9520EAF4EAD7}">
      <text>
        <r>
          <rPr>
            <sz val="9"/>
            <color indexed="81"/>
            <rFont val="Tahoma"/>
            <family val="2"/>
          </rPr>
          <t>Select from dropdown avaialble ONLY if it is established that tips are avaialble to applicant but specific amounts were not disclosed.  Formulas will impute 20% of income as tips, 40% if in gaming industry.</t>
        </r>
      </text>
    </comment>
    <comment ref="B32" authorId="0" shapeId="0" xr:uid="{D2FBD464-679C-42F6-9109-548D8F078373}">
      <text>
        <r>
          <rPr>
            <sz val="9"/>
            <color indexed="81"/>
            <rFont val="Tahoma"/>
            <family val="2"/>
          </rPr>
          <t>Enter pay period length based on information available on paystub.  Please pay particular attention to whether paycheck is biweekly or bimonthly.  Information you enter here must be accurate for formula to make correct calculation.</t>
        </r>
      </text>
    </comment>
    <comment ref="K32" authorId="0" shapeId="0" xr:uid="{0AA1430F-A689-4DAB-BE48-5BF8B13B9906}">
      <text>
        <r>
          <rPr>
            <sz val="9"/>
            <color indexed="81"/>
            <rFont val="Tahoma"/>
            <family val="2"/>
          </rPr>
          <t>Information avialable on Employment Verification form.  If you have received paystubs instead, you will need to get the first paystub of the YTD pay period and use the start date of that pay period.  January 1st is not always the start date of the pay period, and using this date as a default  in error may lead to an ineligibility determination that is not warranted.</t>
        </r>
      </text>
    </comment>
    <comment ref="K33" authorId="0" shapeId="0" xr:uid="{1F4C45FB-D9A3-4818-A1B9-E023FA2F1DB7}">
      <text>
        <r>
          <rPr>
            <sz val="9"/>
            <color indexed="81"/>
            <rFont val="Tahoma"/>
            <family val="2"/>
          </rPr>
          <t>This date is available on the Employment Verification form.  If using paystubs, use the end of the pay period date on the final paystubs, enterin the gross YTD amount on that same paystub in the appropriate space below.</t>
        </r>
      </text>
    </comment>
    <comment ref="K34" authorId="0" shapeId="0" xr:uid="{AEA757AF-6A7D-41C4-80A4-A33579DC9137}">
      <text>
        <r>
          <rPr>
            <sz val="9"/>
            <color indexed="81"/>
            <rFont val="Tahoma"/>
            <family val="2"/>
          </rPr>
          <t>Weeks worked during YTD period.Formula calculates fractional weeks rounded to the nearest decimal point.</t>
        </r>
      </text>
    </comment>
    <comment ref="K35" authorId="0" shapeId="0" xr:uid="{35DF0AC2-B6C9-4D93-BFC1-755904F358EC}">
      <text>
        <r>
          <rPr>
            <sz val="9"/>
            <color indexed="81"/>
            <rFont val="Tahoma"/>
            <family val="2"/>
          </rPr>
          <t>Enter YTD amount from Employment Verification or from final paystub received.</t>
        </r>
      </text>
    </comment>
    <comment ref="K39" authorId="0" shapeId="0" xr:uid="{25CBCA37-D8C6-4085-A224-9B6B7A4B0215}">
      <text>
        <r>
          <rPr>
            <sz val="9"/>
            <color indexed="81"/>
            <rFont val="Tahoma"/>
            <family val="2"/>
          </rPr>
          <t xml:space="preserve">Enter if a raise is anticipated. </t>
        </r>
      </text>
    </comment>
    <comment ref="K41" authorId="0" shapeId="0" xr:uid="{57BDD1E9-A7FE-4E1B-ABEC-E315B807D412}">
      <text>
        <r>
          <rPr>
            <sz val="9"/>
            <color indexed="81"/>
            <rFont val="Tahoma"/>
            <family val="2"/>
          </rPr>
          <t>Enter if bonus, commissions, tips anticipated. If already included in YTD value, do not enter again.</t>
        </r>
      </text>
    </comment>
    <comment ref="B47" authorId="0" shapeId="0" xr:uid="{272436BB-7BF2-45B1-8937-8596C14BB7CF}">
      <text>
        <r>
          <rPr>
            <sz val="9"/>
            <color indexed="81"/>
            <rFont val="Tahoma"/>
            <family val="2"/>
          </rPr>
          <t>Enter if raise is anticipated.</t>
        </r>
      </text>
    </comment>
    <comment ref="B48" authorId="0" shapeId="0" xr:uid="{083E718C-24BC-4AD2-AF85-BF74EF821080}">
      <text>
        <r>
          <rPr>
            <sz val="9"/>
            <color indexed="81"/>
            <rFont val="Tahoma"/>
            <family val="2"/>
          </rPr>
          <t>Enter if raise on overtime is anticipated.</t>
        </r>
      </text>
    </comment>
  </commentList>
</comments>
</file>

<file path=xl/sharedStrings.xml><?xml version="1.0" encoding="utf-8"?>
<sst xmlns="http://schemas.openxmlformats.org/spreadsheetml/2006/main" count="401" uniqueCount="214">
  <si>
    <t>City of Seattle Household Eligibility Certification (HEC) for Affordable Housing Incentive Programs</t>
  </si>
  <si>
    <t>PART I.  GENERAL INFORMATION</t>
  </si>
  <si>
    <t>Property Name:</t>
  </si>
  <si>
    <t>Unit #:</t>
  </si>
  <si>
    <t>Household Name:</t>
  </si>
  <si>
    <t>Unit Designated for:</t>
  </si>
  <si>
    <t>Household Size:</t>
  </si>
  <si>
    <t>Number of Bedrooms:</t>
  </si>
  <si>
    <t>If Transfer, from Unit #:</t>
  </si>
  <si>
    <t>PART II.  HOUSEHOLD COMPOSITION</t>
  </si>
  <si>
    <t>HH Mbr #</t>
  </si>
  <si>
    <t>FIRST NAME</t>
  </si>
  <si>
    <t>LAST NAME</t>
  </si>
  <si>
    <t>MI</t>
  </si>
  <si>
    <t>REL TO HoH *</t>
  </si>
  <si>
    <r>
      <t xml:space="preserve">DOB                      </t>
    </r>
    <r>
      <rPr>
        <sz val="7"/>
        <color indexed="8"/>
        <rFont val="Arial"/>
        <family val="2"/>
      </rPr>
      <t>(mm-dd-yyyy)</t>
    </r>
  </si>
  <si>
    <r>
      <t xml:space="preserve">FULLTIME STUDENT </t>
    </r>
    <r>
      <rPr>
        <sz val="6"/>
        <rFont val="Arial"/>
        <family val="2"/>
      </rPr>
      <t>(Circle One)</t>
    </r>
  </si>
  <si>
    <t>SSN                         last 4 digits</t>
  </si>
  <si>
    <t>1</t>
  </si>
  <si>
    <t>HoH</t>
  </si>
  <si>
    <t>Y  /  N</t>
  </si>
  <si>
    <t>2</t>
  </si>
  <si>
    <t>3</t>
  </si>
  <si>
    <t>4</t>
  </si>
  <si>
    <t>5</t>
  </si>
  <si>
    <r>
      <rPr>
        <b/>
        <sz val="8"/>
        <rFont val="Arial"/>
        <family val="2"/>
      </rPr>
      <t>*</t>
    </r>
    <r>
      <rPr>
        <sz val="7"/>
        <rFont val="Arial"/>
        <family val="2"/>
      </rPr>
      <t xml:space="preserve"> </t>
    </r>
    <r>
      <rPr>
        <b/>
        <sz val="7"/>
        <rFont val="Arial"/>
        <family val="2"/>
      </rPr>
      <t>HoH</t>
    </r>
    <r>
      <rPr>
        <sz val="7"/>
        <rFont val="Arial"/>
        <family val="2"/>
      </rPr>
      <t xml:space="preserve"> = Head of Household, </t>
    </r>
    <r>
      <rPr>
        <b/>
        <sz val="7"/>
        <rFont val="Arial"/>
        <family val="2"/>
      </rPr>
      <t>S</t>
    </r>
    <r>
      <rPr>
        <sz val="7"/>
        <rFont val="Arial"/>
        <family val="2"/>
      </rPr>
      <t xml:space="preserve"> = Spouse,  </t>
    </r>
    <r>
      <rPr>
        <b/>
        <sz val="7"/>
        <rFont val="Arial"/>
        <family val="2"/>
      </rPr>
      <t>A</t>
    </r>
    <r>
      <rPr>
        <sz val="7"/>
        <rFont val="Arial"/>
        <family val="2"/>
      </rPr>
      <t xml:space="preserve"> = Adult Co-Resident, </t>
    </r>
    <r>
      <rPr>
        <b/>
        <sz val="7"/>
        <rFont val="Arial"/>
        <family val="2"/>
      </rPr>
      <t>C</t>
    </r>
    <r>
      <rPr>
        <sz val="7"/>
        <rFont val="Arial"/>
        <family val="2"/>
      </rPr>
      <t xml:space="preserve"> = Child, </t>
    </r>
    <r>
      <rPr>
        <b/>
        <sz val="7"/>
        <rFont val="Arial"/>
        <family val="2"/>
      </rPr>
      <t>F</t>
    </r>
    <r>
      <rPr>
        <sz val="7"/>
        <rFont val="Arial"/>
        <family val="2"/>
      </rPr>
      <t xml:space="preserve"> = Foster Child/Adult, </t>
    </r>
    <r>
      <rPr>
        <b/>
        <sz val="7"/>
        <rFont val="Arial"/>
        <family val="2"/>
      </rPr>
      <t xml:space="preserve">L </t>
    </r>
    <r>
      <rPr>
        <sz val="7"/>
        <rFont val="Arial"/>
        <family val="2"/>
      </rPr>
      <t>= Live-in Caretaker,</t>
    </r>
    <r>
      <rPr>
        <b/>
        <sz val="7"/>
        <rFont val="Arial"/>
        <family val="2"/>
      </rPr>
      <t xml:space="preserve"> O</t>
    </r>
    <r>
      <rPr>
        <sz val="7"/>
        <rFont val="Arial"/>
        <family val="2"/>
      </rPr>
      <t xml:space="preserve"> = Other </t>
    </r>
  </si>
  <si>
    <t>PART III.  GROSS ANNUAL INCOME (use annual amounts)</t>
  </si>
  <si>
    <t>TOTALS:</t>
  </si>
  <si>
    <t>Add totals from (A) through (D), above</t>
  </si>
  <si>
    <t>TOTAL INCOME (E):</t>
  </si>
  <si>
    <t>PART IV.  INCOME FROM ASSETS</t>
  </si>
  <si>
    <t>Column (H) Total if over $5,000</t>
  </si>
  <si>
    <t>Passbook Rate</t>
  </si>
  <si>
    <t>X</t>
  </si>
  <si>
    <t>=</t>
  </si>
  <si>
    <r>
      <t xml:space="preserve">  Imputed Income (J) </t>
    </r>
    <r>
      <rPr>
        <b/>
        <sz val="8"/>
        <color indexed="8"/>
        <rFont val="Arial"/>
        <family val="2"/>
      </rPr>
      <t xml:space="preserve">: </t>
    </r>
    <r>
      <rPr>
        <sz val="8"/>
        <color indexed="8"/>
        <rFont val="Arial"/>
        <family val="2"/>
      </rPr>
      <t xml:space="preserve"> </t>
    </r>
  </si>
  <si>
    <t xml:space="preserve"> TOTAL INCOME FROM ASSETS (K) :  </t>
  </si>
  <si>
    <t xml:space="preserve">Enter the greater of the total of column I or J:    </t>
  </si>
  <si>
    <r>
      <t xml:space="preserve">                                               (L) </t>
    </r>
    <r>
      <rPr>
        <b/>
        <sz val="8"/>
        <color indexed="8"/>
        <rFont val="Arial"/>
        <family val="2"/>
      </rPr>
      <t>TOTAL ANNUAL HOUSEHOLD INCOME</t>
    </r>
    <r>
      <rPr>
        <sz val="8"/>
        <color indexed="8"/>
        <rFont val="Arial"/>
        <family val="2"/>
      </rPr>
      <t xml:space="preserve"> </t>
    </r>
    <r>
      <rPr>
        <i/>
        <sz val="7"/>
        <color indexed="8"/>
        <rFont val="Arial"/>
        <family val="2"/>
      </rPr>
      <t>from all Sources [Add E + (K)]</t>
    </r>
    <r>
      <rPr>
        <i/>
        <sz val="8"/>
        <color indexed="8"/>
        <rFont val="Arial"/>
        <family val="2"/>
      </rPr>
      <t xml:space="preserve"> </t>
    </r>
    <r>
      <rPr>
        <sz val="8"/>
        <color indexed="8"/>
        <rFont val="Arial"/>
        <family val="2"/>
      </rPr>
      <t xml:space="preserve">                                                               </t>
    </r>
  </si>
  <si>
    <t>http://www.seattle.gov/housing/property-managers/mfte-and-iz-compliance</t>
  </si>
  <si>
    <t>Page 1 of 2</t>
  </si>
  <si>
    <t>PART V.  DETERMINATION OF INCOME ELIGIBILITY</t>
  </si>
  <si>
    <t>TOTAL ANNUAL HOUSEHOLD INCOME FROM ALL SOURCES: From item (L)</t>
  </si>
  <si>
    <t>Household Meets Unit Income Restriction of :</t>
  </si>
  <si>
    <t>Current Maximum Allowable Income:</t>
  </si>
  <si>
    <t>PART VI.  RENT</t>
  </si>
  <si>
    <t>Maximum Allowable Rent for this Unit:</t>
  </si>
  <si>
    <t>Utility Allowance:</t>
  </si>
  <si>
    <t>Rent Assistance Type:</t>
  </si>
  <si>
    <r>
      <t xml:space="preserve">Renter's Insurance </t>
    </r>
    <r>
      <rPr>
        <sz val="8"/>
        <rFont val="Arial"/>
        <family val="2"/>
      </rPr>
      <t>(if required)</t>
    </r>
  </si>
  <si>
    <t>Rent Assistance Amount:</t>
  </si>
  <si>
    <r>
      <t xml:space="preserve">KC Sewer Capacity </t>
    </r>
    <r>
      <rPr>
        <sz val="8"/>
        <rFont val="Arial"/>
        <family val="2"/>
      </rPr>
      <t>(if required)</t>
    </r>
  </si>
  <si>
    <t>Other Non-optional charges/fees</t>
  </si>
  <si>
    <t>Unit Meets Rent Restriction at:</t>
  </si>
  <si>
    <t>GROSS RENT FOR UNIT:</t>
  </si>
  <si>
    <t xml:space="preserve">(Household paid rent plus Utility Allowance &amp; other non-optional recurring charges, including renter's insurance if required),  </t>
  </si>
  <si>
    <t>Notes:</t>
  </si>
  <si>
    <t>PART VII.  ELIGIBILITY CERTIFICATION</t>
  </si>
  <si>
    <t xml:space="preserve">Based on the representations herein and upon the proofs and documentation required to be submitted, the individual(s) named in this MFTE/IZ Housing Eligibility Certification and on the accompanying Resident Eligibility Application is/are eligible under the provision of Chapter 5.73 and/or Chapter 23.58 of Seattle Municipal Code; MFTE Agreement and/or Housing Bonus Covenant. </t>
  </si>
  <si>
    <t>Signature of Property Representative</t>
  </si>
  <si>
    <t>Date</t>
  </si>
  <si>
    <t>Head of Household Signature</t>
  </si>
  <si>
    <t>Member #2 Signature</t>
  </si>
  <si>
    <t>Member #3 Signature</t>
  </si>
  <si>
    <t>Member #4 Signature</t>
  </si>
  <si>
    <t>Page 2 of 2</t>
  </si>
  <si>
    <t>Certification Effective Date</t>
  </si>
  <si>
    <t>Projection Period</t>
  </si>
  <si>
    <t>Hourly Rate</t>
  </si>
  <si>
    <t>Gross weekly rate</t>
  </si>
  <si>
    <t>Gross  bi-weekly rate</t>
  </si>
  <si>
    <t>Gross bi-monthly rate</t>
  </si>
  <si>
    <t>Gross monthly rate</t>
  </si>
  <si>
    <t>Gross quarterly rate</t>
  </si>
  <si>
    <t>Gross yearly rate</t>
  </si>
  <si>
    <t># of hours per week</t>
  </si>
  <si>
    <t># of weeks per year</t>
  </si>
  <si>
    <t># of months per year</t>
  </si>
  <si>
    <t>Annual Total</t>
  </si>
  <si>
    <t>Base Pay</t>
  </si>
  <si>
    <t>Overtime</t>
  </si>
  <si>
    <t>Annual</t>
  </si>
  <si>
    <t>Monthly rate</t>
  </si>
  <si>
    <t>Bi-monthly rate</t>
  </si>
  <si>
    <t>Bi-weekly gross</t>
  </si>
  <si>
    <t>Weekly gross</t>
  </si>
  <si>
    <t>SSI/Pension Cola Increase</t>
  </si>
  <si>
    <t>Raise</t>
  </si>
  <si>
    <t>Raise on OT (hrly raise x 1.5)</t>
  </si>
  <si>
    <t>Shift Differential</t>
  </si>
  <si>
    <t>Bonus, commissions, tips per month</t>
  </si>
  <si>
    <t>Bonus, commissions, tips bi-monthly</t>
  </si>
  <si>
    <t>Bonus, commissions, tips bi-weekly</t>
  </si>
  <si>
    <t>Bonus, commissions, tips per week</t>
  </si>
  <si>
    <t>Bonus, commissions, tips quarterly</t>
  </si>
  <si>
    <t>If in industry that tips, but tip amounts were not disclosed or verified by employer: -----&gt;</t>
  </si>
  <si>
    <t>Industry</t>
  </si>
  <si>
    <t>Subtotal</t>
  </si>
  <si>
    <t>Imputed Tips (if applicable)</t>
  </si>
  <si>
    <t>Pay Period Length (required field) ----&gt;</t>
  </si>
  <si>
    <t>Pay Period Start</t>
  </si>
  <si>
    <t>Pay Period End</t>
  </si>
  <si>
    <t>Paystub #1</t>
  </si>
  <si>
    <t>YTD From:</t>
  </si>
  <si>
    <t>Paystub #2</t>
  </si>
  <si>
    <t>YTD Thru:</t>
  </si>
  <si>
    <t>Paystub #3</t>
  </si>
  <si>
    <t># of weeks worked</t>
  </si>
  <si>
    <t>Paystub #4</t>
  </si>
  <si>
    <t>YTD Earnings</t>
  </si>
  <si>
    <t>Paystub #5</t>
  </si>
  <si>
    <t>Average Weekly Wage</t>
  </si>
  <si>
    <t>Paystub #6</t>
  </si>
  <si>
    <t>Weekly</t>
  </si>
  <si>
    <t>Bi-weekly</t>
  </si>
  <si>
    <t>Annualized YTD</t>
  </si>
  <si>
    <t>Bi-monthly</t>
  </si>
  <si>
    <t>Monthly</t>
  </si>
  <si>
    <t>Annual Raise on OT</t>
  </si>
  <si>
    <t>Quarterly</t>
  </si>
  <si>
    <t>Annual Bonus, Comm, Tips</t>
  </si>
  <si>
    <t>Food industry/personal services</t>
  </si>
  <si>
    <t>Gaming industry</t>
  </si>
  <si>
    <t># of paystubs entered</t>
  </si>
  <si>
    <t>Average per pay period</t>
  </si>
  <si>
    <t>Annual Subtotal</t>
  </si>
  <si>
    <t>Annual Raise</t>
  </si>
  <si>
    <t>Type of Asset</t>
  </si>
  <si>
    <t>Current or Imputed</t>
  </si>
  <si>
    <t>Household Size</t>
  </si>
  <si>
    <t># of bedrooms</t>
  </si>
  <si>
    <t>AMI</t>
  </si>
  <si>
    <t>Designation</t>
  </si>
  <si>
    <t>Rental Assistance</t>
  </si>
  <si>
    <t xml:space="preserve">Annuity </t>
  </si>
  <si>
    <t>Current</t>
  </si>
  <si>
    <t>1 person</t>
  </si>
  <si>
    <t>SEDU</t>
  </si>
  <si>
    <t>40%AMI</t>
  </si>
  <si>
    <t>MFTE</t>
  </si>
  <si>
    <t>Housing Choice Voucher</t>
  </si>
  <si>
    <t>Cash on Hand</t>
  </si>
  <si>
    <t>Imputed</t>
  </si>
  <si>
    <t>2 persons</t>
  </si>
  <si>
    <t>Studio</t>
  </si>
  <si>
    <t>50%AMI</t>
  </si>
  <si>
    <t>Housing Bonus (IZ)</t>
  </si>
  <si>
    <t>HEN</t>
  </si>
  <si>
    <t>Certificate of Deposit</t>
  </si>
  <si>
    <t>3 persons</t>
  </si>
  <si>
    <t>1 Bedroom</t>
  </si>
  <si>
    <t>60%AMI</t>
  </si>
  <si>
    <t>MFTE and Housing Bonus (IZ)</t>
  </si>
  <si>
    <t>VASH Voucher</t>
  </si>
  <si>
    <t>Checking</t>
  </si>
  <si>
    <t>4 persons</t>
  </si>
  <si>
    <t>2 Bedroom</t>
  </si>
  <si>
    <t>65%AMI</t>
  </si>
  <si>
    <t>TRAO (50%AMI)</t>
  </si>
  <si>
    <t>Rapid Rehousing</t>
  </si>
  <si>
    <t>Collectables</t>
  </si>
  <si>
    <t>5 persons</t>
  </si>
  <si>
    <t>3 Bedroom</t>
  </si>
  <si>
    <t>70%AMI</t>
  </si>
  <si>
    <t>MHA</t>
  </si>
  <si>
    <t>Other</t>
  </si>
  <si>
    <t>IRA/Retirement</t>
  </si>
  <si>
    <t>6 persons</t>
  </si>
  <si>
    <t>4 Bedroom</t>
  </si>
  <si>
    <t>75%AMI</t>
  </si>
  <si>
    <t>Life Insurance</t>
  </si>
  <si>
    <t>80%AMI</t>
  </si>
  <si>
    <t>Money Market</t>
  </si>
  <si>
    <t>85%AMI</t>
  </si>
  <si>
    <t>90%AMI</t>
  </si>
  <si>
    <t>Pension</t>
  </si>
  <si>
    <t>Real Estate</t>
  </si>
  <si>
    <t>Saving</t>
  </si>
  <si>
    <t>Stocks/Bonds</t>
  </si>
  <si>
    <t>Trusts</t>
  </si>
  <si>
    <t xml:space="preserve">By signing below, I understand that the Owner is relying on this information in order to receive a tax exemption and/or comply with incentive zoning provisions at this property and the City of Seattle Office of Housing may review this information.  I hereby swear that this document's information is true and complete to the best of my knowledge as of the effective date of this certification.                        </t>
  </si>
  <si>
    <t xml:space="preserve">I am aware that my information is subject to review and verification by the City of Seattle and that other documentation may be required. I grant permission to the City to request information from other 3rd party entities, including but not limited to schools, employers, banking and financial institutions and other governmental agencies and their delegated agents.  Submitting this information does not guarantee eligibility or enrollment in any programs.
I certify that the information above is accurate and complete and that I may be subject to criminal prosecution and civil liability if I have knowingly given false or misleading information. I agree to provide updated proof of eligibility at any time, if requested. </t>
  </si>
  <si>
    <t>Completion Date:</t>
  </si>
  <si>
    <t>Initial move in [ ]    Recertification [ ]</t>
  </si>
  <si>
    <t xml:space="preserve"> Mbr #</t>
  </si>
  <si>
    <t>Contract/Lease Rent:</t>
  </si>
  <si>
    <t>Effective Date:</t>
  </si>
  <si>
    <t>Asset Value</t>
  </si>
  <si>
    <t>2.) Annualized Periodic Income by Paystub</t>
  </si>
  <si>
    <t>3.) Annualized Year To Date (YTD) Income</t>
  </si>
  <si>
    <t>City of Seattle AHIP Calculation Sheet</t>
  </si>
  <si>
    <t>1.) Annualized Periodic Income</t>
  </si>
  <si>
    <t>Household Assets</t>
  </si>
  <si>
    <t>Gross Period Pay</t>
  </si>
  <si>
    <r>
      <t xml:space="preserve">Properties are encouraged to use this calculator for income and asset calculations for AHIP Certification packets.  Fields in blue are formulas or are not editable. Not all fields will necessarily apply to a given employment situation. When entering information based on an Properties must attempt to complete all 3 calculations based on the information they have.  </t>
    </r>
    <r>
      <rPr>
        <b/>
        <sz val="13"/>
        <color rgb="FF0070C0"/>
        <rFont val="Arial"/>
        <family val="2"/>
      </rPr>
      <t xml:space="preserve">Annual Income used on the HEC should be the highest of the following calculations. </t>
    </r>
    <r>
      <rPr>
        <sz val="13"/>
        <color theme="1"/>
        <rFont val="Arial"/>
        <family val="2"/>
      </rPr>
      <t xml:space="preserve">Additional instructions available in cells with red triangle.  </t>
    </r>
  </si>
  <si>
    <t>Asset Sources</t>
  </si>
  <si>
    <t>Highest income calculation to use on HEC for member 1</t>
  </si>
  <si>
    <t xml:space="preserve">Month </t>
  </si>
  <si>
    <t>.</t>
  </si>
  <si>
    <t>If any fields are not applicable-Please enter "0"</t>
  </si>
  <si>
    <t>Household Member 1</t>
  </si>
  <si>
    <t>Household Member 2</t>
  </si>
  <si>
    <t>Household Member 3</t>
  </si>
  <si>
    <t xml:space="preserve">                                  (F)                             Type of Asset </t>
  </si>
  <si>
    <t xml:space="preserve">                   (G)                       Current or Imputed</t>
  </si>
  <si>
    <t xml:space="preserve">                (H)                   Cash Value of Asset</t>
  </si>
  <si>
    <t xml:space="preserve">                       (I)                   Annual Income from Asset</t>
  </si>
  <si>
    <t xml:space="preserve">                             (A)                                                     Employment or Wages </t>
  </si>
  <si>
    <t xml:space="preserve">                         (D)                       Other Income</t>
  </si>
  <si>
    <t xml:space="preserve">                   (C)                    Public Assistance</t>
  </si>
  <si>
    <t xml:space="preserve">                 (B)             Social Security/Pension</t>
  </si>
  <si>
    <t>Last updated 10/15/2020</t>
  </si>
  <si>
    <t>Savings</t>
  </si>
  <si>
    <t>Seattle MFTE/IZ Household Eligibility Certification (HEC)I Rev.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</si>
</sst>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00000"/>
    <numFmt numFmtId="165" formatCode="&quot;$&quot;#,##0.00"/>
    <numFmt numFmtId="166" formatCode="\ "/>
    <numFmt numFmtId="167" formatCode="mm\-dd\-yyyy"/>
    <numFmt numFmtId="168" formatCode="&quot;$&quot;#,##0;\-0;;@"/>
    <numFmt numFmtId="169" formatCode="&quot;$&quot;#,##0"/>
    <numFmt numFmtId="170" formatCode="mm/dd/yy;@"/>
    <numFmt numFmtId="171" formatCode="_(&quot;$&quot;* #,##0_);_(&quot;$&quot;* \(#,##0\);_(&quot;$&quot;* &quot;-&quot;??_);_(@_)"/>
  </numFmts>
  <fonts count="56" x14ac:knownFonts="1">
    <font>
      <sz val="11"/>
      <color theme="1"/>
      <name val="Calibri"/>
      <family val="2"/>
      <scheme val="minor"/>
    </font>
    <font>
      <sz val="11"/>
      <color theme="1"/>
      <name val="Calibri"/>
      <family val="2"/>
      <scheme val="minor"/>
    </font>
    <font>
      <sz val="10"/>
      <name val="Arial"/>
      <family val="2"/>
    </font>
    <font>
      <sz val="10"/>
      <name val="Arial"/>
      <family val="2"/>
    </font>
    <font>
      <b/>
      <sz val="11"/>
      <name val="Arial"/>
      <family val="2"/>
    </font>
    <font>
      <b/>
      <sz val="10"/>
      <name val="Arial"/>
      <family val="2"/>
    </font>
    <font>
      <sz val="8"/>
      <name val="Arial"/>
      <family val="2"/>
    </font>
    <font>
      <sz val="9"/>
      <name val="Arial"/>
      <family val="2"/>
    </font>
    <font>
      <sz val="8.5"/>
      <name val="Arial"/>
      <family val="2"/>
    </font>
    <font>
      <b/>
      <sz val="9"/>
      <name val="Arial"/>
      <family val="2"/>
    </font>
    <font>
      <b/>
      <i/>
      <sz val="10"/>
      <name val="Arial"/>
      <family val="2"/>
    </font>
    <font>
      <b/>
      <sz val="8"/>
      <name val="Arial"/>
      <family val="2"/>
    </font>
    <font>
      <sz val="7"/>
      <name val="Arial"/>
      <family val="2"/>
    </font>
    <font>
      <b/>
      <i/>
      <sz val="9"/>
      <name val="Arial"/>
      <family val="2"/>
    </font>
    <font>
      <b/>
      <sz val="9"/>
      <color indexed="10"/>
      <name val="Arial"/>
      <family val="2"/>
    </font>
    <font>
      <b/>
      <sz val="9"/>
      <color indexed="8"/>
      <name val="Arial"/>
      <family val="2"/>
    </font>
    <font>
      <sz val="8"/>
      <color indexed="8"/>
      <name val="Arial"/>
      <family val="2"/>
    </font>
    <font>
      <sz val="9"/>
      <color indexed="8"/>
      <name val="Arial"/>
      <family val="2"/>
    </font>
    <font>
      <i/>
      <sz val="7"/>
      <color indexed="8"/>
      <name val="Arial"/>
      <family val="2"/>
    </font>
    <font>
      <u/>
      <sz val="9"/>
      <color indexed="8"/>
      <name val="Arial"/>
      <family val="2"/>
    </font>
    <font>
      <b/>
      <sz val="8"/>
      <color indexed="8"/>
      <name val="Arial"/>
      <family val="2"/>
    </font>
    <font>
      <b/>
      <sz val="10"/>
      <color indexed="8"/>
      <name val="Arial"/>
      <family val="2"/>
    </font>
    <font>
      <sz val="7"/>
      <color indexed="8"/>
      <name val="Arial"/>
      <family val="2"/>
    </font>
    <font>
      <sz val="2"/>
      <name val="Arial"/>
      <family val="2"/>
    </font>
    <font>
      <b/>
      <sz val="7"/>
      <name val="Arial"/>
      <family val="2"/>
    </font>
    <font>
      <sz val="12"/>
      <name val="Arial"/>
      <family val="2"/>
    </font>
    <font>
      <i/>
      <sz val="8"/>
      <color indexed="8"/>
      <name val="Arial"/>
      <family val="2"/>
    </font>
    <font>
      <b/>
      <sz val="9"/>
      <color theme="0"/>
      <name val="Arial"/>
      <family val="2"/>
    </font>
    <font>
      <b/>
      <sz val="12"/>
      <name val="Arial"/>
      <family val="2"/>
    </font>
    <font>
      <b/>
      <sz val="8"/>
      <color rgb="FFFF0000"/>
      <name val="Arial"/>
      <family val="2"/>
    </font>
    <font>
      <sz val="9"/>
      <color indexed="10"/>
      <name val="Arial"/>
      <family val="2"/>
    </font>
    <font>
      <sz val="9"/>
      <color indexed="81"/>
      <name val="Tahoma"/>
      <family val="2"/>
    </font>
    <font>
      <sz val="9"/>
      <color rgb="FFFF0000"/>
      <name val="Arial"/>
      <family val="2"/>
    </font>
    <font>
      <u/>
      <sz val="11"/>
      <color theme="10"/>
      <name val="Calibri"/>
      <family val="2"/>
      <scheme val="minor"/>
    </font>
    <font>
      <sz val="6"/>
      <name val="Arial"/>
      <family val="2"/>
    </font>
    <font>
      <sz val="9"/>
      <color theme="10"/>
      <name val="Calibri"/>
      <family val="2"/>
      <scheme val="minor"/>
    </font>
    <font>
      <sz val="9"/>
      <color theme="1"/>
      <name val="Calibri"/>
      <family val="2"/>
      <scheme val="minor"/>
    </font>
    <font>
      <sz val="11"/>
      <color theme="1"/>
      <name val="Arial"/>
      <family val="2"/>
    </font>
    <font>
      <b/>
      <sz val="12"/>
      <color theme="3" tint="0.39997558519241921"/>
      <name val="Arial"/>
      <family val="2"/>
    </font>
    <font>
      <b/>
      <sz val="12"/>
      <color rgb="FF0070C0"/>
      <name val="Arial"/>
      <family val="2"/>
    </font>
    <font>
      <sz val="12"/>
      <color theme="1"/>
      <name val="Arial"/>
      <family val="2"/>
    </font>
    <font>
      <sz val="12"/>
      <color theme="1"/>
      <name val="Calibri"/>
      <family val="2"/>
      <scheme val="minor"/>
    </font>
    <font>
      <b/>
      <sz val="12"/>
      <color theme="1"/>
      <name val="Arial"/>
      <family val="2"/>
    </font>
    <font>
      <i/>
      <sz val="12"/>
      <name val="Arial"/>
      <family val="2"/>
    </font>
    <font>
      <b/>
      <i/>
      <sz val="12"/>
      <name val="Arial"/>
      <family val="2"/>
    </font>
    <font>
      <b/>
      <i/>
      <sz val="12"/>
      <color theme="1"/>
      <name val="Arial"/>
      <family val="2"/>
    </font>
    <font>
      <sz val="12"/>
      <name val="Calibri"/>
      <family val="2"/>
      <scheme val="minor"/>
    </font>
    <font>
      <sz val="12"/>
      <color theme="0"/>
      <name val="Arial"/>
      <family val="2"/>
    </font>
    <font>
      <sz val="13"/>
      <color theme="1"/>
      <name val="Arial"/>
      <family val="2"/>
    </font>
    <font>
      <b/>
      <sz val="13"/>
      <color rgb="FF0070C0"/>
      <name val="Arial"/>
      <family val="2"/>
    </font>
    <font>
      <b/>
      <sz val="16"/>
      <color theme="4"/>
      <name val="Arial"/>
      <family val="2"/>
    </font>
    <font>
      <b/>
      <sz val="12"/>
      <color rgb="FFFF0000"/>
      <name val="Arial"/>
      <family val="2"/>
    </font>
    <font>
      <sz val="7"/>
      <color rgb="FFFF0000"/>
      <name val="Arial"/>
      <family val="2"/>
    </font>
    <font>
      <i/>
      <sz val="11"/>
      <color theme="1"/>
      <name val="Arial"/>
      <family val="2"/>
    </font>
    <font>
      <i/>
      <sz val="9"/>
      <color theme="1"/>
      <name val="Arial"/>
      <family val="2"/>
    </font>
    <font>
      <b/>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002060"/>
        <bgColor indexed="47"/>
      </patternFill>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s>
  <borders count="5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0" fontId="2" fillId="0" borderId="0"/>
    <xf numFmtId="44" fontId="3" fillId="0" borderId="0" applyFont="0" applyFill="0" applyBorder="0" applyAlignment="0" applyProtection="0"/>
    <xf numFmtId="9" fontId="3" fillId="0" borderId="0" applyFont="0" applyFill="0" applyBorder="0" applyAlignment="0" applyProtection="0"/>
    <xf numFmtId="0" fontId="33" fillId="0" borderId="0" applyNumberFormat="0" applyFill="0" applyBorder="0" applyAlignment="0" applyProtection="0"/>
  </cellStyleXfs>
  <cellXfs count="579">
    <xf numFmtId="0" fontId="0" fillId="0" borderId="0" xfId="0"/>
    <xf numFmtId="49" fontId="15" fillId="2" borderId="2" xfId="2" applyNumberFormat="1" applyFont="1" applyFill="1" applyBorder="1" applyAlignment="1" applyProtection="1"/>
    <xf numFmtId="49" fontId="17" fillId="0" borderId="0" xfId="2" applyNumberFormat="1" applyFont="1" applyBorder="1" applyAlignment="1" applyProtection="1"/>
    <xf numFmtId="49" fontId="17" fillId="0" borderId="0" xfId="2" applyNumberFormat="1" applyFont="1" applyBorder="1" applyAlignment="1" applyProtection="1">
      <alignment vertical="center" wrapText="1"/>
    </xf>
    <xf numFmtId="165" fontId="17" fillId="0" borderId="0" xfId="2" applyNumberFormat="1" applyFont="1" applyBorder="1" applyAlignment="1" applyProtection="1">
      <alignment horizontal="left"/>
    </xf>
    <xf numFmtId="0" fontId="6" fillId="0" borderId="0" xfId="2" applyFont="1" applyBorder="1" applyAlignment="1" applyProtection="1"/>
    <xf numFmtId="44" fontId="17" fillId="0" borderId="0" xfId="3" applyNumberFormat="1" applyFont="1" applyBorder="1" applyAlignment="1" applyProtection="1">
      <alignment vertical="center"/>
    </xf>
    <xf numFmtId="0" fontId="13" fillId="0" borderId="0" xfId="2" applyFont="1" applyBorder="1" applyAlignment="1" applyProtection="1">
      <alignment horizontal="center"/>
    </xf>
    <xf numFmtId="49" fontId="15" fillId="2" borderId="2" xfId="2" applyNumberFormat="1" applyFont="1" applyFill="1" applyBorder="1" applyAlignment="1" applyProtection="1">
      <alignment horizontal="center"/>
    </xf>
    <xf numFmtId="0" fontId="12" fillId="0" borderId="8" xfId="2" applyFont="1" applyBorder="1" applyAlignment="1" applyProtection="1">
      <alignment horizontal="center"/>
    </xf>
    <xf numFmtId="165" fontId="17" fillId="0" borderId="0" xfId="2" applyNumberFormat="1" applyFont="1" applyBorder="1" applyAlignment="1" applyProtection="1"/>
    <xf numFmtId="165" fontId="16" fillId="0" borderId="0" xfId="2" applyNumberFormat="1" applyFont="1" applyBorder="1" applyAlignment="1" applyProtection="1">
      <alignment horizontal="center" wrapText="1"/>
    </xf>
    <xf numFmtId="165" fontId="16" fillId="0" borderId="2" xfId="2" applyNumberFormat="1" applyFont="1" applyBorder="1" applyAlignment="1" applyProtection="1">
      <alignment horizontal="center" wrapText="1"/>
    </xf>
    <xf numFmtId="6" fontId="7" fillId="0" borderId="2" xfId="2" applyNumberFormat="1" applyFont="1" applyBorder="1" applyAlignment="1" applyProtection="1">
      <alignment horizontal="center"/>
    </xf>
    <xf numFmtId="49" fontId="16" fillId="0" borderId="1" xfId="2" applyNumberFormat="1" applyFont="1" applyBorder="1" applyAlignment="1" applyProtection="1">
      <alignment horizontal="center" wrapText="1"/>
    </xf>
    <xf numFmtId="49" fontId="16" fillId="0" borderId="2" xfId="2" applyNumberFormat="1" applyFont="1" applyBorder="1" applyAlignment="1" applyProtection="1">
      <alignment horizontal="center" wrapText="1"/>
    </xf>
    <xf numFmtId="49" fontId="16" fillId="0" borderId="1" xfId="2" applyNumberFormat="1" applyFont="1" applyBorder="1" applyAlignment="1" applyProtection="1">
      <alignment horizontal="center"/>
    </xf>
    <xf numFmtId="0" fontId="16" fillId="0" borderId="1" xfId="2" applyNumberFormat="1" applyFont="1" applyBorder="1" applyAlignment="1" applyProtection="1">
      <alignment horizontal="center"/>
    </xf>
    <xf numFmtId="0" fontId="16" fillId="0" borderId="0" xfId="2" applyNumberFormat="1" applyFont="1" applyBorder="1" applyAlignment="1" applyProtection="1">
      <alignment horizontal="center"/>
    </xf>
    <xf numFmtId="0" fontId="16" fillId="0" borderId="2" xfId="2" applyNumberFormat="1" applyFont="1" applyBorder="1" applyAlignment="1" applyProtection="1">
      <alignment horizontal="center"/>
    </xf>
    <xf numFmtId="165" fontId="16" fillId="0" borderId="1" xfId="2" applyNumberFormat="1" applyFont="1" applyBorder="1" applyAlignment="1" applyProtection="1">
      <alignment horizontal="center" wrapText="1"/>
    </xf>
    <xf numFmtId="167" fontId="16" fillId="0" borderId="1" xfId="2" applyNumberFormat="1" applyFont="1" applyBorder="1" applyAlignment="1" applyProtection="1">
      <alignment horizontal="center" wrapText="1"/>
    </xf>
    <xf numFmtId="167" fontId="16" fillId="0" borderId="0" xfId="2" applyNumberFormat="1" applyFont="1" applyBorder="1" applyAlignment="1" applyProtection="1">
      <alignment horizontal="center" wrapText="1"/>
    </xf>
    <xf numFmtId="167" fontId="16" fillId="0" borderId="2" xfId="2" applyNumberFormat="1" applyFont="1" applyBorder="1" applyAlignment="1" applyProtection="1">
      <alignment horizontal="center" wrapText="1"/>
    </xf>
    <xf numFmtId="0" fontId="6" fillId="0" borderId="1" xfId="2" applyFont="1" applyBorder="1" applyAlignment="1" applyProtection="1">
      <alignment horizontal="center" wrapText="1"/>
    </xf>
    <xf numFmtId="0" fontId="6" fillId="0" borderId="0" xfId="2" applyFont="1" applyBorder="1" applyAlignment="1" applyProtection="1">
      <alignment horizontal="center" wrapText="1"/>
    </xf>
    <xf numFmtId="0" fontId="6" fillId="0" borderId="2" xfId="2" applyFont="1" applyBorder="1" applyAlignment="1" applyProtection="1">
      <alignment horizontal="center" wrapText="1"/>
    </xf>
    <xf numFmtId="165" fontId="17" fillId="0" borderId="2" xfId="2" applyNumberFormat="1" applyFont="1" applyFill="1" applyBorder="1" applyAlignment="1" applyProtection="1"/>
    <xf numFmtId="165" fontId="19" fillId="0" borderId="2" xfId="2" applyNumberFormat="1" applyFont="1" applyFill="1" applyBorder="1" applyAlignment="1" applyProtection="1"/>
    <xf numFmtId="49" fontId="17" fillId="0" borderId="4" xfId="2" applyNumberFormat="1" applyFont="1" applyBorder="1" applyAlignment="1" applyProtection="1"/>
    <xf numFmtId="49" fontId="17" fillId="0" borderId="4" xfId="2" applyNumberFormat="1" applyFont="1" applyFill="1" applyBorder="1" applyAlignment="1" applyProtection="1"/>
    <xf numFmtId="49" fontId="17" fillId="0" borderId="4" xfId="2" applyNumberFormat="1" applyFont="1" applyFill="1" applyBorder="1" applyAlignment="1" applyProtection="1">
      <alignment horizontal="left"/>
    </xf>
    <xf numFmtId="49" fontId="17" fillId="0" borderId="5" xfId="2" applyNumberFormat="1" applyFont="1" applyFill="1" applyBorder="1" applyAlignment="1" applyProtection="1"/>
    <xf numFmtId="165" fontId="17" fillId="0" borderId="0" xfId="2" applyNumberFormat="1" applyFont="1" applyBorder="1" applyAlignment="1" applyProtection="1">
      <alignment vertical="center" wrapText="1"/>
    </xf>
    <xf numFmtId="0" fontId="7" fillId="0" borderId="4" xfId="2" applyFont="1" applyBorder="1" applyAlignment="1" applyProtection="1">
      <alignment horizontal="left"/>
    </xf>
    <xf numFmtId="49" fontId="17" fillId="0" borderId="3" xfId="2" applyNumberFormat="1" applyFont="1" applyBorder="1" applyAlignment="1" applyProtection="1">
      <alignment horizontal="right"/>
    </xf>
    <xf numFmtId="49" fontId="17" fillId="0" borderId="4" xfId="2" applyNumberFormat="1" applyFont="1" applyBorder="1" applyAlignment="1" applyProtection="1">
      <alignment horizontal="right"/>
    </xf>
    <xf numFmtId="0" fontId="17" fillId="0" borderId="0" xfId="2" applyNumberFormat="1" applyFont="1" applyFill="1" applyBorder="1" applyAlignment="1" applyProtection="1">
      <alignment horizontal="center" vertical="center" wrapText="1"/>
    </xf>
    <xf numFmtId="0" fontId="0" fillId="0" borderId="0" xfId="0"/>
    <xf numFmtId="165" fontId="32" fillId="0" borderId="2" xfId="2" applyNumberFormat="1" applyFont="1" applyFill="1" applyBorder="1" applyAlignment="1" applyProtection="1">
      <alignment vertical="center" wrapText="1"/>
    </xf>
    <xf numFmtId="0" fontId="2" fillId="0" borderId="0" xfId="2" applyProtection="1"/>
    <xf numFmtId="0" fontId="0" fillId="0" borderId="0" xfId="0" applyProtection="1"/>
    <xf numFmtId="0" fontId="6" fillId="0" borderId="0" xfId="2" applyFont="1" applyAlignment="1" applyProtection="1">
      <alignment horizontal="center"/>
    </xf>
    <xf numFmtId="49" fontId="15" fillId="2" borderId="0" xfId="2" applyNumberFormat="1" applyFont="1" applyFill="1" applyBorder="1" applyAlignment="1" applyProtection="1">
      <alignment horizontal="left" wrapText="1"/>
    </xf>
    <xf numFmtId="0" fontId="7" fillId="0" borderId="0" xfId="2" applyFont="1" applyProtection="1"/>
    <xf numFmtId="0" fontId="9" fillId="2" borderId="0" xfId="2" applyFont="1" applyFill="1" applyBorder="1" applyAlignment="1" applyProtection="1">
      <alignment horizontal="right" wrapText="1"/>
    </xf>
    <xf numFmtId="0" fontId="7" fillId="2" borderId="0" xfId="2" applyFont="1" applyFill="1" applyBorder="1" applyAlignment="1" applyProtection="1">
      <alignment horizontal="left"/>
    </xf>
    <xf numFmtId="49" fontId="15" fillId="2" borderId="0" xfId="2" applyNumberFormat="1" applyFont="1" applyFill="1" applyBorder="1" applyAlignment="1" applyProtection="1">
      <alignment wrapText="1"/>
    </xf>
    <xf numFmtId="49" fontId="15" fillId="2" borderId="0" xfId="2" applyNumberFormat="1" applyFont="1" applyFill="1" applyBorder="1" applyAlignment="1" applyProtection="1">
      <alignment horizontal="right"/>
    </xf>
    <xf numFmtId="0" fontId="9" fillId="2" borderId="2" xfId="2" applyFont="1" applyFill="1" applyBorder="1" applyAlignment="1" applyProtection="1"/>
    <xf numFmtId="0" fontId="7" fillId="2" borderId="0" xfId="2" applyFont="1" applyFill="1" applyBorder="1" applyAlignment="1" applyProtection="1">
      <alignment horizontal="justify" wrapText="1"/>
    </xf>
    <xf numFmtId="0" fontId="9" fillId="2" borderId="2" xfId="2" applyFont="1" applyFill="1" applyBorder="1" applyAlignment="1" applyProtection="1">
      <alignment horizontal="justify" wrapText="1"/>
    </xf>
    <xf numFmtId="1" fontId="7" fillId="2" borderId="0" xfId="2" applyNumberFormat="1" applyFont="1" applyFill="1" applyBorder="1" applyAlignment="1" applyProtection="1">
      <alignment horizontal="center"/>
    </xf>
    <xf numFmtId="0" fontId="7" fillId="2" borderId="2" xfId="2" applyFont="1" applyFill="1" applyBorder="1" applyAlignment="1" applyProtection="1"/>
    <xf numFmtId="0" fontId="7" fillId="0" borderId="0" xfId="2" applyFont="1" applyAlignment="1" applyProtection="1">
      <alignment horizontal="center"/>
    </xf>
    <xf numFmtId="0" fontId="23" fillId="0" borderId="0" xfId="2" applyFont="1" applyAlignment="1" applyProtection="1">
      <alignment horizontal="center"/>
    </xf>
    <xf numFmtId="0" fontId="7" fillId="2" borderId="2" xfId="2" applyFont="1" applyFill="1" applyBorder="1" applyAlignment="1" applyProtection="1">
      <alignment horizontal="center"/>
    </xf>
    <xf numFmtId="0" fontId="25" fillId="0" borderId="0" xfId="2" applyFont="1" applyBorder="1" applyAlignment="1" applyProtection="1">
      <alignment horizontal="center"/>
    </xf>
    <xf numFmtId="0" fontId="6" fillId="0" borderId="3" xfId="2" applyFont="1" applyBorder="1" applyAlignment="1" applyProtection="1">
      <alignment horizontal="right"/>
    </xf>
    <xf numFmtId="0" fontId="6" fillId="0" borderId="4" xfId="2" applyFont="1" applyBorder="1" applyAlignment="1" applyProtection="1">
      <alignment horizontal="right"/>
    </xf>
    <xf numFmtId="0" fontId="6" fillId="0" borderId="5" xfId="2" applyFont="1" applyBorder="1" applyAlignment="1" applyProtection="1">
      <alignment horizontal="right"/>
    </xf>
    <xf numFmtId="0" fontId="6" fillId="0" borderId="8" xfId="2" applyFont="1" applyBorder="1" applyAlignment="1" applyProtection="1">
      <alignment horizontal="right"/>
    </xf>
    <xf numFmtId="0" fontId="6" fillId="0" borderId="0" xfId="2" applyFont="1" applyBorder="1" applyAlignment="1" applyProtection="1">
      <alignment horizontal="right"/>
    </xf>
    <xf numFmtId="0" fontId="0" fillId="0" borderId="0" xfId="0" applyAlignment="1" applyProtection="1">
      <alignment horizontal="left"/>
    </xf>
    <xf numFmtId="0" fontId="0" fillId="0" borderId="0" xfId="0" applyBorder="1" applyProtection="1"/>
    <xf numFmtId="169" fontId="21" fillId="0" borderId="0" xfId="3" applyNumberFormat="1" applyFont="1" applyFill="1" applyBorder="1" applyAlignment="1" applyProtection="1">
      <alignment horizontal="center" vertical="center"/>
    </xf>
    <xf numFmtId="168" fontId="17" fillId="0" borderId="4" xfId="3" applyNumberFormat="1" applyFont="1" applyFill="1" applyBorder="1" applyAlignment="1" applyProtection="1">
      <alignment horizontal="center"/>
    </xf>
    <xf numFmtId="164" fontId="7" fillId="2" borderId="4" xfId="2" applyNumberFormat="1" applyFont="1" applyFill="1" applyBorder="1" applyAlignment="1" applyProtection="1">
      <alignment horizontal="center"/>
    </xf>
    <xf numFmtId="164" fontId="7" fillId="0" borderId="4" xfId="2" applyNumberFormat="1" applyFont="1" applyFill="1" applyBorder="1" applyAlignment="1" applyProtection="1">
      <alignment horizontal="center"/>
    </xf>
    <xf numFmtId="0" fontId="2" fillId="0" borderId="0" xfId="2" applyBorder="1" applyAlignment="1" applyProtection="1">
      <alignment horizontal="center"/>
    </xf>
    <xf numFmtId="0" fontId="13" fillId="0" borderId="1" xfId="2" applyFont="1" applyBorder="1" applyAlignment="1" applyProtection="1">
      <alignment horizontal="left"/>
    </xf>
    <xf numFmtId="44" fontId="7" fillId="0" borderId="0" xfId="2" applyNumberFormat="1" applyFont="1" applyBorder="1" applyAlignment="1" applyProtection="1"/>
    <xf numFmtId="0" fontId="7" fillId="0" borderId="2" xfId="2" applyFont="1" applyBorder="1" applyAlignment="1" applyProtection="1"/>
    <xf numFmtId="0" fontId="0" fillId="0" borderId="2" xfId="0" applyBorder="1" applyProtection="1"/>
    <xf numFmtId="7" fontId="17" fillId="0" borderId="0" xfId="3" applyNumberFormat="1" applyFont="1" applyBorder="1" applyAlignment="1" applyProtection="1">
      <alignment horizontal="right" vertical="center"/>
    </xf>
    <xf numFmtId="7" fontId="17" fillId="0" borderId="0" xfId="3" applyNumberFormat="1" applyFont="1" applyBorder="1" applyAlignment="1" applyProtection="1">
      <alignment horizontal="center" vertical="center"/>
    </xf>
    <xf numFmtId="0" fontId="13" fillId="0" borderId="0" xfId="2" applyFont="1" applyBorder="1" applyAlignment="1" applyProtection="1">
      <alignment horizontal="left"/>
    </xf>
    <xf numFmtId="0" fontId="13" fillId="0" borderId="1" xfId="2" applyFont="1" applyBorder="1" applyAlignment="1" applyProtection="1">
      <alignment horizontal="center"/>
    </xf>
    <xf numFmtId="0" fontId="13" fillId="0" borderId="2" xfId="2" applyFont="1" applyBorder="1" applyAlignment="1" applyProtection="1">
      <alignment horizontal="center"/>
    </xf>
    <xf numFmtId="0" fontId="0" fillId="0" borderId="0" xfId="0" applyFill="1" applyBorder="1" applyProtection="1"/>
    <xf numFmtId="165" fontId="7" fillId="0" borderId="0" xfId="2" applyNumberFormat="1" applyFont="1" applyFill="1" applyBorder="1" applyAlignment="1" applyProtection="1">
      <alignment vertical="center"/>
    </xf>
    <xf numFmtId="0" fontId="2" fillId="0" borderId="0" xfId="2" applyFill="1" applyBorder="1" applyAlignment="1" applyProtection="1"/>
    <xf numFmtId="0" fontId="2" fillId="0" borderId="0" xfId="2" applyBorder="1" applyAlignment="1" applyProtection="1"/>
    <xf numFmtId="0" fontId="2" fillId="0" borderId="2" xfId="2" applyBorder="1" applyAlignment="1" applyProtection="1"/>
    <xf numFmtId="0" fontId="2" fillId="0" borderId="0" xfId="2" applyAlignment="1" applyProtection="1"/>
    <xf numFmtId="49" fontId="14" fillId="0" borderId="0" xfId="2" applyNumberFormat="1" applyFont="1" applyBorder="1" applyAlignment="1" applyProtection="1"/>
    <xf numFmtId="0" fontId="10" fillId="0" borderId="0" xfId="2" applyFont="1" applyAlignment="1" applyProtection="1">
      <alignment horizontal="center"/>
    </xf>
    <xf numFmtId="49" fontId="30" fillId="0" borderId="0" xfId="2" applyNumberFormat="1" applyFont="1" applyBorder="1" applyAlignment="1" applyProtection="1">
      <alignment horizontal="center"/>
    </xf>
    <xf numFmtId="0" fontId="14" fillId="0" borderId="0" xfId="2" applyFont="1" applyBorder="1" applyAlignment="1" applyProtection="1"/>
    <xf numFmtId="0" fontId="30" fillId="0" borderId="0" xfId="2" applyFont="1" applyBorder="1" applyAlignment="1" applyProtection="1"/>
    <xf numFmtId="49" fontId="7" fillId="0" borderId="0" xfId="2" applyNumberFormat="1" applyFont="1" applyBorder="1" applyAlignment="1" applyProtection="1"/>
    <xf numFmtId="0" fontId="2" fillId="0" borderId="0" xfId="2" applyBorder="1" applyProtection="1"/>
    <xf numFmtId="0" fontId="8" fillId="0" borderId="0" xfId="2" applyFont="1" applyBorder="1" applyAlignment="1" applyProtection="1"/>
    <xf numFmtId="0" fontId="0" fillId="0" borderId="0" xfId="0" applyFont="1" applyProtection="1"/>
    <xf numFmtId="0" fontId="28" fillId="0" borderId="0" xfId="2" applyFont="1" applyAlignment="1" applyProtection="1"/>
    <xf numFmtId="0" fontId="0" fillId="0" borderId="0" xfId="0" applyAlignment="1" applyProtection="1">
      <alignment horizontal="right"/>
    </xf>
    <xf numFmtId="0" fontId="7" fillId="0" borderId="0" xfId="2" applyFont="1" applyBorder="1" applyAlignment="1" applyProtection="1">
      <alignment horizontal="right"/>
    </xf>
    <xf numFmtId="0" fontId="35" fillId="0" borderId="0" xfId="5" applyFont="1" applyProtection="1"/>
    <xf numFmtId="0" fontId="36" fillId="0" borderId="0" xfId="0" applyFont="1" applyProtection="1"/>
    <xf numFmtId="0" fontId="6" fillId="0" borderId="0" xfId="2" applyFont="1" applyBorder="1" applyAlignment="1" applyProtection="1">
      <alignment horizontal="center"/>
    </xf>
    <xf numFmtId="0" fontId="4" fillId="0" borderId="0" xfId="2" applyFont="1" applyBorder="1" applyAlignment="1" applyProtection="1">
      <alignment horizontal="center" wrapText="1"/>
    </xf>
    <xf numFmtId="0" fontId="9" fillId="2" borderId="0" xfId="2" applyFont="1" applyFill="1" applyBorder="1" applyAlignment="1" applyProtection="1">
      <alignment horizontal="center" wrapText="1"/>
    </xf>
    <xf numFmtId="0" fontId="9" fillId="2" borderId="1" xfId="2" applyFont="1" applyFill="1" applyBorder="1" applyAlignment="1" applyProtection="1">
      <alignment horizontal="justify" wrapText="1"/>
    </xf>
    <xf numFmtId="0" fontId="9" fillId="2" borderId="0" xfId="2" applyFont="1" applyFill="1" applyBorder="1" applyAlignment="1" applyProtection="1">
      <alignment horizontal="justify" wrapText="1"/>
    </xf>
    <xf numFmtId="49" fontId="17" fillId="0" borderId="1" xfId="2" applyNumberFormat="1" applyFont="1" applyBorder="1" applyAlignment="1" applyProtection="1">
      <alignment horizontal="right" vertical="center" wrapText="1"/>
    </xf>
    <xf numFmtId="49" fontId="17" fillId="0" borderId="0" xfId="2" applyNumberFormat="1" applyFont="1" applyBorder="1" applyAlignment="1" applyProtection="1">
      <alignment horizontal="right" vertical="center" wrapText="1"/>
    </xf>
    <xf numFmtId="165" fontId="17" fillId="0" borderId="0" xfId="2" applyNumberFormat="1" applyFont="1" applyBorder="1" applyAlignment="1" applyProtection="1">
      <alignment horizontal="left" vertical="center" wrapText="1"/>
    </xf>
    <xf numFmtId="0" fontId="6" fillId="0" borderId="0" xfId="2" applyFont="1" applyBorder="1" applyAlignment="1" applyProtection="1">
      <alignment horizontal="left"/>
    </xf>
    <xf numFmtId="49" fontId="16" fillId="0" borderId="0" xfId="2" applyNumberFormat="1" applyFont="1" applyBorder="1" applyAlignment="1" applyProtection="1">
      <alignment horizontal="center"/>
    </xf>
    <xf numFmtId="0" fontId="7" fillId="0" borderId="0" xfId="2" applyFont="1" applyBorder="1" applyAlignment="1" applyProtection="1">
      <alignment horizontal="left"/>
    </xf>
    <xf numFmtId="0" fontId="7" fillId="0" borderId="0" xfId="2" applyFont="1" applyBorder="1" applyAlignment="1" applyProtection="1">
      <alignment horizontal="center"/>
    </xf>
    <xf numFmtId="0" fontId="7" fillId="0" borderId="0" xfId="2" applyFont="1" applyBorder="1" applyAlignment="1" applyProtection="1"/>
    <xf numFmtId="0" fontId="9" fillId="2" borderId="0" xfId="2" applyFont="1" applyFill="1" applyBorder="1" applyAlignment="1" applyProtection="1">
      <alignment horizontal="justify" wrapText="1"/>
    </xf>
    <xf numFmtId="0" fontId="7" fillId="0" borderId="1" xfId="2" applyFont="1" applyBorder="1" applyAlignment="1" applyProtection="1">
      <alignment horizontal="center"/>
    </xf>
    <xf numFmtId="0" fontId="7" fillId="0" borderId="2" xfId="2" applyFont="1" applyBorder="1" applyAlignment="1" applyProtection="1">
      <alignment horizontal="center"/>
    </xf>
    <xf numFmtId="0" fontId="7" fillId="0" borderId="4" xfId="2" applyFont="1" applyBorder="1" applyAlignment="1" applyProtection="1">
      <alignment horizontal="left" vertical="top" wrapText="1"/>
    </xf>
    <xf numFmtId="0" fontId="6" fillId="0" borderId="0" xfId="2" applyFont="1" applyBorder="1" applyAlignment="1" applyProtection="1">
      <alignment horizontal="center"/>
    </xf>
    <xf numFmtId="0" fontId="6" fillId="0" borderId="1" xfId="2" applyFont="1" applyBorder="1" applyAlignment="1" applyProtection="1">
      <alignment horizontal="left"/>
    </xf>
    <xf numFmtId="0" fontId="6" fillId="0" borderId="0" xfId="2" applyFont="1" applyBorder="1" applyAlignment="1" applyProtection="1">
      <alignment horizontal="left"/>
    </xf>
    <xf numFmtId="49" fontId="7" fillId="0" borderId="0" xfId="2" applyNumberFormat="1" applyFont="1" applyBorder="1" applyAlignment="1" applyProtection="1">
      <alignment horizontal="center"/>
    </xf>
    <xf numFmtId="49" fontId="16" fillId="0" borderId="0" xfId="2" applyNumberFormat="1" applyFont="1" applyBorder="1" applyAlignment="1" applyProtection="1">
      <alignment horizontal="center"/>
    </xf>
    <xf numFmtId="0" fontId="37" fillId="0" borderId="0" xfId="0" applyFont="1" applyProtection="1"/>
    <xf numFmtId="0" fontId="37" fillId="0" borderId="4" xfId="0" applyFont="1" applyBorder="1" applyProtection="1"/>
    <xf numFmtId="0" fontId="39" fillId="0" borderId="0" xfId="0" applyFont="1" applyBorder="1" applyAlignment="1" applyProtection="1">
      <alignment vertical="center"/>
    </xf>
    <xf numFmtId="0" fontId="37" fillId="0" borderId="2" xfId="0" applyFont="1" applyBorder="1" applyProtection="1"/>
    <xf numFmtId="0" fontId="37" fillId="0" borderId="1" xfId="0" applyFont="1" applyBorder="1" applyProtection="1"/>
    <xf numFmtId="0" fontId="37" fillId="0" borderId="0" xfId="0" applyFont="1" applyBorder="1" applyProtection="1"/>
    <xf numFmtId="0" fontId="37" fillId="0" borderId="5" xfId="0" applyFont="1" applyBorder="1" applyProtection="1"/>
    <xf numFmtId="0" fontId="40" fillId="0" borderId="0" xfId="0" applyFont="1" applyProtection="1"/>
    <xf numFmtId="0" fontId="41" fillId="0" borderId="0" xfId="0" applyFont="1" applyProtection="1"/>
    <xf numFmtId="0" fontId="42" fillId="0" borderId="0" xfId="0" applyFont="1" applyProtection="1"/>
    <xf numFmtId="14" fontId="40" fillId="0" borderId="17" xfId="0" applyNumberFormat="1" applyFont="1" applyFill="1" applyBorder="1" applyProtection="1">
      <protection locked="0"/>
    </xf>
    <xf numFmtId="14" fontId="40" fillId="3" borderId="6" xfId="0" applyNumberFormat="1" applyFont="1" applyFill="1" applyBorder="1" applyProtection="1"/>
    <xf numFmtId="0" fontId="28" fillId="0" borderId="6" xfId="0" applyFont="1" applyFill="1" applyBorder="1" applyAlignment="1" applyProtection="1">
      <alignment vertical="center" textRotation="45" wrapText="1"/>
    </xf>
    <xf numFmtId="165" fontId="25" fillId="0" borderId="5" xfId="0" applyNumberFormat="1" applyFont="1" applyFill="1" applyBorder="1" applyAlignment="1" applyProtection="1">
      <alignment horizontal="center"/>
      <protection locked="0"/>
    </xf>
    <xf numFmtId="3" fontId="25" fillId="5" borderId="47" xfId="0" applyNumberFormat="1" applyFont="1" applyFill="1" applyBorder="1" applyAlignment="1" applyProtection="1">
      <alignment horizontal="center"/>
    </xf>
    <xf numFmtId="0" fontId="25" fillId="0" borderId="47" xfId="0" applyFont="1" applyFill="1" applyBorder="1" applyAlignment="1" applyProtection="1">
      <alignment horizontal="center"/>
      <protection locked="0"/>
    </xf>
    <xf numFmtId="3" fontId="25" fillId="3" borderId="47" xfId="0" applyNumberFormat="1" applyFont="1" applyFill="1" applyBorder="1" applyAlignment="1" applyProtection="1">
      <alignment horizontal="center"/>
    </xf>
    <xf numFmtId="165" fontId="40" fillId="3" borderId="47" xfId="0" applyNumberFormat="1" applyFont="1" applyFill="1" applyBorder="1" applyAlignment="1" applyProtection="1"/>
    <xf numFmtId="165" fontId="25" fillId="3" borderId="6" xfId="0" applyNumberFormat="1" applyFont="1" applyFill="1" applyBorder="1" applyAlignment="1" applyProtection="1">
      <alignment horizontal="center"/>
    </xf>
    <xf numFmtId="3" fontId="25" fillId="5" borderId="6" xfId="0" applyNumberFormat="1" applyFont="1" applyFill="1" applyBorder="1" applyAlignment="1" applyProtection="1">
      <alignment horizontal="center"/>
    </xf>
    <xf numFmtId="0" fontId="25" fillId="0" borderId="6" xfId="0" applyFont="1" applyFill="1" applyBorder="1" applyAlignment="1" applyProtection="1">
      <alignment horizontal="center"/>
      <protection locked="0"/>
    </xf>
    <xf numFmtId="165" fontId="25" fillId="0" borderId="6" xfId="0" applyNumberFormat="1" applyFont="1" applyFill="1" applyBorder="1" applyAlignment="1" applyProtection="1">
      <alignment horizontal="center"/>
      <protection locked="0"/>
    </xf>
    <xf numFmtId="0" fontId="25" fillId="3" borderId="6" xfId="0" applyFont="1" applyFill="1" applyBorder="1" applyAlignment="1" applyProtection="1">
      <alignment horizontal="center"/>
    </xf>
    <xf numFmtId="0" fontId="28" fillId="0" borderId="11" xfId="0" applyFont="1" applyFill="1" applyBorder="1" applyAlignment="1" applyProtection="1"/>
    <xf numFmtId="0" fontId="25" fillId="0" borderId="7" xfId="0" applyFont="1" applyFill="1" applyBorder="1" applyAlignment="1" applyProtection="1"/>
    <xf numFmtId="0" fontId="25" fillId="0" borderId="12" xfId="0" applyFont="1" applyFill="1" applyBorder="1" applyAlignment="1" applyProtection="1"/>
    <xf numFmtId="165" fontId="25" fillId="5" borderId="6" xfId="0" applyNumberFormat="1" applyFont="1" applyFill="1" applyBorder="1" applyAlignment="1" applyProtection="1">
      <alignment horizontal="center"/>
    </xf>
    <xf numFmtId="3" fontId="25" fillId="0" borderId="6" xfId="0" applyNumberFormat="1" applyFont="1" applyFill="1" applyBorder="1" applyAlignment="1" applyProtection="1">
      <alignment horizontal="center"/>
      <protection locked="0"/>
    </xf>
    <xf numFmtId="170" fontId="28" fillId="9" borderId="6" xfId="0" applyNumberFormat="1" applyFont="1" applyFill="1" applyBorder="1" applyAlignment="1" applyProtection="1">
      <alignment horizontal="center"/>
      <protection locked="0"/>
    </xf>
    <xf numFmtId="0" fontId="40" fillId="3" borderId="6" xfId="0" applyFont="1" applyFill="1" applyBorder="1" applyAlignment="1" applyProtection="1">
      <alignment horizontal="center"/>
    </xf>
    <xf numFmtId="4" fontId="40" fillId="3" borderId="47" xfId="0" applyNumberFormat="1" applyFont="1" applyFill="1" applyBorder="1" applyAlignment="1" applyProtection="1">
      <alignment horizontal="center"/>
    </xf>
    <xf numFmtId="165" fontId="40" fillId="3" borderId="6" xfId="0" applyNumberFormat="1" applyFont="1" applyFill="1" applyBorder="1" applyAlignment="1" applyProtection="1"/>
    <xf numFmtId="165" fontId="40" fillId="3" borderId="6" xfId="0" applyNumberFormat="1" applyFont="1" applyFill="1" applyBorder="1" applyAlignment="1" applyProtection="1">
      <alignment horizontal="center"/>
    </xf>
    <xf numFmtId="165" fontId="40" fillId="3" borderId="17" xfId="0" applyNumberFormat="1" applyFont="1" applyFill="1" applyBorder="1" applyAlignment="1" applyProtection="1"/>
    <xf numFmtId="0" fontId="25" fillId="0" borderId="0" xfId="0" applyFont="1" applyBorder="1" applyProtection="1"/>
    <xf numFmtId="165" fontId="45" fillId="3" borderId="48" xfId="0" applyNumberFormat="1" applyFont="1" applyFill="1" applyBorder="1" applyAlignment="1" applyProtection="1"/>
    <xf numFmtId="165" fontId="45" fillId="3" borderId="49" xfId="1" applyNumberFormat="1" applyFont="1" applyFill="1" applyBorder="1" applyAlignment="1" applyProtection="1">
      <alignment horizontal="right"/>
    </xf>
    <xf numFmtId="0" fontId="44" fillId="0" borderId="0" xfId="0" applyFont="1" applyBorder="1" applyAlignment="1" applyProtection="1">
      <alignment horizontal="right"/>
    </xf>
    <xf numFmtId="165" fontId="45" fillId="6" borderId="48" xfId="0" applyNumberFormat="1" applyFont="1" applyFill="1" applyBorder="1" applyAlignment="1" applyProtection="1"/>
    <xf numFmtId="0" fontId="25" fillId="0" borderId="4" xfId="0" applyFont="1" applyBorder="1" applyProtection="1"/>
    <xf numFmtId="0" fontId="44" fillId="0" borderId="4" xfId="0" applyFont="1" applyBorder="1" applyAlignment="1" applyProtection="1">
      <alignment horizontal="right"/>
    </xf>
    <xf numFmtId="0" fontId="40" fillId="0" borderId="4" xfId="0" applyFont="1" applyBorder="1" applyProtection="1"/>
    <xf numFmtId="0" fontId="25" fillId="0" borderId="0" xfId="0" applyFont="1" applyFill="1" applyBorder="1" applyAlignment="1" applyProtection="1"/>
    <xf numFmtId="0" fontId="25" fillId="0" borderId="0" xfId="0" applyFont="1" applyBorder="1" applyAlignment="1" applyProtection="1"/>
    <xf numFmtId="3" fontId="25" fillId="0" borderId="0" xfId="0" applyNumberFormat="1" applyFont="1" applyFill="1" applyBorder="1" applyAlignment="1" applyProtection="1">
      <alignment horizontal="center"/>
    </xf>
    <xf numFmtId="0" fontId="25" fillId="0" borderId="1" xfId="0" applyFont="1" applyBorder="1" applyProtection="1"/>
    <xf numFmtId="0" fontId="46" fillId="0" borderId="0" xfId="0" applyFont="1" applyProtection="1"/>
    <xf numFmtId="165" fontId="44" fillId="0" borderId="0" xfId="0" applyNumberFormat="1" applyFont="1" applyBorder="1" applyAlignment="1" applyProtection="1"/>
    <xf numFmtId="0" fontId="28" fillId="0" borderId="0" xfId="0" applyFont="1" applyFill="1" applyBorder="1" applyAlignment="1" applyProtection="1">
      <alignment horizontal="left"/>
    </xf>
    <xf numFmtId="0" fontId="25" fillId="0" borderId="0" xfId="0" applyFont="1" applyFill="1" applyBorder="1" applyAlignment="1" applyProtection="1">
      <alignment horizontal="center"/>
      <protection locked="0"/>
    </xf>
    <xf numFmtId="14" fontId="25" fillId="0" borderId="6" xfId="0" applyNumberFormat="1" applyFont="1" applyFill="1" applyBorder="1" applyProtection="1">
      <protection locked="0"/>
    </xf>
    <xf numFmtId="165" fontId="25" fillId="0" borderId="6" xfId="0" applyNumberFormat="1" applyFont="1" applyFill="1" applyBorder="1" applyProtection="1">
      <protection locked="0"/>
    </xf>
    <xf numFmtId="14" fontId="25" fillId="0" borderId="6" xfId="0" applyNumberFormat="1" applyFont="1" applyFill="1" applyBorder="1" applyAlignment="1" applyProtection="1">
      <alignment horizontal="center"/>
      <protection locked="0"/>
    </xf>
    <xf numFmtId="165" fontId="25" fillId="0" borderId="6" xfId="1" applyNumberFormat="1" applyFont="1" applyFill="1" applyBorder="1" applyAlignment="1" applyProtection="1">
      <alignment horizontal="left"/>
      <protection locked="0"/>
    </xf>
    <xf numFmtId="165" fontId="25" fillId="3" borderId="6" xfId="1" applyNumberFormat="1" applyFont="1" applyFill="1" applyBorder="1" applyProtection="1"/>
    <xf numFmtId="0" fontId="25" fillId="3" borderId="6" xfId="0" applyFont="1" applyFill="1" applyBorder="1" applyProtection="1"/>
    <xf numFmtId="165" fontId="25" fillId="3" borderId="6" xfId="0" applyNumberFormat="1" applyFont="1" applyFill="1" applyBorder="1" applyProtection="1"/>
    <xf numFmtId="0" fontId="28" fillId="0" borderId="6" xfId="0" applyFont="1" applyFill="1" applyBorder="1" applyAlignment="1" applyProtection="1">
      <protection locked="0"/>
    </xf>
    <xf numFmtId="165" fontId="47" fillId="2" borderId="0" xfId="0" applyNumberFormat="1" applyFont="1" applyFill="1" applyBorder="1" applyAlignment="1" applyProtection="1"/>
    <xf numFmtId="0" fontId="28" fillId="0" borderId="0" xfId="0" applyFont="1" applyBorder="1" applyAlignment="1" applyProtection="1"/>
    <xf numFmtId="165" fontId="25" fillId="0" borderId="0" xfId="0" applyNumberFormat="1" applyFont="1" applyBorder="1" applyAlignment="1" applyProtection="1"/>
    <xf numFmtId="14" fontId="25" fillId="0" borderId="0" xfId="0" applyNumberFormat="1" applyFont="1" applyBorder="1" applyProtection="1"/>
    <xf numFmtId="165" fontId="44" fillId="6" borderId="6" xfId="0" applyNumberFormat="1" applyFont="1" applyFill="1" applyBorder="1" applyProtection="1"/>
    <xf numFmtId="0" fontId="28" fillId="0" borderId="0" xfId="0" applyFont="1" applyBorder="1" applyAlignment="1" applyProtection="1">
      <alignment horizontal="center"/>
    </xf>
    <xf numFmtId="165" fontId="44" fillId="2" borderId="0" xfId="0" applyNumberFormat="1" applyFont="1" applyFill="1" applyBorder="1" applyProtection="1"/>
    <xf numFmtId="0" fontId="25" fillId="0" borderId="19" xfId="0" applyFont="1" applyBorder="1" applyProtection="1"/>
    <xf numFmtId="0" fontId="25" fillId="0" borderId="8" xfId="0" applyFont="1" applyBorder="1" applyProtection="1"/>
    <xf numFmtId="0" fontId="25" fillId="0" borderId="20" xfId="0" applyFont="1" applyBorder="1" applyProtection="1"/>
    <xf numFmtId="0" fontId="25" fillId="0" borderId="2" xfId="0" applyFont="1" applyBorder="1" applyProtection="1"/>
    <xf numFmtId="0" fontId="25" fillId="2" borderId="0" xfId="0" applyFont="1" applyFill="1" applyBorder="1" applyProtection="1"/>
    <xf numFmtId="44" fontId="47" fillId="2" borderId="0" xfId="1" applyFont="1" applyFill="1" applyBorder="1" applyProtection="1"/>
    <xf numFmtId="0" fontId="25" fillId="0" borderId="1" xfId="0" applyFont="1" applyBorder="1"/>
    <xf numFmtId="0" fontId="42" fillId="0" borderId="6" xfId="0" applyFont="1" applyBorder="1"/>
    <xf numFmtId="0" fontId="25" fillId="2" borderId="0" xfId="0" applyFont="1" applyFill="1" applyBorder="1" applyAlignment="1" applyProtection="1"/>
    <xf numFmtId="0" fontId="40" fillId="0" borderId="1" xfId="0" applyFont="1" applyBorder="1"/>
    <xf numFmtId="165" fontId="40" fillId="0" borderId="6" xfId="0" applyNumberFormat="1" applyFont="1" applyBorder="1"/>
    <xf numFmtId="0" fontId="25" fillId="2" borderId="2" xfId="0" applyFont="1" applyFill="1" applyBorder="1" applyProtection="1"/>
    <xf numFmtId="0" fontId="40" fillId="0" borderId="0" xfId="0" applyFont="1" applyBorder="1"/>
    <xf numFmtId="0" fontId="40" fillId="0" borderId="2" xfId="0" applyFont="1" applyBorder="1" applyProtection="1"/>
    <xf numFmtId="0" fontId="39" fillId="0" borderId="19" xfId="0" applyFont="1" applyFill="1" applyBorder="1" applyAlignment="1" applyProtection="1"/>
    <xf numFmtId="0" fontId="25" fillId="0" borderId="8" xfId="0" applyFont="1" applyFill="1" applyBorder="1" applyAlignment="1" applyProtection="1"/>
    <xf numFmtId="0" fontId="25" fillId="0" borderId="8" xfId="0" applyFont="1" applyBorder="1" applyAlignment="1" applyProtection="1"/>
    <xf numFmtId="3" fontId="25" fillId="0" borderId="8" xfId="0" applyNumberFormat="1" applyFont="1" applyFill="1" applyBorder="1" applyAlignment="1" applyProtection="1">
      <alignment horizontal="center"/>
    </xf>
    <xf numFmtId="0" fontId="25" fillId="0" borderId="1" xfId="0" applyFont="1" applyFill="1" applyBorder="1" applyAlignment="1" applyProtection="1"/>
    <xf numFmtId="0" fontId="28" fillId="0" borderId="1" xfId="0" applyFont="1" applyFill="1" applyBorder="1" applyAlignment="1" applyProtection="1">
      <alignment horizontal="left"/>
    </xf>
    <xf numFmtId="0" fontId="47" fillId="0" borderId="0" xfId="0" applyFont="1" applyBorder="1" applyProtection="1"/>
    <xf numFmtId="0" fontId="47" fillId="2" borderId="0" xfId="0" applyFont="1" applyFill="1" applyBorder="1" applyProtection="1"/>
    <xf numFmtId="0" fontId="25" fillId="2" borderId="1" xfId="0" applyFont="1" applyFill="1" applyBorder="1" applyAlignment="1" applyProtection="1"/>
    <xf numFmtId="0" fontId="40" fillId="0" borderId="0" xfId="0" applyFont="1" applyBorder="1" applyProtection="1"/>
    <xf numFmtId="0" fontId="40" fillId="0" borderId="1" xfId="0" applyFont="1" applyBorder="1" applyProtection="1"/>
    <xf numFmtId="0" fontId="39" fillId="0" borderId="8" xfId="0" applyFont="1" applyBorder="1" applyAlignment="1" applyProtection="1">
      <alignment vertical="center"/>
    </xf>
    <xf numFmtId="0" fontId="25" fillId="0" borderId="8" xfId="0" applyFont="1" applyBorder="1" applyAlignment="1" applyProtection="1">
      <alignment vertical="center"/>
    </xf>
    <xf numFmtId="0" fontId="44" fillId="0" borderId="8" xfId="0" applyFont="1" applyBorder="1" applyAlignment="1" applyProtection="1">
      <alignment horizontal="right"/>
    </xf>
    <xf numFmtId="0" fontId="46" fillId="0" borderId="0" xfId="0" applyFont="1" applyBorder="1" applyProtection="1"/>
    <xf numFmtId="0" fontId="38" fillId="0" borderId="19" xfId="0" applyFont="1" applyBorder="1" applyProtection="1"/>
    <xf numFmtId="0" fontId="43" fillId="0" borderId="8" xfId="0" applyFont="1" applyFill="1" applyBorder="1" applyAlignment="1" applyProtection="1">
      <alignment horizontal="center"/>
    </xf>
    <xf numFmtId="0" fontId="40" fillId="0" borderId="20" xfId="0" applyFont="1" applyBorder="1" applyProtection="1"/>
    <xf numFmtId="0" fontId="40" fillId="0" borderId="3" xfId="0" applyFont="1" applyBorder="1" applyProtection="1"/>
    <xf numFmtId="0" fontId="40" fillId="0" borderId="5" xfId="0" applyFont="1" applyBorder="1" applyProtection="1"/>
    <xf numFmtId="165" fontId="45" fillId="2" borderId="4" xfId="0" applyNumberFormat="1" applyFont="1" applyFill="1" applyBorder="1" applyAlignment="1" applyProtection="1"/>
    <xf numFmtId="14" fontId="40" fillId="2" borderId="0" xfId="0" applyNumberFormat="1" applyFont="1" applyFill="1" applyBorder="1" applyProtection="1"/>
    <xf numFmtId="0" fontId="41" fillId="0" borderId="0" xfId="0" applyFont="1" applyBorder="1" applyProtection="1"/>
    <xf numFmtId="0" fontId="25" fillId="8" borderId="4" xfId="0" applyFont="1" applyFill="1" applyBorder="1" applyAlignment="1" applyProtection="1"/>
    <xf numFmtId="3" fontId="25" fillId="8" borderId="4" xfId="0" applyNumberFormat="1" applyFont="1" applyFill="1" applyBorder="1" applyAlignment="1" applyProtection="1">
      <alignment horizontal="center"/>
    </xf>
    <xf numFmtId="0" fontId="25" fillId="8" borderId="4" xfId="0" applyFont="1" applyFill="1" applyBorder="1" applyProtection="1"/>
    <xf numFmtId="0" fontId="25" fillId="8" borderId="0" xfId="0" applyFont="1" applyFill="1" applyBorder="1" applyProtection="1"/>
    <xf numFmtId="0" fontId="44" fillId="8" borderId="0" xfId="0" applyFont="1" applyFill="1" applyBorder="1" applyAlignment="1" applyProtection="1">
      <alignment horizontal="right"/>
    </xf>
    <xf numFmtId="0" fontId="40" fillId="8" borderId="0" xfId="0" applyFont="1" applyFill="1" applyBorder="1" applyProtection="1"/>
    <xf numFmtId="0" fontId="25" fillId="8" borderId="2" xfId="0" applyFont="1" applyFill="1" applyBorder="1" applyProtection="1"/>
    <xf numFmtId="0" fontId="25" fillId="8" borderId="2" xfId="0" applyFont="1" applyFill="1" applyBorder="1" applyAlignment="1" applyProtection="1"/>
    <xf numFmtId="0" fontId="40" fillId="8" borderId="2" xfId="0" applyFont="1" applyFill="1" applyBorder="1" applyProtection="1"/>
    <xf numFmtId="0" fontId="37" fillId="8" borderId="2" xfId="0" applyFont="1" applyFill="1" applyBorder="1" applyProtection="1"/>
    <xf numFmtId="165" fontId="47" fillId="2" borderId="0" xfId="0" applyNumberFormat="1" applyFont="1" applyFill="1" applyBorder="1" applyAlignment="1" applyProtection="1">
      <alignment wrapText="1"/>
    </xf>
    <xf numFmtId="0" fontId="50" fillId="0" borderId="0" xfId="0" applyFont="1" applyProtection="1"/>
    <xf numFmtId="0" fontId="25" fillId="8" borderId="0" xfId="0" applyFont="1" applyFill="1" applyBorder="1" applyAlignment="1" applyProtection="1"/>
    <xf numFmtId="0" fontId="28" fillId="8" borderId="0" xfId="0" applyFont="1" applyFill="1" applyBorder="1" applyAlignment="1" applyProtection="1">
      <alignment horizontal="center"/>
    </xf>
    <xf numFmtId="165" fontId="44" fillId="8" borderId="0" xfId="0" applyNumberFormat="1" applyFont="1" applyFill="1" applyBorder="1" applyProtection="1"/>
    <xf numFmtId="0" fontId="28" fillId="8" borderId="0" xfId="0" applyFont="1" applyFill="1" applyBorder="1" applyAlignment="1" applyProtection="1"/>
    <xf numFmtId="0" fontId="41" fillId="2" borderId="0" xfId="0" applyFont="1" applyFill="1" applyBorder="1" applyProtection="1"/>
    <xf numFmtId="0" fontId="40" fillId="2" borderId="0" xfId="0" applyFont="1" applyFill="1" applyProtection="1"/>
    <xf numFmtId="0" fontId="48" fillId="2" borderId="0" xfId="0" applyFont="1" applyFill="1" applyBorder="1" applyAlignment="1" applyProtection="1">
      <alignment horizontal="center" vertical="top" wrapText="1"/>
    </xf>
    <xf numFmtId="0" fontId="25" fillId="8" borderId="1" xfId="0" applyFont="1" applyFill="1" applyBorder="1" applyAlignment="1" applyProtection="1"/>
    <xf numFmtId="0" fontId="46" fillId="0" borderId="11" xfId="0" applyFont="1" applyBorder="1" applyProtection="1"/>
    <xf numFmtId="0" fontId="46" fillId="0" borderId="7" xfId="0" applyFont="1" applyBorder="1" applyProtection="1"/>
    <xf numFmtId="0" fontId="46" fillId="0" borderId="12" xfId="0" applyFont="1" applyBorder="1" applyProtection="1"/>
    <xf numFmtId="0" fontId="0" fillId="0" borderId="1" xfId="0" applyBorder="1" applyProtection="1"/>
    <xf numFmtId="0" fontId="7" fillId="0" borderId="3" xfId="2" applyFont="1" applyBorder="1" applyAlignment="1" applyProtection="1">
      <alignment horizontal="center"/>
    </xf>
    <xf numFmtId="49" fontId="18" fillId="0" borderId="4" xfId="2" applyNumberFormat="1" applyFont="1" applyBorder="1" applyAlignment="1" applyProtection="1">
      <alignment horizontal="left" vertical="top" wrapText="1"/>
    </xf>
    <xf numFmtId="0" fontId="7" fillId="0" borderId="4" xfId="2" applyFont="1" applyBorder="1" applyAlignment="1" applyProtection="1"/>
    <xf numFmtId="0" fontId="0" fillId="0" borderId="4" xfId="0" applyFill="1" applyBorder="1" applyProtection="1"/>
    <xf numFmtId="165" fontId="7" fillId="0" borderId="4" xfId="2" applyNumberFormat="1" applyFont="1" applyFill="1" applyBorder="1" applyAlignment="1" applyProtection="1">
      <alignment vertical="center"/>
    </xf>
    <xf numFmtId="0" fontId="2" fillId="0" borderId="4" xfId="2" applyFill="1" applyBorder="1" applyAlignment="1" applyProtection="1"/>
    <xf numFmtId="0" fontId="2" fillId="0" borderId="5" xfId="2" applyBorder="1" applyAlignment="1" applyProtection="1"/>
    <xf numFmtId="0" fontId="42" fillId="8" borderId="19" xfId="0" applyFont="1" applyFill="1" applyBorder="1" applyProtection="1"/>
    <xf numFmtId="0" fontId="40" fillId="8" borderId="8" xfId="0" applyFont="1" applyFill="1" applyBorder="1" applyProtection="1"/>
    <xf numFmtId="14" fontId="40" fillId="8" borderId="8" xfId="0" applyNumberFormat="1" applyFont="1" applyFill="1" applyBorder="1" applyProtection="1"/>
    <xf numFmtId="0" fontId="40" fillId="8" borderId="8" xfId="0" applyFont="1" applyFill="1" applyBorder="1" applyAlignment="1" applyProtection="1">
      <alignment horizontal="left" vertical="top" wrapText="1"/>
    </xf>
    <xf numFmtId="0" fontId="41" fillId="8" borderId="20" xfId="0" applyFont="1" applyFill="1" applyBorder="1" applyProtection="1"/>
    <xf numFmtId="0" fontId="41" fillId="8" borderId="1" xfId="0" applyFont="1" applyFill="1" applyBorder="1" applyProtection="1"/>
    <xf numFmtId="0" fontId="40" fillId="8" borderId="1" xfId="0" applyFont="1" applyFill="1" applyBorder="1" applyProtection="1"/>
    <xf numFmtId="0" fontId="46" fillId="8" borderId="1" xfId="0" applyFont="1" applyFill="1" applyBorder="1" applyProtection="1"/>
    <xf numFmtId="0" fontId="46" fillId="8" borderId="2" xfId="0" applyFont="1" applyFill="1" applyBorder="1" applyProtection="1"/>
    <xf numFmtId="0" fontId="41" fillId="8" borderId="2" xfId="0" applyFont="1" applyFill="1" applyBorder="1" applyProtection="1"/>
    <xf numFmtId="0" fontId="0" fillId="8" borderId="1" xfId="0" applyFont="1" applyFill="1" applyBorder="1" applyProtection="1"/>
    <xf numFmtId="0" fontId="37" fillId="8" borderId="4" xfId="0" applyFont="1" applyFill="1" applyBorder="1" applyProtection="1"/>
    <xf numFmtId="0" fontId="25" fillId="2" borderId="19" xfId="0" applyFont="1" applyFill="1" applyBorder="1" applyAlignment="1" applyProtection="1"/>
    <xf numFmtId="0" fontId="25" fillId="2" borderId="8" xfId="0" applyFont="1" applyFill="1" applyBorder="1" applyAlignment="1" applyProtection="1"/>
    <xf numFmtId="0" fontId="25" fillId="2" borderId="8" xfId="0" applyFont="1" applyFill="1" applyBorder="1" applyProtection="1"/>
    <xf numFmtId="0" fontId="53" fillId="0" borderId="0" xfId="0" applyFont="1" applyBorder="1" applyProtection="1"/>
    <xf numFmtId="0" fontId="54" fillId="0" borderId="3" xfId="0" applyFont="1" applyBorder="1" applyProtection="1"/>
    <xf numFmtId="4" fontId="25" fillId="3" borderId="6" xfId="0" applyNumberFormat="1" applyFont="1" applyFill="1" applyBorder="1" applyAlignment="1" applyProtection="1">
      <alignment horizontal="right"/>
    </xf>
    <xf numFmtId="0" fontId="40" fillId="10" borderId="6" xfId="0" applyFont="1" applyFill="1" applyBorder="1" applyProtection="1">
      <protection locked="0"/>
    </xf>
    <xf numFmtId="165" fontId="40" fillId="0" borderId="6" xfId="0" applyNumberFormat="1" applyFont="1" applyBorder="1" applyProtection="1">
      <protection locked="0"/>
    </xf>
    <xf numFmtId="0" fontId="42" fillId="10" borderId="6" xfId="0" applyFont="1" applyFill="1" applyBorder="1" applyProtection="1">
      <protection locked="0"/>
    </xf>
    <xf numFmtId="0" fontId="29" fillId="0" borderId="0" xfId="2" applyFont="1"/>
    <xf numFmtId="0" fontId="6" fillId="0" borderId="0" xfId="2" applyFont="1"/>
    <xf numFmtId="0" fontId="13" fillId="0" borderId="0" xfId="2" applyFont="1" applyAlignment="1">
      <alignment horizontal="center"/>
    </xf>
    <xf numFmtId="167" fontId="7" fillId="2" borderId="0" xfId="2" applyNumberFormat="1" applyFont="1" applyFill="1" applyBorder="1" applyAlignment="1" applyProtection="1">
      <alignment horizontal="center"/>
    </xf>
    <xf numFmtId="0" fontId="7" fillId="2" borderId="0" xfId="2" applyFont="1" applyFill="1" applyBorder="1" applyAlignment="1" applyProtection="1">
      <alignment horizontal="right"/>
    </xf>
    <xf numFmtId="0" fontId="7" fillId="0" borderId="19" xfId="2" applyFont="1" applyBorder="1" applyAlignment="1" applyProtection="1">
      <alignment horizontal="left" vertical="top" wrapText="1"/>
    </xf>
    <xf numFmtId="0" fontId="7" fillId="0" borderId="8" xfId="2" applyFont="1" applyBorder="1" applyAlignment="1" applyProtection="1">
      <alignment horizontal="left" vertical="top" wrapText="1"/>
    </xf>
    <xf numFmtId="0" fontId="7" fillId="0" borderId="20" xfId="2" applyFont="1" applyBorder="1" applyAlignment="1" applyProtection="1">
      <alignment horizontal="left" vertical="top" wrapText="1"/>
    </xf>
    <xf numFmtId="0" fontId="7" fillId="0" borderId="3" xfId="2" applyFont="1" applyBorder="1" applyAlignment="1" applyProtection="1">
      <alignment horizontal="left" vertical="top" wrapText="1"/>
    </xf>
    <xf numFmtId="0" fontId="7" fillId="0" borderId="4" xfId="2" applyFont="1" applyBorder="1" applyAlignment="1" applyProtection="1">
      <alignment horizontal="left" vertical="top" wrapText="1"/>
    </xf>
    <xf numFmtId="0" fontId="7" fillId="0" borderId="5" xfId="2" applyFont="1" applyBorder="1" applyAlignment="1" applyProtection="1">
      <alignment horizontal="left" vertical="top" wrapText="1"/>
    </xf>
    <xf numFmtId="49" fontId="16" fillId="0" borderId="0" xfId="2" applyNumberFormat="1" applyFont="1" applyBorder="1" applyAlignment="1" applyProtection="1">
      <alignment horizontal="center"/>
    </xf>
    <xf numFmtId="0" fontId="2" fillId="0" borderId="0" xfId="2" applyAlignment="1" applyProtection="1">
      <alignment horizontal="center"/>
    </xf>
    <xf numFmtId="0" fontId="2" fillId="0" borderId="2" xfId="2" applyBorder="1" applyAlignment="1" applyProtection="1">
      <alignment horizontal="center"/>
    </xf>
    <xf numFmtId="1" fontId="17" fillId="10" borderId="11" xfId="2" applyNumberFormat="1" applyFont="1" applyFill="1" applyBorder="1" applyAlignment="1" applyProtection="1">
      <alignment horizontal="center"/>
      <protection locked="0"/>
    </xf>
    <xf numFmtId="1" fontId="17" fillId="10" borderId="12" xfId="2" applyNumberFormat="1" applyFont="1" applyFill="1" applyBorder="1" applyAlignment="1" applyProtection="1">
      <alignment horizontal="center"/>
      <protection locked="0"/>
    </xf>
    <xf numFmtId="0" fontId="28" fillId="0" borderId="4" xfId="2" applyFont="1" applyBorder="1" applyAlignment="1" applyProtection="1">
      <alignment horizontal="right" vertical="top" wrapText="1"/>
    </xf>
    <xf numFmtId="0" fontId="6" fillId="0" borderId="21" xfId="2" applyFont="1" applyBorder="1" applyAlignment="1" applyProtection="1">
      <alignment horizontal="center" wrapText="1"/>
    </xf>
    <xf numFmtId="0" fontId="6" fillId="0" borderId="23" xfId="2" applyFont="1" applyBorder="1" applyAlignment="1" applyProtection="1">
      <alignment horizontal="center" wrapText="1"/>
    </xf>
    <xf numFmtId="1" fontId="17" fillId="10" borderId="14" xfId="2" applyNumberFormat="1" applyFont="1" applyFill="1" applyBorder="1" applyAlignment="1" applyProtection="1">
      <alignment horizontal="center"/>
      <protection locked="0"/>
    </xf>
    <xf numFmtId="1" fontId="17" fillId="10" borderId="16" xfId="2" applyNumberFormat="1" applyFont="1" applyFill="1" applyBorder="1" applyAlignment="1" applyProtection="1">
      <alignment horizontal="center"/>
      <protection locked="0"/>
    </xf>
    <xf numFmtId="1" fontId="17" fillId="0" borderId="8" xfId="2" applyNumberFormat="1" applyFont="1" applyBorder="1" applyAlignment="1" applyProtection="1">
      <alignment horizontal="center"/>
      <protection locked="0"/>
    </xf>
    <xf numFmtId="1" fontId="17" fillId="0" borderId="20" xfId="2" applyNumberFormat="1" applyFont="1" applyBorder="1" applyAlignment="1" applyProtection="1">
      <alignment horizontal="center"/>
      <protection locked="0"/>
    </xf>
    <xf numFmtId="1" fontId="17" fillId="2" borderId="7" xfId="2" applyNumberFormat="1" applyFont="1" applyFill="1" applyBorder="1" applyAlignment="1" applyProtection="1">
      <alignment horizontal="center"/>
      <protection locked="0"/>
    </xf>
    <xf numFmtId="1" fontId="17" fillId="2" borderId="12" xfId="2" applyNumberFormat="1" applyFont="1" applyFill="1" applyBorder="1" applyAlignment="1" applyProtection="1">
      <alignment horizontal="center"/>
      <protection locked="0"/>
    </xf>
    <xf numFmtId="0" fontId="6" fillId="0" borderId="22" xfId="2" applyFont="1" applyBorder="1" applyAlignment="1" applyProtection="1">
      <alignment horizontal="center" wrapText="1"/>
    </xf>
    <xf numFmtId="1" fontId="17" fillId="0" borderId="15" xfId="2" applyNumberFormat="1" applyFont="1" applyBorder="1" applyAlignment="1" applyProtection="1">
      <alignment horizontal="center"/>
      <protection locked="0"/>
    </xf>
    <xf numFmtId="1" fontId="17" fillId="0" borderId="16" xfId="2" applyNumberFormat="1" applyFont="1" applyBorder="1" applyAlignment="1" applyProtection="1">
      <alignment horizontal="center"/>
      <protection locked="0"/>
    </xf>
    <xf numFmtId="1" fontId="17" fillId="0" borderId="7" xfId="2" applyNumberFormat="1" applyFont="1" applyBorder="1" applyAlignment="1" applyProtection="1">
      <alignment horizontal="center"/>
      <protection locked="0"/>
    </xf>
    <xf numFmtId="1" fontId="17" fillId="0" borderId="12" xfId="2" applyNumberFormat="1" applyFont="1" applyBorder="1" applyAlignment="1" applyProtection="1">
      <alignment horizontal="center"/>
      <protection locked="0"/>
    </xf>
    <xf numFmtId="44" fontId="17" fillId="0" borderId="11" xfId="3" applyNumberFormat="1" applyFont="1" applyBorder="1" applyAlignment="1" applyProtection="1">
      <alignment horizontal="right"/>
      <protection locked="0"/>
    </xf>
    <xf numFmtId="44" fontId="17" fillId="0" borderId="7" xfId="3" applyNumberFormat="1" applyFont="1" applyBorder="1" applyAlignment="1" applyProtection="1">
      <alignment horizontal="right"/>
      <protection locked="0"/>
    </xf>
    <xf numFmtId="44" fontId="17" fillId="0" borderId="12" xfId="3" applyNumberFormat="1" applyFont="1" applyBorder="1" applyAlignment="1" applyProtection="1">
      <alignment horizontal="right"/>
      <protection locked="0"/>
    </xf>
    <xf numFmtId="165" fontId="17" fillId="0" borderId="6" xfId="2" applyNumberFormat="1" applyFont="1" applyBorder="1" applyAlignment="1" applyProtection="1">
      <alignment horizontal="center"/>
      <protection locked="0"/>
    </xf>
    <xf numFmtId="0" fontId="6" fillId="0" borderId="3" xfId="2" applyFont="1" applyBorder="1" applyAlignment="1" applyProtection="1">
      <alignment horizontal="left"/>
    </xf>
    <xf numFmtId="0" fontId="6" fillId="0" borderId="4" xfId="2" applyFont="1" applyBorder="1" applyAlignment="1" applyProtection="1">
      <alignment horizontal="left"/>
    </xf>
    <xf numFmtId="1" fontId="17" fillId="10" borderId="3" xfId="2" applyNumberFormat="1" applyFont="1" applyFill="1" applyBorder="1" applyAlignment="1" applyProtection="1">
      <alignment horizontal="center"/>
      <protection locked="0"/>
    </xf>
    <xf numFmtId="1" fontId="17" fillId="10" borderId="5" xfId="2" applyNumberFormat="1" applyFont="1" applyFill="1" applyBorder="1" applyAlignment="1" applyProtection="1">
      <alignment horizontal="center"/>
      <protection locked="0"/>
    </xf>
    <xf numFmtId="0" fontId="7" fillId="0" borderId="1" xfId="2" applyFont="1" applyBorder="1" applyAlignment="1" applyProtection="1">
      <alignment horizontal="left"/>
    </xf>
    <xf numFmtId="0" fontId="7" fillId="0" borderId="0" xfId="2" applyFont="1" applyBorder="1" applyAlignment="1" applyProtection="1">
      <alignment horizontal="left"/>
    </xf>
    <xf numFmtId="0" fontId="7" fillId="0" borderId="2" xfId="2" applyFont="1" applyBorder="1" applyAlignment="1" applyProtection="1">
      <alignment horizontal="left"/>
    </xf>
    <xf numFmtId="8" fontId="7" fillId="0" borderId="0" xfId="2" applyNumberFormat="1" applyFont="1" applyBorder="1" applyAlignment="1" applyProtection="1">
      <alignment horizontal="right"/>
      <protection locked="0"/>
    </xf>
    <xf numFmtId="0" fontId="7" fillId="0" borderId="0" xfId="2" applyFont="1" applyBorder="1" applyAlignment="1" applyProtection="1">
      <alignment horizontal="center"/>
    </xf>
    <xf numFmtId="44" fontId="17" fillId="0" borderId="6" xfId="3" applyNumberFormat="1" applyFont="1" applyBorder="1" applyAlignment="1" applyProtection="1">
      <alignment horizontal="right"/>
      <protection locked="0"/>
    </xf>
    <xf numFmtId="165" fontId="17" fillId="0" borderId="11" xfId="2" applyNumberFormat="1" applyFont="1" applyBorder="1" applyAlignment="1" applyProtection="1">
      <alignment horizontal="center"/>
      <protection locked="0"/>
    </xf>
    <xf numFmtId="165" fontId="17" fillId="0" borderId="7" xfId="2" applyNumberFormat="1" applyFont="1" applyBorder="1" applyAlignment="1" applyProtection="1">
      <alignment horizontal="center"/>
      <protection locked="0"/>
    </xf>
    <xf numFmtId="165" fontId="17" fillId="0" borderId="12" xfId="2" applyNumberFormat="1" applyFont="1" applyBorder="1" applyAlignment="1" applyProtection="1">
      <alignment horizontal="center"/>
      <protection locked="0"/>
    </xf>
    <xf numFmtId="49" fontId="17" fillId="0" borderId="6" xfId="2" applyNumberFormat="1" applyFont="1" applyBorder="1" applyAlignment="1" applyProtection="1">
      <alignment horizontal="center"/>
      <protection locked="0"/>
    </xf>
    <xf numFmtId="44" fontId="17" fillId="0" borderId="11" xfId="3" applyNumberFormat="1" applyFont="1" applyBorder="1" applyAlignment="1" applyProtection="1">
      <alignment horizontal="center"/>
      <protection locked="0"/>
    </xf>
    <xf numFmtId="44" fontId="17" fillId="0" borderId="7" xfId="3" applyNumberFormat="1" applyFont="1" applyBorder="1" applyAlignment="1" applyProtection="1">
      <alignment horizontal="center"/>
      <protection locked="0"/>
    </xf>
    <xf numFmtId="44" fontId="17" fillId="0" borderId="12" xfId="3" applyNumberFormat="1" applyFont="1" applyBorder="1" applyAlignment="1" applyProtection="1">
      <alignment horizontal="center"/>
      <protection locked="0"/>
    </xf>
    <xf numFmtId="166" fontId="21" fillId="0" borderId="4" xfId="2" applyNumberFormat="1" applyFont="1" applyFill="1" applyBorder="1" applyAlignment="1" applyProtection="1">
      <alignment horizontal="left" wrapText="1"/>
      <protection locked="0"/>
    </xf>
    <xf numFmtId="171" fontId="13" fillId="0" borderId="0" xfId="1" applyNumberFormat="1" applyFont="1" applyFill="1" applyBorder="1" applyAlignment="1" applyProtection="1">
      <alignment horizontal="center"/>
    </xf>
    <xf numFmtId="0" fontId="7" fillId="0" borderId="4" xfId="2" applyFont="1" applyBorder="1" applyAlignment="1" applyProtection="1">
      <alignment horizontal="center"/>
      <protection locked="0"/>
    </xf>
    <xf numFmtId="165" fontId="16" fillId="0" borderId="3" xfId="2" applyNumberFormat="1" applyFont="1" applyBorder="1" applyAlignment="1" applyProtection="1">
      <alignment horizontal="right"/>
    </xf>
    <xf numFmtId="165" fontId="16" fillId="0" borderId="4" xfId="2" applyNumberFormat="1" applyFont="1" applyBorder="1" applyAlignment="1" applyProtection="1">
      <alignment horizontal="right"/>
    </xf>
    <xf numFmtId="49" fontId="17" fillId="0" borderId="8" xfId="2" applyNumberFormat="1" applyFont="1" applyBorder="1" applyAlignment="1" applyProtection="1">
      <alignment horizontal="center"/>
    </xf>
    <xf numFmtId="49" fontId="17" fillId="0" borderId="20" xfId="2" applyNumberFormat="1" applyFont="1" applyBorder="1" applyAlignment="1" applyProtection="1">
      <alignment horizontal="center"/>
    </xf>
    <xf numFmtId="0" fontId="6" fillId="0" borderId="19" xfId="2" applyFont="1" applyBorder="1" applyAlignment="1" applyProtection="1">
      <alignment horizontal="center" vertical="center" wrapText="1"/>
    </xf>
    <xf numFmtId="0" fontId="6" fillId="0" borderId="8" xfId="2" applyFont="1" applyBorder="1" applyAlignment="1" applyProtection="1">
      <alignment horizontal="center" vertical="center" wrapText="1"/>
    </xf>
    <xf numFmtId="44" fontId="17" fillId="3" borderId="36" xfId="3" applyNumberFormat="1" applyFont="1" applyFill="1" applyBorder="1" applyAlignment="1" applyProtection="1">
      <alignment horizontal="right"/>
    </xf>
    <xf numFmtId="44" fontId="17" fillId="3" borderId="37" xfId="3" applyNumberFormat="1" applyFont="1" applyFill="1" applyBorder="1" applyAlignment="1" applyProtection="1">
      <alignment horizontal="right"/>
    </xf>
    <xf numFmtId="44" fontId="17" fillId="3" borderId="46" xfId="3" applyNumberFormat="1" applyFont="1" applyFill="1" applyBorder="1" applyAlignment="1" applyProtection="1">
      <alignment horizontal="right"/>
    </xf>
    <xf numFmtId="49" fontId="17" fillId="0" borderId="0" xfId="2" applyNumberFormat="1" applyFont="1" applyBorder="1" applyAlignment="1" applyProtection="1">
      <alignment horizontal="center"/>
    </xf>
    <xf numFmtId="0" fontId="6" fillId="0" borderId="1" xfId="2" applyFont="1" applyBorder="1" applyAlignment="1" applyProtection="1">
      <alignment horizontal="left"/>
    </xf>
    <xf numFmtId="0" fontId="6" fillId="0" borderId="0" xfId="2" applyFont="1" applyBorder="1" applyAlignment="1" applyProtection="1">
      <alignment horizontal="left"/>
    </xf>
    <xf numFmtId="0" fontId="4" fillId="0" borderId="0" xfId="2" applyFont="1" applyBorder="1" applyAlignment="1" applyProtection="1">
      <alignment horizontal="justify" wrapText="1"/>
    </xf>
    <xf numFmtId="49" fontId="16" fillId="0" borderId="1" xfId="2" applyNumberFormat="1" applyFont="1" applyBorder="1" applyAlignment="1" applyProtection="1">
      <alignment horizontal="right"/>
    </xf>
    <xf numFmtId="49" fontId="16" fillId="0" borderId="0" xfId="2" applyNumberFormat="1" applyFont="1" applyBorder="1" applyAlignment="1" applyProtection="1">
      <alignment horizontal="right"/>
    </xf>
    <xf numFmtId="49" fontId="16" fillId="0" borderId="45" xfId="2" applyNumberFormat="1" applyFont="1" applyBorder="1" applyAlignment="1" applyProtection="1">
      <alignment horizontal="right"/>
    </xf>
    <xf numFmtId="49" fontId="18" fillId="0" borderId="0" xfId="2" applyNumberFormat="1" applyFont="1" applyBorder="1" applyAlignment="1" applyProtection="1">
      <alignment horizontal="center"/>
    </xf>
    <xf numFmtId="165" fontId="17" fillId="3" borderId="33" xfId="3" applyNumberFormat="1" applyFont="1" applyFill="1" applyBorder="1" applyAlignment="1" applyProtection="1">
      <alignment horizontal="right"/>
    </xf>
    <xf numFmtId="165" fontId="17" fillId="3" borderId="34" xfId="3" applyNumberFormat="1" applyFont="1" applyFill="1" applyBorder="1" applyAlignment="1" applyProtection="1">
      <alignment horizontal="right"/>
    </xf>
    <xf numFmtId="165" fontId="17" fillId="3" borderId="35" xfId="3" applyNumberFormat="1" applyFont="1" applyFill="1" applyBorder="1" applyAlignment="1" applyProtection="1">
      <alignment horizontal="right"/>
    </xf>
    <xf numFmtId="49" fontId="17" fillId="4" borderId="11" xfId="2" applyNumberFormat="1" applyFont="1" applyFill="1" applyBorder="1" applyAlignment="1" applyProtection="1">
      <alignment horizontal="center"/>
    </xf>
    <xf numFmtId="49" fontId="17" fillId="4" borderId="7" xfId="2" applyNumberFormat="1" applyFont="1" applyFill="1" applyBorder="1" applyAlignment="1" applyProtection="1">
      <alignment horizontal="center"/>
    </xf>
    <xf numFmtId="49" fontId="17" fillId="4" borderId="4" xfId="2" applyNumberFormat="1" applyFont="1" applyFill="1" applyBorder="1" applyAlignment="1" applyProtection="1">
      <alignment horizontal="center"/>
    </xf>
    <xf numFmtId="49" fontId="17" fillId="4" borderId="5" xfId="2" applyNumberFormat="1" applyFont="1" applyFill="1" applyBorder="1" applyAlignment="1" applyProtection="1">
      <alignment horizontal="center"/>
    </xf>
    <xf numFmtId="165" fontId="17" fillId="3" borderId="11" xfId="3" applyNumberFormat="1" applyFont="1" applyFill="1" applyBorder="1" applyAlignment="1" applyProtection="1">
      <alignment horizontal="right"/>
    </xf>
    <xf numFmtId="165" fontId="17" fillId="3" borderId="7" xfId="3" applyNumberFormat="1" applyFont="1" applyFill="1" applyBorder="1" applyAlignment="1" applyProtection="1">
      <alignment horizontal="right"/>
    </xf>
    <xf numFmtId="165" fontId="17" fillId="3" borderId="12" xfId="3" applyNumberFormat="1" applyFont="1" applyFill="1" applyBorder="1" applyAlignment="1" applyProtection="1">
      <alignment horizontal="right"/>
    </xf>
    <xf numFmtId="0" fontId="5" fillId="0" borderId="0" xfId="2" applyFont="1" applyBorder="1" applyAlignment="1" applyProtection="1">
      <alignment horizontal="left" wrapText="1"/>
    </xf>
    <xf numFmtId="0" fontId="6" fillId="0" borderId="0" xfId="2" applyFont="1" applyBorder="1" applyAlignment="1" applyProtection="1">
      <alignment horizontal="center"/>
    </xf>
    <xf numFmtId="0" fontId="7" fillId="0" borderId="11"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0" fontId="7" fillId="0" borderId="12" xfId="2" applyFont="1" applyBorder="1" applyAlignment="1" applyProtection="1">
      <alignment horizontal="center" vertical="center"/>
      <protection locked="0"/>
    </xf>
    <xf numFmtId="0" fontId="27" fillId="7" borderId="47" xfId="2" applyFont="1" applyFill="1" applyBorder="1" applyAlignment="1" applyProtection="1"/>
    <xf numFmtId="49" fontId="52" fillId="0" borderId="0" xfId="2" applyNumberFormat="1" applyFont="1" applyBorder="1" applyAlignment="1" applyProtection="1">
      <alignment horizontal="left" vertical="top" wrapText="1"/>
    </xf>
    <xf numFmtId="5" fontId="5" fillId="3" borderId="39" xfId="1" applyNumberFormat="1" applyFont="1" applyFill="1" applyBorder="1" applyAlignment="1" applyProtection="1">
      <alignment horizontal="center" vertical="center"/>
    </xf>
    <xf numFmtId="5" fontId="5" fillId="3" borderId="40" xfId="1" applyNumberFormat="1" applyFont="1" applyFill="1" applyBorder="1" applyAlignment="1" applyProtection="1">
      <alignment horizontal="center" vertical="center"/>
    </xf>
    <xf numFmtId="5" fontId="5" fillId="3" borderId="41" xfId="1" applyNumberFormat="1" applyFont="1" applyFill="1" applyBorder="1" applyAlignment="1" applyProtection="1">
      <alignment horizontal="center" vertical="center"/>
    </xf>
    <xf numFmtId="5" fontId="5" fillId="3" borderId="42" xfId="1" applyNumberFormat="1" applyFont="1" applyFill="1" applyBorder="1" applyAlignment="1" applyProtection="1">
      <alignment horizontal="center" vertical="center"/>
    </xf>
    <xf numFmtId="5" fontId="5" fillId="3" borderId="43" xfId="1" applyNumberFormat="1" applyFont="1" applyFill="1" applyBorder="1" applyAlignment="1" applyProtection="1">
      <alignment horizontal="center" vertical="center"/>
    </xf>
    <xf numFmtId="5" fontId="5" fillId="3" borderId="44" xfId="1" applyNumberFormat="1" applyFont="1" applyFill="1" applyBorder="1" applyAlignment="1" applyProtection="1">
      <alignment horizontal="center" vertical="center"/>
    </xf>
    <xf numFmtId="0" fontId="7" fillId="0" borderId="0" xfId="2" applyFont="1" applyBorder="1" applyAlignment="1" applyProtection="1">
      <alignment horizontal="left" vertical="top"/>
    </xf>
    <xf numFmtId="0" fontId="7" fillId="0" borderId="2" xfId="2" applyFont="1" applyBorder="1" applyAlignment="1" applyProtection="1">
      <alignment horizontal="left" vertical="top"/>
    </xf>
    <xf numFmtId="0" fontId="6" fillId="0" borderId="0" xfId="2" applyFont="1" applyBorder="1" applyAlignment="1" applyProtection="1">
      <alignment vertical="center" wrapText="1"/>
    </xf>
    <xf numFmtId="7" fontId="17" fillId="0" borderId="6" xfId="3" applyNumberFormat="1" applyFont="1" applyBorder="1" applyAlignment="1" applyProtection="1">
      <alignment horizontal="right" vertical="center"/>
      <protection locked="0"/>
    </xf>
    <xf numFmtId="7" fontId="17" fillId="0" borderId="11" xfId="3" applyNumberFormat="1" applyFont="1" applyBorder="1" applyAlignment="1" applyProtection="1">
      <alignment horizontal="right" vertical="center"/>
      <protection locked="0"/>
    </xf>
    <xf numFmtId="7" fontId="17" fillId="0" borderId="7" xfId="3" applyNumberFormat="1" applyFont="1" applyBorder="1" applyAlignment="1" applyProtection="1">
      <alignment horizontal="right" vertical="center"/>
      <protection locked="0"/>
    </xf>
    <xf numFmtId="7" fontId="17" fillId="0" borderId="12" xfId="3" applyNumberFormat="1" applyFont="1" applyBorder="1" applyAlignment="1" applyProtection="1">
      <alignment horizontal="right" vertical="center"/>
      <protection locked="0"/>
    </xf>
    <xf numFmtId="0" fontId="2" fillId="0" borderId="4" xfId="2" applyBorder="1" applyAlignment="1" applyProtection="1">
      <alignment horizontal="center"/>
    </xf>
    <xf numFmtId="14" fontId="7" fillId="0" borderId="4" xfId="2" applyNumberFormat="1" applyFont="1" applyFill="1" applyBorder="1" applyAlignment="1" applyProtection="1">
      <alignment horizontal="center"/>
    </xf>
    <xf numFmtId="0" fontId="10" fillId="0" borderId="0" xfId="2" applyFont="1" applyAlignment="1" applyProtection="1"/>
    <xf numFmtId="0" fontId="6" fillId="0" borderId="0" xfId="2" applyFont="1" applyAlignment="1" applyProtection="1">
      <alignment vertical="center" wrapText="1"/>
    </xf>
    <xf numFmtId="0" fontId="6" fillId="0" borderId="0" xfId="2" applyFont="1" applyAlignment="1" applyProtection="1">
      <alignment horizontal="left" vertical="center" wrapText="1"/>
    </xf>
    <xf numFmtId="0" fontId="7" fillId="0" borderId="4" xfId="2" applyFont="1" applyBorder="1" applyAlignment="1" applyProtection="1">
      <alignment horizontal="center"/>
    </xf>
    <xf numFmtId="49" fontId="7" fillId="0" borderId="0" xfId="2" applyNumberFormat="1" applyFont="1" applyBorder="1" applyAlignment="1" applyProtection="1">
      <alignment horizontal="center"/>
    </xf>
    <xf numFmtId="49" fontId="7" fillId="0" borderId="4" xfId="2" applyNumberFormat="1" applyFont="1" applyBorder="1" applyAlignment="1" applyProtection="1">
      <alignment horizontal="center"/>
    </xf>
    <xf numFmtId="14" fontId="7" fillId="0" borderId="0" xfId="2" applyNumberFormat="1" applyFont="1" applyBorder="1" applyAlignment="1" applyProtection="1">
      <alignment horizontal="left"/>
    </xf>
    <xf numFmtId="0" fontId="7" fillId="0" borderId="4" xfId="2" applyFont="1" applyBorder="1" applyAlignment="1" applyProtection="1">
      <alignment horizontal="left"/>
    </xf>
    <xf numFmtId="165" fontId="17" fillId="0" borderId="0" xfId="2" applyNumberFormat="1" applyFont="1" applyBorder="1" applyAlignment="1" applyProtection="1">
      <alignment horizontal="left" vertical="center" wrapText="1"/>
    </xf>
    <xf numFmtId="0" fontId="27" fillId="7" borderId="19" xfId="2" applyFont="1" applyFill="1" applyBorder="1" applyAlignment="1" applyProtection="1"/>
    <xf numFmtId="0" fontId="27" fillId="7" borderId="8" xfId="2" applyFont="1" applyFill="1" applyBorder="1" applyAlignment="1" applyProtection="1"/>
    <xf numFmtId="0" fontId="27" fillId="7" borderId="20" xfId="2" applyFont="1" applyFill="1" applyBorder="1" applyAlignment="1" applyProtection="1"/>
    <xf numFmtId="0" fontId="21" fillId="0" borderId="4" xfId="2" applyNumberFormat="1" applyFont="1" applyFill="1" applyBorder="1" applyAlignment="1" applyProtection="1">
      <alignment horizontal="center"/>
      <protection locked="0"/>
    </xf>
    <xf numFmtId="0" fontId="11" fillId="0" borderId="8" xfId="2" applyFont="1" applyFill="1" applyBorder="1" applyAlignment="1" applyProtection="1">
      <alignment horizontal="center" vertical="center" wrapText="1"/>
    </xf>
    <xf numFmtId="0" fontId="11" fillId="0" borderId="20" xfId="2" applyFont="1" applyFill="1" applyBorder="1" applyAlignment="1" applyProtection="1">
      <alignment horizontal="center" vertical="center" wrapText="1"/>
    </xf>
    <xf numFmtId="0" fontId="17" fillId="0" borderId="6" xfId="2" applyNumberFormat="1" applyFont="1" applyFill="1" applyBorder="1" applyAlignment="1" applyProtection="1">
      <alignment horizontal="center" wrapText="1"/>
      <protection locked="0"/>
    </xf>
    <xf numFmtId="169" fontId="21" fillId="3" borderId="39" xfId="3" applyNumberFormat="1" applyFont="1" applyFill="1" applyBorder="1" applyAlignment="1" applyProtection="1">
      <alignment horizontal="center" vertical="center"/>
    </xf>
    <xf numFmtId="169" fontId="21" fillId="3" borderId="40" xfId="3" applyNumberFormat="1" applyFont="1" applyFill="1" applyBorder="1" applyAlignment="1" applyProtection="1">
      <alignment horizontal="center" vertical="center"/>
    </xf>
    <xf numFmtId="169" fontId="21" fillId="3" borderId="41" xfId="3" applyNumberFormat="1" applyFont="1" applyFill="1" applyBorder="1" applyAlignment="1" applyProtection="1">
      <alignment horizontal="center" vertical="center"/>
    </xf>
    <xf numFmtId="169" fontId="21" fillId="3" borderId="42" xfId="3" applyNumberFormat="1" applyFont="1" applyFill="1" applyBorder="1" applyAlignment="1" applyProtection="1">
      <alignment horizontal="center" vertical="center"/>
    </xf>
    <xf numFmtId="169" fontId="21" fillId="3" borderId="43" xfId="3" applyNumberFormat="1" applyFont="1" applyFill="1" applyBorder="1" applyAlignment="1" applyProtection="1">
      <alignment horizontal="center" vertical="center"/>
    </xf>
    <xf numFmtId="169" fontId="21" fillId="3" borderId="44" xfId="3" applyNumberFormat="1" applyFont="1" applyFill="1" applyBorder="1" applyAlignment="1" applyProtection="1">
      <alignment horizontal="center" vertical="center"/>
    </xf>
    <xf numFmtId="0" fontId="6" fillId="0" borderId="8" xfId="2" applyFont="1" applyBorder="1" applyAlignment="1" applyProtection="1">
      <alignment horizontal="center"/>
    </xf>
    <xf numFmtId="0" fontId="0" fillId="0" borderId="4" xfId="0" applyBorder="1" applyAlignment="1" applyProtection="1">
      <alignment horizontal="center"/>
    </xf>
    <xf numFmtId="7" fontId="7" fillId="0" borderId="6" xfId="2" applyNumberFormat="1" applyFont="1" applyBorder="1" applyAlignment="1" applyProtection="1">
      <alignment horizontal="right"/>
      <protection locked="0"/>
    </xf>
    <xf numFmtId="0" fontId="2" fillId="0" borderId="4" xfId="2" applyBorder="1" applyAlignment="1" applyProtection="1"/>
    <xf numFmtId="49" fontId="17" fillId="0" borderId="1" xfId="2" applyNumberFormat="1" applyFont="1" applyBorder="1" applyAlignment="1" applyProtection="1">
      <alignment horizontal="right" vertical="center" wrapText="1"/>
    </xf>
    <xf numFmtId="49" fontId="17" fillId="0" borderId="0" xfId="2" applyNumberFormat="1" applyFont="1" applyBorder="1" applyAlignment="1" applyProtection="1">
      <alignment horizontal="right" vertical="center" wrapText="1"/>
    </xf>
    <xf numFmtId="0" fontId="11" fillId="0" borderId="0" xfId="2" applyFont="1" applyBorder="1" applyAlignment="1" applyProtection="1">
      <alignment horizontal="justify" wrapText="1"/>
    </xf>
    <xf numFmtId="49" fontId="16" fillId="0" borderId="1" xfId="2" applyNumberFormat="1" applyFont="1" applyBorder="1" applyAlignment="1" applyProtection="1">
      <alignment horizontal="center" wrapText="1"/>
    </xf>
    <xf numFmtId="49" fontId="16" fillId="0" borderId="0" xfId="2" applyNumberFormat="1" applyFont="1" applyBorder="1" applyAlignment="1" applyProtection="1">
      <alignment horizontal="center" wrapText="1"/>
    </xf>
    <xf numFmtId="14" fontId="30" fillId="0" borderId="0" xfId="2" applyNumberFormat="1" applyFont="1" applyBorder="1" applyAlignment="1" applyProtection="1">
      <alignment horizontal="left"/>
    </xf>
    <xf numFmtId="14" fontId="30" fillId="0" borderId="4" xfId="2" applyNumberFormat="1" applyFont="1" applyBorder="1" applyAlignment="1" applyProtection="1">
      <alignment horizontal="left"/>
    </xf>
    <xf numFmtId="14" fontId="7" fillId="0" borderId="4" xfId="2" applyNumberFormat="1" applyFont="1" applyBorder="1" applyAlignment="1" applyProtection="1">
      <alignment horizontal="left"/>
    </xf>
    <xf numFmtId="169" fontId="17" fillId="3" borderId="4" xfId="3" applyNumberFormat="1" applyFont="1" applyFill="1" applyBorder="1" applyAlignment="1" applyProtection="1">
      <alignment horizontal="center"/>
    </xf>
    <xf numFmtId="0" fontId="9" fillId="0" borderId="0" xfId="2" applyFont="1" applyBorder="1" applyAlignment="1" applyProtection="1">
      <alignment horizontal="left" wrapText="1"/>
    </xf>
    <xf numFmtId="0" fontId="6" fillId="2" borderId="3" xfId="2" applyFont="1" applyFill="1" applyBorder="1" applyAlignment="1" applyProtection="1">
      <alignment horizontal="left"/>
    </xf>
    <xf numFmtId="0" fontId="6" fillId="2" borderId="4" xfId="2" applyFont="1" applyFill="1" applyBorder="1" applyAlignment="1" applyProtection="1">
      <alignment horizontal="left"/>
    </xf>
    <xf numFmtId="0" fontId="6" fillId="2" borderId="5" xfId="2" applyFont="1" applyFill="1" applyBorder="1" applyAlignment="1" applyProtection="1">
      <alignment horizontal="left"/>
    </xf>
    <xf numFmtId="0" fontId="27" fillId="7" borderId="11" xfId="2" applyFont="1" applyFill="1" applyBorder="1" applyAlignment="1" applyProtection="1"/>
    <xf numFmtId="0" fontId="27" fillId="7" borderId="7" xfId="2" applyFont="1" applyFill="1" applyBorder="1" applyAlignment="1" applyProtection="1"/>
    <xf numFmtId="0" fontId="27" fillId="7" borderId="12" xfId="2" applyFont="1" applyFill="1" applyBorder="1" applyAlignment="1" applyProtection="1"/>
    <xf numFmtId="49" fontId="15" fillId="2" borderId="4" xfId="2" applyNumberFormat="1" applyFont="1" applyFill="1" applyBorder="1" applyAlignment="1" applyProtection="1">
      <alignment horizontal="left" wrapText="1"/>
      <protection locked="0"/>
    </xf>
    <xf numFmtId="0" fontId="9" fillId="0" borderId="1" xfId="2" applyFont="1" applyBorder="1" applyAlignment="1" applyProtection="1">
      <alignment wrapText="1"/>
    </xf>
    <xf numFmtId="0" fontId="9" fillId="0" borderId="0" xfId="2" applyFont="1" applyBorder="1" applyAlignment="1" applyProtection="1">
      <alignment wrapText="1"/>
    </xf>
    <xf numFmtId="0" fontId="6" fillId="2" borderId="19" xfId="2" applyFont="1" applyFill="1" applyBorder="1" applyAlignment="1" applyProtection="1">
      <alignment horizontal="left"/>
    </xf>
    <xf numFmtId="0" fontId="6" fillId="2" borderId="8" xfId="2" applyFont="1" applyFill="1" applyBorder="1" applyAlignment="1" applyProtection="1">
      <alignment horizontal="left"/>
    </xf>
    <xf numFmtId="0" fontId="6" fillId="2" borderId="20" xfId="2" applyFont="1" applyFill="1" applyBorder="1" applyAlignment="1" applyProtection="1">
      <alignment horizontal="left"/>
    </xf>
    <xf numFmtId="0" fontId="9" fillId="0" borderId="1" xfId="2" applyFont="1" applyBorder="1" applyAlignment="1" applyProtection="1">
      <alignment horizontal="center" wrapText="1"/>
    </xf>
    <xf numFmtId="0" fontId="9" fillId="0" borderId="0" xfId="2" applyFont="1" applyBorder="1" applyAlignment="1" applyProtection="1">
      <alignment horizontal="center" wrapText="1"/>
    </xf>
    <xf numFmtId="0" fontId="9" fillId="2" borderId="4" xfId="2" applyFont="1" applyFill="1" applyBorder="1" applyAlignment="1" applyProtection="1">
      <alignment horizontal="left" wrapText="1"/>
      <protection locked="0"/>
    </xf>
    <xf numFmtId="0" fontId="9" fillId="2" borderId="0" xfId="2" applyFont="1" applyFill="1" applyBorder="1" applyAlignment="1" applyProtection="1">
      <alignment horizontal="center" wrapText="1"/>
    </xf>
    <xf numFmtId="0" fontId="9" fillId="2" borderId="1" xfId="2" applyFont="1" applyFill="1" applyBorder="1" applyAlignment="1" applyProtection="1">
      <alignment horizontal="justify" wrapText="1"/>
    </xf>
    <xf numFmtId="0" fontId="9" fillId="2" borderId="0" xfId="2" applyFont="1" applyFill="1" applyBorder="1" applyAlignment="1" applyProtection="1">
      <alignment horizontal="justify" wrapText="1"/>
    </xf>
    <xf numFmtId="167" fontId="7" fillId="2" borderId="0" xfId="2" applyNumberFormat="1" applyFont="1" applyFill="1" applyBorder="1" applyAlignment="1" applyProtection="1">
      <alignment horizontal="left"/>
    </xf>
    <xf numFmtId="0" fontId="7" fillId="2" borderId="1" xfId="2" applyFont="1" applyFill="1" applyBorder="1" applyAlignment="1" applyProtection="1">
      <alignment horizontal="right"/>
    </xf>
    <xf numFmtId="0" fontId="7" fillId="0" borderId="4" xfId="2" applyNumberFormat="1" applyFont="1" applyBorder="1" applyAlignment="1" applyProtection="1">
      <alignment horizontal="center"/>
      <protection locked="0"/>
    </xf>
    <xf numFmtId="0" fontId="9" fillId="2" borderId="4" xfId="2" applyFont="1" applyFill="1" applyBorder="1" applyAlignment="1" applyProtection="1">
      <alignment horizontal="left"/>
      <protection locked="0"/>
    </xf>
    <xf numFmtId="49" fontId="17" fillId="0" borderId="14" xfId="2" applyNumberFormat="1" applyFont="1" applyBorder="1" applyAlignment="1" applyProtection="1">
      <alignment horizontal="center"/>
    </xf>
    <xf numFmtId="49" fontId="17" fillId="0" borderId="16" xfId="2" applyNumberFormat="1" applyFont="1" applyBorder="1" applyAlignment="1" applyProtection="1">
      <alignment horizontal="center"/>
    </xf>
    <xf numFmtId="49" fontId="17" fillId="0" borderId="11" xfId="2" applyNumberFormat="1" applyFont="1" applyBorder="1" applyAlignment="1" applyProtection="1">
      <alignment horizontal="left"/>
      <protection locked="0"/>
    </xf>
    <xf numFmtId="49" fontId="17" fillId="0" borderId="7" xfId="2" applyNumberFormat="1" applyFont="1" applyBorder="1" applyAlignment="1" applyProtection="1">
      <alignment horizontal="left"/>
      <protection locked="0"/>
    </xf>
    <xf numFmtId="49" fontId="17" fillId="0" borderId="11" xfId="2" applyNumberFormat="1" applyFont="1" applyBorder="1" applyAlignment="1" applyProtection="1">
      <alignment horizontal="center"/>
    </xf>
    <xf numFmtId="49" fontId="17" fillId="0" borderId="12" xfId="2" applyNumberFormat="1" applyFont="1" applyBorder="1" applyAlignment="1" applyProtection="1">
      <alignment horizontal="center"/>
    </xf>
    <xf numFmtId="49" fontId="17" fillId="0" borderId="14" xfId="2" applyNumberFormat="1" applyFont="1" applyBorder="1" applyAlignment="1" applyProtection="1">
      <alignment horizontal="left"/>
      <protection locked="0"/>
    </xf>
    <xf numFmtId="49" fontId="17" fillId="0" borderId="15" xfId="2" applyNumberFormat="1" applyFont="1" applyBorder="1" applyAlignment="1" applyProtection="1">
      <alignment horizontal="left"/>
      <protection locked="0"/>
    </xf>
    <xf numFmtId="49" fontId="17" fillId="0" borderId="16" xfId="2" applyNumberFormat="1" applyFont="1" applyBorder="1" applyAlignment="1" applyProtection="1">
      <alignment horizontal="left"/>
      <protection locked="0"/>
    </xf>
    <xf numFmtId="0" fontId="7" fillId="0" borderId="14" xfId="2" applyNumberFormat="1" applyFont="1" applyBorder="1" applyAlignment="1" applyProtection="1">
      <alignment horizontal="center"/>
      <protection locked="0"/>
    </xf>
    <xf numFmtId="0" fontId="7" fillId="0" borderId="15" xfId="2" applyNumberFormat="1" applyFont="1" applyBorder="1" applyAlignment="1" applyProtection="1">
      <alignment horizontal="center"/>
      <protection locked="0"/>
    </xf>
    <xf numFmtId="0" fontId="7" fillId="0" borderId="16" xfId="2" applyNumberFormat="1" applyFont="1" applyBorder="1" applyAlignment="1" applyProtection="1">
      <alignment horizontal="center"/>
      <protection locked="0"/>
    </xf>
    <xf numFmtId="1" fontId="17" fillId="0" borderId="14" xfId="2" applyNumberFormat="1" applyFont="1" applyBorder="1" applyAlignment="1" applyProtection="1">
      <alignment horizontal="center"/>
    </xf>
    <xf numFmtId="1" fontId="17" fillId="0" borderId="15" xfId="2" applyNumberFormat="1" applyFont="1" applyBorder="1" applyAlignment="1" applyProtection="1">
      <alignment horizontal="center"/>
    </xf>
    <xf numFmtId="1" fontId="17" fillId="0" borderId="16" xfId="2" applyNumberFormat="1" applyFont="1" applyBorder="1" applyAlignment="1" applyProtection="1">
      <alignment horizontal="center"/>
    </xf>
    <xf numFmtId="167" fontId="15" fillId="0" borderId="14" xfId="2" applyNumberFormat="1" applyFont="1" applyFill="1" applyBorder="1" applyAlignment="1" applyProtection="1">
      <alignment horizontal="center"/>
      <protection locked="0"/>
    </xf>
    <xf numFmtId="167" fontId="15" fillId="0" borderId="15" xfId="2" applyNumberFormat="1" applyFont="1" applyFill="1" applyBorder="1" applyAlignment="1" applyProtection="1">
      <alignment horizontal="center"/>
      <protection locked="0"/>
    </xf>
    <xf numFmtId="167" fontId="15" fillId="0" borderId="16" xfId="2" applyNumberFormat="1" applyFont="1" applyFill="1" applyBorder="1" applyAlignment="1" applyProtection="1">
      <alignment horizontal="center"/>
      <protection locked="0"/>
    </xf>
    <xf numFmtId="0" fontId="7" fillId="0" borderId="11" xfId="2" applyNumberFormat="1" applyFont="1" applyBorder="1" applyAlignment="1" applyProtection="1">
      <alignment horizontal="center"/>
      <protection locked="0"/>
    </xf>
    <xf numFmtId="0" fontId="7" fillId="0" borderId="7" xfId="2" applyNumberFormat="1" applyFont="1" applyBorder="1" applyAlignment="1" applyProtection="1">
      <alignment horizontal="center"/>
      <protection locked="0"/>
    </xf>
    <xf numFmtId="0" fontId="7" fillId="0" borderId="12" xfId="2" applyNumberFormat="1" applyFont="1" applyBorder="1" applyAlignment="1" applyProtection="1">
      <alignment horizontal="center"/>
      <protection locked="0"/>
    </xf>
    <xf numFmtId="49" fontId="17" fillId="0" borderId="11" xfId="2" applyNumberFormat="1" applyFont="1" applyBorder="1" applyAlignment="1" applyProtection="1">
      <alignment horizontal="center"/>
      <protection locked="0"/>
    </xf>
    <xf numFmtId="49" fontId="17" fillId="0" borderId="12" xfId="2" applyNumberFormat="1" applyFont="1" applyBorder="1" applyAlignment="1" applyProtection="1">
      <alignment horizontal="center"/>
      <protection locked="0"/>
    </xf>
    <xf numFmtId="49" fontId="17" fillId="0" borderId="12" xfId="2" applyNumberFormat="1" applyFont="1" applyBorder="1" applyAlignment="1" applyProtection="1">
      <alignment horizontal="left"/>
      <protection locked="0"/>
    </xf>
    <xf numFmtId="0" fontId="16" fillId="0" borderId="17" xfId="2" applyNumberFormat="1" applyFont="1" applyBorder="1" applyAlignment="1" applyProtection="1">
      <alignment horizontal="center"/>
    </xf>
    <xf numFmtId="0" fontId="7" fillId="0" borderId="14" xfId="2" applyFont="1" applyBorder="1" applyAlignment="1" applyProtection="1">
      <alignment horizontal="center"/>
      <protection locked="0"/>
    </xf>
    <xf numFmtId="0" fontId="7" fillId="0" borderId="16" xfId="2" applyFont="1" applyBorder="1" applyAlignment="1" applyProtection="1">
      <alignment horizontal="center"/>
      <protection locked="0"/>
    </xf>
    <xf numFmtId="14" fontId="7" fillId="0" borderId="27" xfId="2" applyNumberFormat="1" applyFont="1" applyBorder="1" applyAlignment="1" applyProtection="1">
      <alignment horizontal="center"/>
      <protection locked="0"/>
    </xf>
    <xf numFmtId="14" fontId="7" fillId="0" borderId="28" xfId="2" applyNumberFormat="1" applyFont="1" applyBorder="1" applyAlignment="1" applyProtection="1">
      <alignment horizontal="center"/>
      <protection locked="0"/>
    </xf>
    <xf numFmtId="14" fontId="7" fillId="0" borderId="29" xfId="2" applyNumberFormat="1" applyFont="1" applyBorder="1" applyAlignment="1" applyProtection="1">
      <alignment horizontal="center"/>
      <protection locked="0"/>
    </xf>
    <xf numFmtId="167" fontId="17" fillId="2" borderId="11" xfId="2" applyNumberFormat="1" applyFont="1" applyFill="1" applyBorder="1" applyAlignment="1" applyProtection="1">
      <alignment horizontal="center"/>
      <protection locked="0"/>
    </xf>
    <xf numFmtId="167" fontId="17" fillId="2" borderId="7" xfId="2" applyNumberFormat="1" applyFont="1" applyFill="1" applyBorder="1" applyAlignment="1" applyProtection="1">
      <alignment horizontal="center"/>
      <protection locked="0"/>
    </xf>
    <xf numFmtId="167" fontId="17" fillId="2" borderId="12" xfId="2" applyNumberFormat="1" applyFont="1" applyFill="1" applyBorder="1" applyAlignment="1" applyProtection="1">
      <alignment horizontal="center"/>
      <protection locked="0"/>
    </xf>
    <xf numFmtId="0" fontId="7" fillId="2" borderId="4" xfId="2" applyNumberFormat="1" applyFont="1" applyFill="1" applyBorder="1" applyAlignment="1" applyProtection="1">
      <alignment horizontal="left"/>
      <protection locked="0"/>
    </xf>
    <xf numFmtId="165" fontId="16" fillId="0" borderId="17" xfId="2" applyNumberFormat="1" applyFont="1" applyBorder="1" applyAlignment="1" applyProtection="1">
      <alignment horizontal="center" wrapText="1"/>
    </xf>
    <xf numFmtId="5" fontId="17" fillId="0" borderId="6" xfId="3" applyNumberFormat="1" applyFont="1" applyBorder="1" applyAlignment="1" applyProtection="1">
      <alignment horizontal="left"/>
      <protection locked="0"/>
    </xf>
    <xf numFmtId="0" fontId="7" fillId="0" borderId="1" xfId="2" applyFont="1" applyBorder="1" applyAlignment="1" applyProtection="1">
      <alignment horizontal="center"/>
    </xf>
    <xf numFmtId="0" fontId="7" fillId="0" borderId="2" xfId="2" applyFont="1" applyBorder="1" applyAlignment="1" applyProtection="1">
      <alignment horizontal="center"/>
    </xf>
    <xf numFmtId="0" fontId="4" fillId="0" borderId="0" xfId="2" applyFont="1" applyBorder="1" applyAlignment="1" applyProtection="1">
      <alignment horizontal="center" wrapText="1"/>
    </xf>
    <xf numFmtId="1" fontId="17" fillId="0" borderId="11" xfId="2" applyNumberFormat="1" applyFont="1" applyBorder="1" applyAlignment="1" applyProtection="1">
      <alignment horizontal="center"/>
    </xf>
    <xf numFmtId="1" fontId="17" fillId="0" borderId="7" xfId="2" applyNumberFormat="1" applyFont="1" applyBorder="1" applyAlignment="1" applyProtection="1">
      <alignment horizontal="center"/>
    </xf>
    <xf numFmtId="1" fontId="17" fillId="0" borderId="12" xfId="2" applyNumberFormat="1" applyFont="1" applyBorder="1" applyAlignment="1" applyProtection="1">
      <alignment horizontal="center"/>
    </xf>
    <xf numFmtId="49" fontId="16" fillId="0" borderId="17" xfId="2" applyNumberFormat="1" applyFont="1" applyBorder="1" applyAlignment="1" applyProtection="1">
      <alignment horizontal="center" wrapText="1"/>
    </xf>
    <xf numFmtId="0" fontId="6" fillId="0" borderId="17" xfId="2" applyFont="1" applyBorder="1" applyAlignment="1" applyProtection="1">
      <alignment horizontal="center" vertical="center" wrapText="1"/>
    </xf>
    <xf numFmtId="5" fontId="7" fillId="0" borderId="11" xfId="2" applyNumberFormat="1" applyFont="1" applyBorder="1" applyAlignment="1" applyProtection="1">
      <alignment horizontal="right"/>
      <protection locked="0"/>
    </xf>
    <xf numFmtId="5" fontId="7" fillId="0" borderId="7" xfId="2" applyNumberFormat="1" applyFont="1" applyBorder="1" applyAlignment="1" applyProtection="1">
      <alignment horizontal="right"/>
      <protection locked="0"/>
    </xf>
    <xf numFmtId="5" fontId="7" fillId="0" borderId="12" xfId="2" applyNumberFormat="1" applyFont="1" applyBorder="1" applyAlignment="1" applyProtection="1">
      <alignment horizontal="right"/>
      <protection locked="0"/>
    </xf>
    <xf numFmtId="0" fontId="12" fillId="0" borderId="11" xfId="2" applyFont="1" applyBorder="1" applyAlignment="1" applyProtection="1"/>
    <xf numFmtId="0" fontId="12" fillId="0" borderId="7" xfId="2" applyFont="1" applyBorder="1" applyAlignment="1" applyProtection="1"/>
    <xf numFmtId="0" fontId="12" fillId="0" borderId="12" xfId="2" applyFont="1" applyBorder="1" applyAlignment="1" applyProtection="1"/>
    <xf numFmtId="167" fontId="16" fillId="0" borderId="17" xfId="2" applyNumberFormat="1" applyFont="1" applyBorder="1" applyAlignment="1" applyProtection="1">
      <alignment horizontal="center" wrapText="1"/>
    </xf>
    <xf numFmtId="14" fontId="7" fillId="0" borderId="6" xfId="2" applyNumberFormat="1" applyFont="1" applyBorder="1" applyAlignment="1" applyProtection="1">
      <alignment horizontal="center"/>
      <protection locked="0"/>
    </xf>
    <xf numFmtId="49" fontId="16" fillId="0" borderId="17" xfId="2" applyNumberFormat="1" applyFont="1" applyBorder="1" applyAlignment="1" applyProtection="1">
      <alignment horizontal="center"/>
    </xf>
    <xf numFmtId="0" fontId="32" fillId="0" borderId="19" xfId="2" applyFont="1" applyBorder="1" applyAlignment="1" applyProtection="1">
      <alignment horizontal="center"/>
    </xf>
    <xf numFmtId="0" fontId="32" fillId="0" borderId="8" xfId="2" applyFont="1" applyBorder="1" applyAlignment="1" applyProtection="1">
      <alignment horizontal="center"/>
    </xf>
    <xf numFmtId="0" fontId="32" fillId="0" borderId="20" xfId="2" applyFont="1" applyBorder="1" applyAlignment="1" applyProtection="1">
      <alignment horizontal="center"/>
    </xf>
    <xf numFmtId="0" fontId="12" fillId="0" borderId="7" xfId="2" applyFont="1" applyBorder="1" applyAlignment="1" applyProtection="1">
      <alignment horizontal="center"/>
    </xf>
    <xf numFmtId="49" fontId="17" fillId="0" borderId="7" xfId="2" applyNumberFormat="1" applyFont="1" applyBorder="1" applyAlignment="1" applyProtection="1">
      <alignment horizontal="center"/>
    </xf>
    <xf numFmtId="49" fontId="9" fillId="0" borderId="0" xfId="2" applyNumberFormat="1" applyFont="1" applyBorder="1" applyAlignment="1" applyProtection="1">
      <alignment horizontal="center"/>
    </xf>
    <xf numFmtId="0" fontId="6" fillId="0" borderId="24" xfId="2" applyFont="1" applyBorder="1" applyAlignment="1" applyProtection="1">
      <alignment horizontal="center" wrapText="1"/>
    </xf>
    <xf numFmtId="0" fontId="6" fillId="0" borderId="25" xfId="2" applyFont="1" applyBorder="1" applyAlignment="1" applyProtection="1">
      <alignment horizontal="center" wrapText="1"/>
    </xf>
    <xf numFmtId="0" fontId="6" fillId="0" borderId="26" xfId="2" applyFont="1" applyBorder="1" applyAlignment="1" applyProtection="1">
      <alignment horizontal="center" wrapText="1"/>
    </xf>
    <xf numFmtId="44" fontId="17" fillId="3" borderId="10" xfId="2" applyNumberFormat="1" applyFont="1" applyFill="1" applyBorder="1" applyAlignment="1" applyProtection="1">
      <alignment horizontal="right"/>
    </xf>
    <xf numFmtId="44" fontId="17" fillId="3" borderId="13" xfId="2" applyNumberFormat="1" applyFont="1" applyFill="1" applyBorder="1" applyAlignment="1" applyProtection="1">
      <alignment horizontal="right"/>
    </xf>
    <xf numFmtId="44" fontId="17" fillId="3" borderId="9" xfId="2" applyNumberFormat="1" applyFont="1" applyFill="1" applyBorder="1" applyAlignment="1" applyProtection="1">
      <alignment horizontal="right"/>
    </xf>
    <xf numFmtId="0" fontId="6" fillId="0" borderId="11" xfId="2" applyFont="1" applyBorder="1" applyAlignment="1" applyProtection="1">
      <alignment horizontal="center" wrapText="1"/>
    </xf>
    <xf numFmtId="0" fontId="6" fillId="0" borderId="7" xfId="2" applyFont="1" applyBorder="1" applyAlignment="1" applyProtection="1">
      <alignment horizontal="center" wrapText="1"/>
    </xf>
    <xf numFmtId="0" fontId="6" fillId="0" borderId="12" xfId="2" applyFont="1" applyBorder="1" applyAlignment="1" applyProtection="1">
      <alignment horizontal="center" wrapText="1"/>
    </xf>
    <xf numFmtId="49" fontId="18" fillId="0" borderId="11" xfId="2" applyNumberFormat="1" applyFont="1" applyBorder="1" applyAlignment="1" applyProtection="1">
      <alignment horizontal="center"/>
    </xf>
    <xf numFmtId="49" fontId="18" fillId="0" borderId="7" xfId="2" applyNumberFormat="1" applyFont="1" applyBorder="1" applyAlignment="1" applyProtection="1">
      <alignment horizontal="center"/>
    </xf>
    <xf numFmtId="44" fontId="17" fillId="0" borderId="14" xfId="3" applyNumberFormat="1" applyFont="1" applyBorder="1" applyAlignment="1" applyProtection="1">
      <alignment horizontal="right"/>
      <protection locked="0"/>
    </xf>
    <xf numFmtId="44" fontId="17" fillId="0" borderId="15" xfId="3" applyNumberFormat="1" applyFont="1" applyBorder="1" applyAlignment="1" applyProtection="1">
      <alignment horizontal="right"/>
      <protection locked="0"/>
    </xf>
    <xf numFmtId="44" fontId="17" fillId="0" borderId="16" xfId="3" applyNumberFormat="1" applyFont="1" applyBorder="1" applyAlignment="1" applyProtection="1">
      <alignment horizontal="right"/>
      <protection locked="0"/>
    </xf>
    <xf numFmtId="49" fontId="20" fillId="0" borderId="7" xfId="2" applyNumberFormat="1" applyFont="1" applyBorder="1" applyAlignment="1" applyProtection="1">
      <alignment horizontal="center"/>
    </xf>
    <xf numFmtId="49" fontId="20" fillId="0" borderId="18" xfId="2" applyNumberFormat="1" applyFont="1" applyBorder="1" applyAlignment="1" applyProtection="1">
      <alignment horizontal="center"/>
    </xf>
    <xf numFmtId="44" fontId="17" fillId="3" borderId="33" xfId="3" applyNumberFormat="1" applyFont="1" applyFill="1" applyBorder="1" applyAlignment="1" applyProtection="1">
      <alignment horizontal="right"/>
    </xf>
    <xf numFmtId="44" fontId="17" fillId="3" borderId="34" xfId="3" applyNumberFormat="1" applyFont="1" applyFill="1" applyBorder="1" applyAlignment="1" applyProtection="1">
      <alignment horizontal="right"/>
    </xf>
    <xf numFmtId="44" fontId="17" fillId="3" borderId="38" xfId="3" applyNumberFormat="1" applyFont="1" applyFill="1" applyBorder="1" applyAlignment="1" applyProtection="1">
      <alignment horizontal="right"/>
    </xf>
    <xf numFmtId="49" fontId="17" fillId="0" borderId="47" xfId="2" applyNumberFormat="1" applyFont="1" applyBorder="1" applyAlignment="1" applyProtection="1">
      <alignment horizontal="center"/>
      <protection locked="0"/>
    </xf>
    <xf numFmtId="165" fontId="17" fillId="0" borderId="47" xfId="2" applyNumberFormat="1" applyFont="1" applyBorder="1" applyAlignment="1" applyProtection="1">
      <alignment horizontal="center"/>
      <protection locked="0"/>
    </xf>
    <xf numFmtId="14" fontId="7" fillId="0" borderId="4" xfId="2" applyNumberFormat="1" applyFont="1" applyBorder="1" applyAlignment="1" applyProtection="1">
      <alignment horizontal="center"/>
      <protection locked="0"/>
    </xf>
    <xf numFmtId="14" fontId="7" fillId="2" borderId="4" xfId="2" applyNumberFormat="1" applyFont="1" applyFill="1" applyBorder="1" applyAlignment="1" applyProtection="1">
      <alignment horizontal="center"/>
      <protection locked="0"/>
    </xf>
    <xf numFmtId="49" fontId="20" fillId="0" borderId="1" xfId="2" applyNumberFormat="1" applyFont="1" applyBorder="1" applyAlignment="1" applyProtection="1">
      <alignment horizontal="right"/>
    </xf>
    <xf numFmtId="49" fontId="20" fillId="0" borderId="0" xfId="2" applyNumberFormat="1" applyFont="1" applyBorder="1" applyAlignment="1" applyProtection="1">
      <alignment horizontal="right"/>
    </xf>
    <xf numFmtId="49" fontId="20" fillId="0" borderId="30" xfId="2" applyNumberFormat="1" applyFont="1" applyBorder="1" applyAlignment="1" applyProtection="1">
      <alignment horizontal="right"/>
    </xf>
    <xf numFmtId="49" fontId="18" fillId="0" borderId="1" xfId="2" applyNumberFormat="1" applyFont="1" applyBorder="1" applyAlignment="1" applyProtection="1">
      <alignment horizontal="right"/>
    </xf>
    <xf numFmtId="49" fontId="18" fillId="0" borderId="0" xfId="2" applyNumberFormat="1" applyFont="1" applyBorder="1" applyAlignment="1" applyProtection="1">
      <alignment horizontal="right"/>
    </xf>
    <xf numFmtId="44" fontId="17" fillId="3" borderId="11" xfId="3" applyNumberFormat="1" applyFont="1" applyFill="1" applyBorder="1" applyAlignment="1" applyProtection="1">
      <alignment horizontal="right"/>
    </xf>
    <xf numFmtId="44" fontId="17" fillId="3" borderId="7" xfId="3" applyNumberFormat="1" applyFont="1" applyFill="1" applyBorder="1" applyAlignment="1" applyProtection="1">
      <alignment horizontal="right"/>
    </xf>
    <xf numFmtId="44" fontId="17" fillId="3" borderId="12" xfId="3" applyNumberFormat="1" applyFont="1" applyFill="1" applyBorder="1" applyAlignment="1" applyProtection="1">
      <alignment horizontal="right"/>
    </xf>
    <xf numFmtId="0" fontId="6" fillId="0" borderId="31" xfId="2" applyFont="1" applyBorder="1" applyAlignment="1" applyProtection="1">
      <alignment horizontal="center"/>
    </xf>
    <xf numFmtId="0" fontId="6" fillId="0" borderId="32" xfId="2" applyFont="1" applyBorder="1" applyAlignment="1" applyProtection="1">
      <alignment horizontal="center"/>
    </xf>
    <xf numFmtId="10" fontId="17" fillId="0" borderId="0" xfId="4" applyNumberFormat="1" applyFont="1" applyBorder="1" applyAlignment="1" applyProtection="1">
      <alignment horizontal="center"/>
    </xf>
    <xf numFmtId="49" fontId="18" fillId="0" borderId="19" xfId="2" applyNumberFormat="1" applyFont="1" applyBorder="1" applyAlignment="1" applyProtection="1">
      <alignment horizontal="center"/>
    </xf>
    <xf numFmtId="49" fontId="18" fillId="0" borderId="8" xfId="2" applyNumberFormat="1" applyFont="1" applyBorder="1" applyAlignment="1" applyProtection="1">
      <alignment horizontal="center"/>
    </xf>
    <xf numFmtId="44" fontId="17" fillId="0" borderId="47" xfId="3" applyNumberFormat="1" applyFont="1" applyBorder="1" applyAlignment="1" applyProtection="1">
      <alignment horizontal="right"/>
      <protection locked="0"/>
    </xf>
    <xf numFmtId="0" fontId="51" fillId="0" borderId="0" xfId="0" applyFont="1" applyBorder="1" applyAlignment="1" applyProtection="1">
      <alignment horizontal="center" vertical="top" wrapText="1"/>
    </xf>
    <xf numFmtId="165" fontId="42" fillId="0" borderId="0" xfId="0" applyNumberFormat="1" applyFont="1" applyBorder="1" applyAlignment="1" applyProtection="1">
      <alignment horizontal="center" vertical="top"/>
    </xf>
    <xf numFmtId="0" fontId="28" fillId="0" borderId="6" xfId="0" applyFont="1" applyFill="1" applyBorder="1" applyAlignment="1" applyProtection="1">
      <alignment horizontal="left"/>
    </xf>
    <xf numFmtId="165" fontId="25" fillId="0" borderId="6" xfId="0" applyNumberFormat="1" applyFont="1" applyFill="1" applyBorder="1" applyAlignment="1" applyProtection="1">
      <alignment horizontal="left"/>
      <protection locked="0"/>
    </xf>
    <xf numFmtId="0" fontId="42" fillId="2" borderId="11" xfId="0" applyFont="1" applyFill="1" applyBorder="1" applyAlignment="1">
      <alignment horizontal="center"/>
    </xf>
    <xf numFmtId="0" fontId="42" fillId="2" borderId="7" xfId="0" applyFont="1" applyFill="1" applyBorder="1" applyAlignment="1">
      <alignment horizontal="center"/>
    </xf>
    <xf numFmtId="0" fontId="42" fillId="2" borderId="12" xfId="0" applyFont="1" applyFill="1" applyBorder="1" applyAlignment="1">
      <alignment horizontal="center"/>
    </xf>
    <xf numFmtId="165" fontId="44" fillId="6" borderId="6" xfId="0" applyNumberFormat="1" applyFont="1" applyFill="1" applyBorder="1" applyAlignment="1" applyProtection="1">
      <alignment horizontal="left"/>
    </xf>
    <xf numFmtId="0" fontId="25" fillId="3" borderId="6" xfId="0" applyNumberFormat="1" applyFont="1" applyFill="1" applyBorder="1" applyAlignment="1" applyProtection="1">
      <alignment horizontal="left"/>
    </xf>
    <xf numFmtId="165" fontId="25" fillId="3" borderId="6" xfId="0" applyNumberFormat="1" applyFont="1" applyFill="1" applyBorder="1" applyAlignment="1" applyProtection="1">
      <alignment horizontal="left"/>
    </xf>
    <xf numFmtId="0" fontId="28" fillId="0" borderId="11" xfId="0" applyFont="1" applyFill="1" applyBorder="1" applyAlignment="1" applyProtection="1">
      <alignment horizontal="left"/>
    </xf>
    <xf numFmtId="0" fontId="28" fillId="0" borderId="12" xfId="0" applyFont="1" applyFill="1" applyBorder="1" applyAlignment="1" applyProtection="1">
      <alignment horizontal="left"/>
    </xf>
    <xf numFmtId="0" fontId="28" fillId="0" borderId="11" xfId="0" applyFont="1" applyFill="1" applyBorder="1" applyAlignment="1" applyProtection="1">
      <alignment horizontal="right"/>
    </xf>
    <xf numFmtId="0" fontId="28" fillId="0" borderId="12" xfId="0" applyFont="1" applyFill="1" applyBorder="1" applyAlignment="1" applyProtection="1">
      <alignment horizontal="right"/>
    </xf>
    <xf numFmtId="0" fontId="28" fillId="0" borderId="11" xfId="0" applyFont="1" applyBorder="1" applyAlignment="1" applyProtection="1">
      <alignment horizontal="right"/>
    </xf>
    <xf numFmtId="0" fontId="28" fillId="0" borderId="12" xfId="0" applyFont="1" applyBorder="1" applyAlignment="1" applyProtection="1">
      <alignment horizontal="right"/>
    </xf>
    <xf numFmtId="3" fontId="28" fillId="0" borderId="0" xfId="0" applyNumberFormat="1" applyFont="1" applyFill="1" applyBorder="1" applyAlignment="1" applyProtection="1">
      <alignment horizontal="center" textRotation="45" wrapText="1"/>
    </xf>
    <xf numFmtId="0" fontId="42" fillId="0" borderId="0" xfId="0" applyFont="1" applyBorder="1" applyAlignment="1">
      <alignment horizontal="center" textRotation="45" wrapText="1"/>
    </xf>
    <xf numFmtId="0" fontId="42" fillId="0" borderId="4" xfId="0" applyFont="1" applyBorder="1" applyAlignment="1">
      <alignment horizontal="center" textRotation="45" wrapText="1"/>
    </xf>
    <xf numFmtId="0" fontId="44" fillId="0" borderId="0" xfId="0" applyFont="1" applyBorder="1" applyAlignment="1" applyProtection="1">
      <alignment horizontal="right"/>
    </xf>
    <xf numFmtId="3" fontId="25" fillId="0" borderId="11" xfId="0" applyNumberFormat="1" applyFont="1" applyFill="1" applyBorder="1" applyAlignment="1" applyProtection="1">
      <alignment horizontal="left"/>
      <protection locked="0"/>
    </xf>
    <xf numFmtId="3" fontId="25" fillId="0" borderId="7" xfId="0" applyNumberFormat="1" applyFont="1" applyFill="1" applyBorder="1" applyAlignment="1" applyProtection="1">
      <alignment horizontal="left"/>
      <protection locked="0"/>
    </xf>
    <xf numFmtId="3" fontId="25" fillId="0" borderId="12" xfId="0" applyNumberFormat="1" applyFont="1" applyFill="1" applyBorder="1" applyAlignment="1" applyProtection="1">
      <alignment horizontal="left"/>
      <protection locked="0"/>
    </xf>
    <xf numFmtId="0" fontId="44" fillId="0" borderId="45" xfId="0" applyFont="1" applyBorder="1" applyAlignment="1" applyProtection="1">
      <alignment horizontal="right"/>
    </xf>
    <xf numFmtId="0" fontId="25" fillId="10" borderId="6" xfId="0" applyFont="1" applyFill="1" applyBorder="1" applyAlignment="1" applyProtection="1">
      <alignment horizontal="center"/>
      <protection locked="0"/>
    </xf>
    <xf numFmtId="3" fontId="28" fillId="0" borderId="6" xfId="0" applyNumberFormat="1" applyFont="1" applyFill="1" applyBorder="1" applyAlignment="1" applyProtection="1">
      <alignment horizontal="left"/>
    </xf>
    <xf numFmtId="0" fontId="28" fillId="0" borderId="6" xfId="0" applyFont="1" applyFill="1" applyBorder="1" applyAlignment="1" applyProtection="1"/>
    <xf numFmtId="0" fontId="28" fillId="0" borderId="7" xfId="0" applyFont="1" applyFill="1" applyBorder="1" applyAlignment="1" applyProtection="1">
      <alignment horizontal="left"/>
    </xf>
    <xf numFmtId="0" fontId="28" fillId="0" borderId="19" xfId="0" applyFont="1" applyFill="1" applyBorder="1" applyAlignment="1" applyProtection="1">
      <alignment horizontal="left" wrapText="1"/>
    </xf>
    <xf numFmtId="0" fontId="28" fillId="0" borderId="8" xfId="0" applyFont="1" applyFill="1" applyBorder="1" applyAlignment="1" applyProtection="1">
      <alignment horizontal="left" wrapText="1"/>
    </xf>
    <xf numFmtId="0" fontId="28" fillId="0" borderId="20" xfId="0" applyFont="1" applyFill="1" applyBorder="1" applyAlignment="1" applyProtection="1">
      <alignment horizontal="left" wrapText="1"/>
    </xf>
    <xf numFmtId="0" fontId="28" fillId="0" borderId="3" xfId="0" applyFont="1" applyFill="1" applyBorder="1" applyAlignment="1" applyProtection="1">
      <alignment horizontal="left" wrapText="1"/>
    </xf>
    <xf numFmtId="0" fontId="28" fillId="0" borderId="4" xfId="0" applyFont="1" applyFill="1" applyBorder="1" applyAlignment="1" applyProtection="1">
      <alignment horizontal="left" wrapText="1"/>
    </xf>
    <xf numFmtId="0" fontId="28" fillId="0" borderId="5" xfId="0" applyFont="1" applyFill="1" applyBorder="1" applyAlignment="1" applyProtection="1">
      <alignment horizontal="left" wrapText="1"/>
    </xf>
    <xf numFmtId="0" fontId="48" fillId="3" borderId="19" xfId="0" applyFont="1" applyFill="1" applyBorder="1" applyAlignment="1" applyProtection="1">
      <alignment horizontal="center" vertical="top" wrapText="1"/>
    </xf>
    <xf numFmtId="0" fontId="48" fillId="3" borderId="8" xfId="0" applyFont="1" applyFill="1" applyBorder="1" applyAlignment="1" applyProtection="1">
      <alignment horizontal="center" vertical="top" wrapText="1"/>
    </xf>
    <xf numFmtId="0" fontId="48" fillId="3" borderId="20" xfId="0" applyFont="1" applyFill="1" applyBorder="1" applyAlignment="1" applyProtection="1">
      <alignment horizontal="center" vertical="top" wrapText="1"/>
    </xf>
    <xf numFmtId="0" fontId="48" fillId="3" borderId="1" xfId="0" applyFont="1" applyFill="1" applyBorder="1" applyAlignment="1" applyProtection="1">
      <alignment horizontal="center" vertical="top" wrapText="1"/>
    </xf>
    <xf numFmtId="0" fontId="48" fillId="3" borderId="0" xfId="0" applyFont="1" applyFill="1" applyBorder="1" applyAlignment="1" applyProtection="1">
      <alignment horizontal="center" vertical="top" wrapText="1"/>
    </xf>
    <xf numFmtId="0" fontId="48" fillId="3" borderId="2" xfId="0" applyFont="1" applyFill="1" applyBorder="1" applyAlignment="1" applyProtection="1">
      <alignment horizontal="center" vertical="top" wrapText="1"/>
    </xf>
    <xf numFmtId="0" fontId="48" fillId="3" borderId="3" xfId="0" applyFont="1" applyFill="1" applyBorder="1" applyAlignment="1" applyProtection="1">
      <alignment horizontal="center" vertical="top" wrapText="1"/>
    </xf>
    <xf numFmtId="0" fontId="48" fillId="3" borderId="4" xfId="0" applyFont="1" applyFill="1" applyBorder="1" applyAlignment="1" applyProtection="1">
      <alignment horizontal="center" vertical="top" wrapText="1"/>
    </xf>
    <xf numFmtId="0" fontId="48" fillId="3" borderId="5" xfId="0" applyFont="1" applyFill="1" applyBorder="1" applyAlignment="1" applyProtection="1">
      <alignment horizontal="center" vertical="top" wrapText="1"/>
    </xf>
    <xf numFmtId="0" fontId="28" fillId="0" borderId="11" xfId="0" applyFont="1" applyFill="1" applyBorder="1" applyAlignment="1" applyProtection="1"/>
    <xf numFmtId="0" fontId="25" fillId="0" borderId="7" xfId="0" applyFont="1" applyFill="1" applyBorder="1" applyAlignment="1" applyProtection="1"/>
    <xf numFmtId="0" fontId="25" fillId="0" borderId="12" xfId="0" applyFont="1" applyFill="1" applyBorder="1" applyAlignment="1" applyProtection="1"/>
    <xf numFmtId="0" fontId="28" fillId="0" borderId="12" xfId="0" applyFont="1" applyFill="1" applyBorder="1" applyAlignment="1" applyProtection="1"/>
  </cellXfs>
  <cellStyles count="6">
    <cellStyle name="Currency" xfId="1" builtinId="4"/>
    <cellStyle name="Currency 2" xfId="3" xr:uid="{00000000-0005-0000-0000-000001000000}"/>
    <cellStyle name="Hyperlink" xfId="5" builtinId="8"/>
    <cellStyle name="Normal" xfId="0" builtinId="0"/>
    <cellStyle name="Normal 2" xfId="2" xr:uid="{00000000-0005-0000-0000-000004000000}"/>
    <cellStyle name="Percent 2" xfId="4" xr:uid="{00000000-0005-0000-0000-000005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161925</xdr:colOff>
      <xdr:row>0</xdr:row>
      <xdr:rowOff>466090</xdr:rowOff>
    </xdr:to>
    <xdr:pic>
      <xdr:nvPicPr>
        <xdr:cNvPr id="2" name="Picture 1">
          <a:extLst>
            <a:ext uri="{FF2B5EF4-FFF2-40B4-BE49-F238E27FC236}">
              <a16:creationId xmlns:a16="http://schemas.microsoft.com/office/drawing/2014/main" id="{D002AD9B-CB90-4A51-A651-12716564A1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5950" cy="466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attle.gov/housing/property-managers/mfte-and-iz-compliance" TargetMode="External"/><Relationship Id="rId1" Type="http://schemas.openxmlformats.org/officeDocument/2006/relationships/hyperlink" Target="http://www.seattle.gov/housing/property-managers/mfte-and-iz-complianc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1"/>
  <sheetViews>
    <sheetView showGridLines="0" tabSelected="1" topLeftCell="A91" workbookViewId="0">
      <selection activeCell="AP102" sqref="AP102"/>
    </sheetView>
  </sheetViews>
  <sheetFormatPr defaultColWidth="9.1328125" defaultRowHeight="14.25" x14ac:dyDescent="0.45"/>
  <cols>
    <col min="1" max="1" width="1.1328125" style="41" customWidth="1"/>
    <col min="2" max="2" width="2.59765625" style="41" customWidth="1"/>
    <col min="3" max="3" width="3.59765625" style="41" customWidth="1"/>
    <col min="4" max="4" width="2.59765625" style="41" customWidth="1"/>
    <col min="5" max="5" width="3" style="41" customWidth="1"/>
    <col min="6" max="6" width="1.265625" style="41" customWidth="1"/>
    <col min="7" max="7" width="4.1328125" style="41" customWidth="1"/>
    <col min="8" max="8" width="1.265625" style="41" customWidth="1"/>
    <col min="9" max="9" width="1.59765625" style="41" customWidth="1"/>
    <col min="10" max="10" width="2" style="41" customWidth="1"/>
    <col min="11" max="11" width="2.73046875" style="41" customWidth="1"/>
    <col min="12" max="12" width="3" style="41" customWidth="1"/>
    <col min="13" max="13" width="1.73046875" style="41" customWidth="1"/>
    <col min="14" max="14" width="2.3984375" style="41" customWidth="1"/>
    <col min="15" max="15" width="2.86328125" style="41" customWidth="1"/>
    <col min="16" max="18" width="2" style="41" customWidth="1"/>
    <col min="19" max="19" width="2.59765625" style="41" customWidth="1"/>
    <col min="20" max="20" width="1.59765625" style="41" customWidth="1"/>
    <col min="21" max="21" width="5.73046875" style="41" customWidth="1"/>
    <col min="22" max="22" width="3.1328125" style="41" customWidth="1"/>
    <col min="23" max="23" width="3" style="41" customWidth="1"/>
    <col min="24" max="24" width="2.265625" style="41" customWidth="1"/>
    <col min="25" max="25" width="2.59765625" style="41" customWidth="1"/>
    <col min="26" max="27" width="2.73046875" style="41" customWidth="1"/>
    <col min="28" max="28" width="3" style="41" customWidth="1"/>
    <col min="29" max="29" width="2.73046875" style="41" customWidth="1"/>
    <col min="30" max="37" width="2" style="41" customWidth="1"/>
    <col min="38" max="38" width="3.59765625" style="41" customWidth="1"/>
    <col min="39" max="39" width="1" style="41" customWidth="1"/>
    <col min="40" max="40" width="1.73046875" style="41" customWidth="1"/>
    <col min="41" max="16384" width="9.1328125" style="41"/>
  </cols>
  <sheetData>
    <row r="1" spans="1:45" ht="41.25" customHeight="1" x14ac:dyDescent="0.45">
      <c r="A1" s="94"/>
      <c r="B1" s="94"/>
      <c r="C1" s="94"/>
      <c r="D1" s="94"/>
      <c r="E1" s="94"/>
      <c r="F1" s="94"/>
      <c r="G1" s="94"/>
      <c r="H1" s="94"/>
      <c r="I1" s="94"/>
      <c r="J1" s="94"/>
      <c r="K1" s="94"/>
      <c r="L1" s="94"/>
      <c r="M1" s="94"/>
      <c r="N1" s="291" t="s">
        <v>0</v>
      </c>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40"/>
    </row>
    <row r="2" spans="1:45" ht="18" customHeight="1" x14ac:dyDescent="0.45">
      <c r="A2" s="417"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9"/>
      <c r="AN2" s="40"/>
    </row>
    <row r="3" spans="1:45" ht="3" customHeight="1" x14ac:dyDescent="0.45">
      <c r="A3" s="423"/>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5"/>
      <c r="AN3" s="42"/>
    </row>
    <row r="4" spans="1:45" ht="13.5" customHeight="1" x14ac:dyDescent="0.45">
      <c r="A4" s="430" t="s">
        <v>2</v>
      </c>
      <c r="B4" s="431"/>
      <c r="C4" s="431"/>
      <c r="D4" s="431"/>
      <c r="E4" s="431"/>
      <c r="F4" s="431"/>
      <c r="G4" s="43"/>
      <c r="H4" s="420"/>
      <c r="I4" s="420"/>
      <c r="J4" s="420"/>
      <c r="K4" s="420"/>
      <c r="L4" s="420"/>
      <c r="M4" s="420"/>
      <c r="N4" s="420"/>
      <c r="O4" s="420"/>
      <c r="P4" s="420"/>
      <c r="Q4" s="420"/>
      <c r="R4" s="420"/>
      <c r="S4" s="420"/>
      <c r="T4" s="420"/>
      <c r="U4" s="420"/>
      <c r="V4" s="420"/>
      <c r="W4" s="420"/>
      <c r="X4" s="420"/>
      <c r="Y4" s="420"/>
      <c r="Z4" s="420"/>
      <c r="AA4" s="420"/>
      <c r="AB4" s="420"/>
      <c r="AC4" s="44"/>
      <c r="AD4" s="429" t="s">
        <v>3</v>
      </c>
      <c r="AE4" s="429"/>
      <c r="AF4" s="429"/>
      <c r="AG4" s="429"/>
      <c r="AH4" s="429"/>
      <c r="AI4" s="428"/>
      <c r="AJ4" s="428"/>
      <c r="AK4" s="428"/>
      <c r="AL4" s="428"/>
      <c r="AM4" s="1"/>
      <c r="AN4" s="40"/>
    </row>
    <row r="5" spans="1:45" ht="3" customHeight="1" x14ac:dyDescent="0.45">
      <c r="A5" s="426"/>
      <c r="B5" s="427"/>
      <c r="C5" s="427"/>
      <c r="D5" s="427"/>
      <c r="E5" s="427"/>
      <c r="F5" s="427"/>
      <c r="G5" s="427"/>
      <c r="H5" s="43"/>
      <c r="I5" s="43"/>
      <c r="J5" s="43"/>
      <c r="K5" s="43"/>
      <c r="L5" s="43"/>
      <c r="M5" s="43"/>
      <c r="N5" s="43"/>
      <c r="O5" s="43"/>
      <c r="P5" s="43"/>
      <c r="Q5" s="43"/>
      <c r="R5" s="43"/>
      <c r="S5" s="43"/>
      <c r="T5" s="43"/>
      <c r="U5" s="43"/>
      <c r="V5" s="43"/>
      <c r="W5" s="43"/>
      <c r="X5" s="43"/>
      <c r="Y5" s="43"/>
      <c r="Z5" s="43"/>
      <c r="AA5" s="43"/>
      <c r="AB5" s="43"/>
      <c r="AC5" s="101"/>
      <c r="AD5" s="101"/>
      <c r="AE5" s="45"/>
      <c r="AF5" s="45"/>
      <c r="AG5" s="101"/>
      <c r="AH5" s="46"/>
      <c r="AI5" s="46"/>
      <c r="AJ5" s="46"/>
      <c r="AK5" s="46"/>
      <c r="AL5" s="46"/>
      <c r="AM5" s="8"/>
      <c r="AN5" s="40"/>
    </row>
    <row r="6" spans="1:45" x14ac:dyDescent="0.45">
      <c r="A6" s="421" t="s">
        <v>4</v>
      </c>
      <c r="B6" s="422"/>
      <c r="C6" s="422"/>
      <c r="D6" s="422"/>
      <c r="E6" s="422"/>
      <c r="F6" s="422"/>
      <c r="G6" s="422"/>
      <c r="H6" s="420"/>
      <c r="I6" s="420"/>
      <c r="J6" s="420"/>
      <c r="K6" s="420"/>
      <c r="L6" s="420"/>
      <c r="M6" s="420"/>
      <c r="N6" s="420"/>
      <c r="O6" s="420"/>
      <c r="P6" s="420"/>
      <c r="Q6" s="420"/>
      <c r="R6" s="420"/>
      <c r="S6" s="420"/>
      <c r="T6" s="420"/>
      <c r="U6" s="420"/>
      <c r="V6" s="47"/>
      <c r="W6" s="47"/>
      <c r="Y6" s="47"/>
      <c r="Z6" s="47"/>
      <c r="AA6" s="47"/>
      <c r="AB6" s="48" t="s">
        <v>5</v>
      </c>
      <c r="AC6" s="435"/>
      <c r="AD6" s="435"/>
      <c r="AE6" s="435"/>
      <c r="AF6" s="435"/>
      <c r="AG6" s="435"/>
      <c r="AH6" s="435"/>
      <c r="AI6" s="435"/>
      <c r="AJ6" s="435"/>
      <c r="AK6" s="435"/>
      <c r="AL6" s="435"/>
      <c r="AM6" s="49"/>
      <c r="AN6" s="40"/>
    </row>
    <row r="7" spans="1:45" ht="3" customHeight="1" x14ac:dyDescent="0.45">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50"/>
      <c r="AH7" s="50"/>
      <c r="AI7" s="50"/>
      <c r="AJ7" s="50"/>
      <c r="AK7" s="50"/>
      <c r="AL7" s="50"/>
      <c r="AM7" s="51"/>
      <c r="AN7" s="40"/>
    </row>
    <row r="8" spans="1:45" ht="14.25" customHeight="1" x14ac:dyDescent="0.45">
      <c r="A8" s="433" t="s">
        <v>6</v>
      </c>
      <c r="B8" s="279"/>
      <c r="C8" s="279"/>
      <c r="D8" s="279"/>
      <c r="E8" s="279"/>
      <c r="F8" s="279"/>
      <c r="G8" s="279"/>
      <c r="H8" s="434"/>
      <c r="I8" s="434"/>
      <c r="J8" s="434"/>
      <c r="K8" s="434"/>
      <c r="L8" s="434"/>
      <c r="M8" s="52"/>
      <c r="N8" s="279" t="s">
        <v>186</v>
      </c>
      <c r="O8" s="279"/>
      <c r="P8" s="279"/>
      <c r="Q8" s="279"/>
      <c r="R8" s="279"/>
      <c r="S8" s="279"/>
      <c r="T8" s="279"/>
      <c r="U8" s="516"/>
      <c r="V8" s="516"/>
      <c r="W8" s="516"/>
      <c r="X8" s="516"/>
      <c r="Y8" s="516"/>
      <c r="AA8" s="278" t="s">
        <v>183</v>
      </c>
      <c r="AB8" s="278"/>
      <c r="AC8" s="278"/>
      <c r="AD8" s="278"/>
      <c r="AE8" s="278"/>
      <c r="AF8" s="278"/>
      <c r="AG8" s="278"/>
      <c r="AH8" s="278"/>
      <c r="AI8" s="278"/>
      <c r="AJ8" s="278"/>
      <c r="AK8" s="278"/>
      <c r="AL8" s="278"/>
      <c r="AM8" s="53"/>
      <c r="AN8" s="54"/>
    </row>
    <row r="9" spans="1:45" ht="3" customHeight="1" x14ac:dyDescent="0.45">
      <c r="A9" s="102"/>
      <c r="B9" s="103"/>
      <c r="C9" s="103"/>
      <c r="D9" s="103"/>
      <c r="E9" s="103"/>
      <c r="F9" s="103"/>
      <c r="G9" s="103"/>
      <c r="H9" s="103"/>
      <c r="I9" s="103"/>
      <c r="J9" s="103"/>
      <c r="K9" s="103"/>
      <c r="L9" s="103"/>
      <c r="M9" s="103"/>
      <c r="N9" s="112"/>
      <c r="O9" s="112"/>
      <c r="P9" s="112"/>
      <c r="Q9" s="112"/>
      <c r="R9" s="112"/>
      <c r="S9" s="112"/>
      <c r="T9" s="112"/>
      <c r="U9" s="112"/>
      <c r="V9" s="112"/>
      <c r="W9" s="112"/>
      <c r="X9" s="112"/>
      <c r="Y9" s="112"/>
      <c r="AA9" s="103"/>
      <c r="AB9" s="103"/>
      <c r="AC9" s="103"/>
      <c r="AD9" s="103"/>
      <c r="AE9" s="103"/>
      <c r="AF9" s="103"/>
      <c r="AG9" s="103"/>
      <c r="AH9" s="103"/>
      <c r="AI9" s="103"/>
      <c r="AJ9" s="103"/>
      <c r="AK9" s="103"/>
      <c r="AL9" s="103"/>
      <c r="AM9" s="51"/>
      <c r="AN9" s="55"/>
    </row>
    <row r="10" spans="1:45" ht="13.5" customHeight="1" x14ac:dyDescent="0.45">
      <c r="A10" s="433" t="s">
        <v>7</v>
      </c>
      <c r="B10" s="279"/>
      <c r="C10" s="279"/>
      <c r="D10" s="279"/>
      <c r="E10" s="279"/>
      <c r="F10" s="279"/>
      <c r="G10" s="279"/>
      <c r="H10" s="328"/>
      <c r="I10" s="328"/>
      <c r="J10" s="328"/>
      <c r="K10" s="328"/>
      <c r="L10" s="328"/>
      <c r="M10" s="52"/>
      <c r="N10" s="279" t="s">
        <v>182</v>
      </c>
      <c r="O10" s="279"/>
      <c r="P10" s="279"/>
      <c r="Q10" s="279"/>
      <c r="R10" s="279"/>
      <c r="S10" s="279"/>
      <c r="T10" s="279"/>
      <c r="U10" s="517"/>
      <c r="V10" s="517"/>
      <c r="W10" s="517"/>
      <c r="X10" s="517"/>
      <c r="Y10" s="517"/>
      <c r="AA10" s="432" t="s">
        <v>8</v>
      </c>
      <c r="AB10" s="432"/>
      <c r="AC10" s="432"/>
      <c r="AD10" s="432"/>
      <c r="AE10" s="432"/>
      <c r="AF10" s="432"/>
      <c r="AG10" s="432"/>
      <c r="AH10" s="432"/>
      <c r="AI10" s="432"/>
      <c r="AJ10" s="469"/>
      <c r="AK10" s="469"/>
      <c r="AL10" s="469"/>
      <c r="AM10" s="56"/>
      <c r="AN10" s="54"/>
    </row>
    <row r="11" spans="1:45" ht="3" customHeight="1" x14ac:dyDescent="0.45">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6"/>
      <c r="AN11" s="42"/>
    </row>
    <row r="12" spans="1:45" ht="18" customHeight="1" x14ac:dyDescent="0.45">
      <c r="A12" s="387" t="s">
        <v>9</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9"/>
      <c r="AN12" s="40"/>
    </row>
    <row r="13" spans="1:45" ht="29.25" customHeight="1" x14ac:dyDescent="0.45">
      <c r="A13" s="478" t="s">
        <v>184</v>
      </c>
      <c r="B13" s="478"/>
      <c r="C13" s="488" t="s">
        <v>11</v>
      </c>
      <c r="D13" s="488"/>
      <c r="E13" s="488"/>
      <c r="F13" s="488"/>
      <c r="G13" s="488"/>
      <c r="H13" s="488"/>
      <c r="I13" s="488"/>
      <c r="J13" s="488"/>
      <c r="K13" s="488"/>
      <c r="L13" s="460" t="s">
        <v>12</v>
      </c>
      <c r="M13" s="460"/>
      <c r="N13" s="460"/>
      <c r="O13" s="460"/>
      <c r="P13" s="460"/>
      <c r="Q13" s="460"/>
      <c r="R13" s="460"/>
      <c r="S13" s="460"/>
      <c r="T13" s="460"/>
      <c r="U13" s="460"/>
      <c r="V13" s="460" t="s">
        <v>13</v>
      </c>
      <c r="W13" s="460"/>
      <c r="X13" s="470" t="s">
        <v>14</v>
      </c>
      <c r="Y13" s="470"/>
      <c r="Z13" s="470"/>
      <c r="AA13" s="486" t="s">
        <v>15</v>
      </c>
      <c r="AB13" s="486"/>
      <c r="AC13" s="486"/>
      <c r="AD13" s="486"/>
      <c r="AE13" s="486"/>
      <c r="AF13" s="479" t="s">
        <v>16</v>
      </c>
      <c r="AG13" s="479"/>
      <c r="AH13" s="479"/>
      <c r="AI13" s="479"/>
      <c r="AJ13" s="470" t="s">
        <v>17</v>
      </c>
      <c r="AK13" s="470"/>
      <c r="AL13" s="470"/>
      <c r="AM13" s="470"/>
      <c r="AN13" s="99"/>
    </row>
    <row r="14" spans="1:45" ht="4.5" customHeight="1" thickBot="1" x14ac:dyDescent="0.5">
      <c r="A14" s="14"/>
      <c r="B14" s="15"/>
      <c r="C14" s="16"/>
      <c r="D14" s="108"/>
      <c r="E14" s="108"/>
      <c r="F14" s="108"/>
      <c r="G14" s="108"/>
      <c r="H14" s="108"/>
      <c r="I14" s="108"/>
      <c r="J14" s="108"/>
      <c r="K14" s="108"/>
      <c r="L14" s="17"/>
      <c r="M14" s="18"/>
      <c r="N14" s="18"/>
      <c r="O14" s="18"/>
      <c r="P14" s="18"/>
      <c r="Q14" s="18"/>
      <c r="R14" s="18"/>
      <c r="S14" s="18"/>
      <c r="T14" s="18"/>
      <c r="U14" s="19"/>
      <c r="V14" s="17"/>
      <c r="W14" s="19"/>
      <c r="X14" s="20"/>
      <c r="Y14" s="11"/>
      <c r="Z14" s="12"/>
      <c r="AA14" s="21"/>
      <c r="AB14" s="22"/>
      <c r="AC14" s="22"/>
      <c r="AD14" s="22"/>
      <c r="AE14" s="23"/>
      <c r="AF14" s="24"/>
      <c r="AG14" s="25"/>
      <c r="AH14" s="25"/>
      <c r="AI14" s="26"/>
      <c r="AJ14" s="20"/>
      <c r="AK14" s="11"/>
      <c r="AL14" s="11"/>
      <c r="AM14" s="12"/>
      <c r="AN14" s="99"/>
    </row>
    <row r="15" spans="1:45" ht="13.5" customHeight="1" thickTop="1" x14ac:dyDescent="0.45">
      <c r="A15" s="436" t="s">
        <v>18</v>
      </c>
      <c r="B15" s="437"/>
      <c r="C15" s="442"/>
      <c r="D15" s="443"/>
      <c r="E15" s="443"/>
      <c r="F15" s="443"/>
      <c r="G15" s="443"/>
      <c r="H15" s="443"/>
      <c r="I15" s="443"/>
      <c r="J15" s="443"/>
      <c r="K15" s="443"/>
      <c r="L15" s="442"/>
      <c r="M15" s="443"/>
      <c r="N15" s="443"/>
      <c r="O15" s="443"/>
      <c r="P15" s="443"/>
      <c r="Q15" s="443"/>
      <c r="R15" s="443"/>
      <c r="S15" s="443"/>
      <c r="T15" s="443"/>
      <c r="U15" s="444"/>
      <c r="V15" s="461"/>
      <c r="W15" s="462"/>
      <c r="X15" s="451" t="s">
        <v>19</v>
      </c>
      <c r="Y15" s="452"/>
      <c r="Z15" s="453"/>
      <c r="AA15" s="463"/>
      <c r="AB15" s="464"/>
      <c r="AC15" s="464"/>
      <c r="AD15" s="464"/>
      <c r="AE15" s="465"/>
      <c r="AF15" s="448" t="s">
        <v>20</v>
      </c>
      <c r="AG15" s="449"/>
      <c r="AH15" s="449"/>
      <c r="AI15" s="450"/>
      <c r="AJ15" s="445"/>
      <c r="AK15" s="446"/>
      <c r="AL15" s="446"/>
      <c r="AM15" s="447"/>
      <c r="AN15" s="99"/>
    </row>
    <row r="16" spans="1:45" ht="13.5" customHeight="1" x14ac:dyDescent="0.45">
      <c r="A16" s="440" t="s">
        <v>21</v>
      </c>
      <c r="B16" s="441"/>
      <c r="C16" s="438"/>
      <c r="D16" s="439"/>
      <c r="E16" s="439"/>
      <c r="F16" s="439"/>
      <c r="G16" s="439"/>
      <c r="H16" s="439"/>
      <c r="I16" s="439"/>
      <c r="J16" s="439"/>
      <c r="K16" s="439"/>
      <c r="L16" s="438"/>
      <c r="M16" s="439"/>
      <c r="N16" s="439"/>
      <c r="O16" s="439"/>
      <c r="P16" s="439"/>
      <c r="Q16" s="439"/>
      <c r="R16" s="439"/>
      <c r="S16" s="439"/>
      <c r="T16" s="439"/>
      <c r="U16" s="459"/>
      <c r="V16" s="457"/>
      <c r="W16" s="458"/>
      <c r="X16" s="466"/>
      <c r="Y16" s="467"/>
      <c r="Z16" s="468"/>
      <c r="AA16" s="487"/>
      <c r="AB16" s="487"/>
      <c r="AC16" s="487"/>
      <c r="AD16" s="487"/>
      <c r="AE16" s="487"/>
      <c r="AF16" s="475" t="s">
        <v>20</v>
      </c>
      <c r="AG16" s="476"/>
      <c r="AH16" s="476"/>
      <c r="AI16" s="477"/>
      <c r="AJ16" s="454"/>
      <c r="AK16" s="455"/>
      <c r="AL16" s="455"/>
      <c r="AM16" s="456"/>
      <c r="AN16" s="99"/>
      <c r="AS16" s="95"/>
    </row>
    <row r="17" spans="1:40" ht="13.5" customHeight="1" x14ac:dyDescent="0.45">
      <c r="A17" s="440" t="s">
        <v>22</v>
      </c>
      <c r="B17" s="441"/>
      <c r="C17" s="438"/>
      <c r="D17" s="439"/>
      <c r="E17" s="439"/>
      <c r="F17" s="439"/>
      <c r="G17" s="439"/>
      <c r="H17" s="439"/>
      <c r="I17" s="439"/>
      <c r="J17" s="439"/>
      <c r="K17" s="439"/>
      <c r="L17" s="438"/>
      <c r="M17" s="439"/>
      <c r="N17" s="439"/>
      <c r="O17" s="439"/>
      <c r="P17" s="439"/>
      <c r="Q17" s="439"/>
      <c r="R17" s="439"/>
      <c r="S17" s="439"/>
      <c r="T17" s="439"/>
      <c r="U17" s="459"/>
      <c r="V17" s="457"/>
      <c r="W17" s="458"/>
      <c r="X17" s="466"/>
      <c r="Y17" s="467"/>
      <c r="Z17" s="468"/>
      <c r="AA17" s="487"/>
      <c r="AB17" s="487"/>
      <c r="AC17" s="487"/>
      <c r="AD17" s="487"/>
      <c r="AE17" s="487"/>
      <c r="AF17" s="475" t="s">
        <v>20</v>
      </c>
      <c r="AG17" s="476"/>
      <c r="AH17" s="476"/>
      <c r="AI17" s="477"/>
      <c r="AJ17" s="454"/>
      <c r="AK17" s="455"/>
      <c r="AL17" s="455"/>
      <c r="AM17" s="456"/>
      <c r="AN17" s="99"/>
    </row>
    <row r="18" spans="1:40" ht="13.5" customHeight="1" x14ac:dyDescent="0.45">
      <c r="A18" s="440" t="s">
        <v>23</v>
      </c>
      <c r="B18" s="441"/>
      <c r="C18" s="438"/>
      <c r="D18" s="439"/>
      <c r="E18" s="439"/>
      <c r="F18" s="439"/>
      <c r="G18" s="439"/>
      <c r="H18" s="439"/>
      <c r="I18" s="439"/>
      <c r="J18" s="439"/>
      <c r="K18" s="439"/>
      <c r="L18" s="438"/>
      <c r="M18" s="439"/>
      <c r="N18" s="439"/>
      <c r="O18" s="439"/>
      <c r="P18" s="439"/>
      <c r="Q18" s="439"/>
      <c r="R18" s="439"/>
      <c r="S18" s="439"/>
      <c r="T18" s="439"/>
      <c r="U18" s="459"/>
      <c r="V18" s="457"/>
      <c r="W18" s="458"/>
      <c r="X18" s="466"/>
      <c r="Y18" s="467"/>
      <c r="Z18" s="468"/>
      <c r="AA18" s="487"/>
      <c r="AB18" s="487"/>
      <c r="AC18" s="487"/>
      <c r="AD18" s="487"/>
      <c r="AE18" s="487"/>
      <c r="AF18" s="475" t="s">
        <v>20</v>
      </c>
      <c r="AG18" s="476"/>
      <c r="AH18" s="476"/>
      <c r="AI18" s="477"/>
      <c r="AJ18" s="454"/>
      <c r="AK18" s="455"/>
      <c r="AL18" s="455"/>
      <c r="AM18" s="456"/>
      <c r="AN18" s="99"/>
    </row>
    <row r="19" spans="1:40" ht="13.5" customHeight="1" x14ac:dyDescent="0.45">
      <c r="A19" s="440" t="s">
        <v>24</v>
      </c>
      <c r="B19" s="441"/>
      <c r="C19" s="438"/>
      <c r="D19" s="439"/>
      <c r="E19" s="439"/>
      <c r="F19" s="439"/>
      <c r="G19" s="439"/>
      <c r="H19" s="439"/>
      <c r="I19" s="439"/>
      <c r="J19" s="439"/>
      <c r="K19" s="439"/>
      <c r="L19" s="438"/>
      <c r="M19" s="439"/>
      <c r="N19" s="439"/>
      <c r="O19" s="439"/>
      <c r="P19" s="439"/>
      <c r="Q19" s="439"/>
      <c r="R19" s="439"/>
      <c r="S19" s="439"/>
      <c r="T19" s="439"/>
      <c r="U19" s="459"/>
      <c r="V19" s="457"/>
      <c r="W19" s="458"/>
      <c r="X19" s="466"/>
      <c r="Y19" s="467"/>
      <c r="Z19" s="468"/>
      <c r="AA19" s="487"/>
      <c r="AB19" s="487"/>
      <c r="AC19" s="487"/>
      <c r="AD19" s="487"/>
      <c r="AE19" s="487"/>
      <c r="AF19" s="475" t="s">
        <v>20</v>
      </c>
      <c r="AG19" s="476"/>
      <c r="AH19" s="476"/>
      <c r="AI19" s="477"/>
      <c r="AJ19" s="454"/>
      <c r="AK19" s="455"/>
      <c r="AL19" s="455"/>
      <c r="AM19" s="456"/>
      <c r="AN19" s="99"/>
    </row>
    <row r="20" spans="1:40" ht="3" customHeight="1" x14ac:dyDescent="0.45">
      <c r="A20" s="493"/>
      <c r="B20" s="4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99"/>
    </row>
    <row r="21" spans="1:40" x14ac:dyDescent="0.45">
      <c r="A21" s="483" t="s">
        <v>25</v>
      </c>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5"/>
      <c r="AN21" s="42"/>
    </row>
    <row r="22" spans="1:40" ht="4.5" customHeight="1" x14ac:dyDescent="0.45">
      <c r="A22" s="492"/>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2"/>
    </row>
    <row r="23" spans="1:40" ht="18" customHeight="1" x14ac:dyDescent="0.45">
      <c r="A23" s="417" t="s">
        <v>26</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9"/>
      <c r="AN23" s="99"/>
    </row>
    <row r="24" spans="1:40" ht="24" customHeight="1" thickBot="1" x14ac:dyDescent="0.5">
      <c r="A24" s="292" t="s">
        <v>10</v>
      </c>
      <c r="B24" s="293"/>
      <c r="C24" s="300" t="s">
        <v>207</v>
      </c>
      <c r="D24" s="300"/>
      <c r="E24" s="300"/>
      <c r="F24" s="300"/>
      <c r="G24" s="300"/>
      <c r="H24" s="300"/>
      <c r="I24" s="300"/>
      <c r="J24" s="300"/>
      <c r="K24" s="300"/>
      <c r="L24" s="300"/>
      <c r="M24" s="300"/>
      <c r="N24" s="293"/>
      <c r="O24" s="496" t="s">
        <v>210</v>
      </c>
      <c r="P24" s="496"/>
      <c r="Q24" s="496"/>
      <c r="R24" s="496"/>
      <c r="S24" s="496"/>
      <c r="T24" s="496"/>
      <c r="U24" s="497"/>
      <c r="V24" s="495" t="s">
        <v>209</v>
      </c>
      <c r="W24" s="496"/>
      <c r="X24" s="496"/>
      <c r="Y24" s="496"/>
      <c r="Z24" s="496"/>
      <c r="AA24" s="496"/>
      <c r="AB24" s="497"/>
      <c r="AC24" s="292" t="s">
        <v>208</v>
      </c>
      <c r="AD24" s="300"/>
      <c r="AE24" s="300"/>
      <c r="AF24" s="300"/>
      <c r="AG24" s="300"/>
      <c r="AH24" s="300"/>
      <c r="AI24" s="300"/>
      <c r="AJ24" s="300"/>
      <c r="AK24" s="300"/>
      <c r="AL24" s="300"/>
      <c r="AM24" s="293"/>
      <c r="AN24" s="99"/>
    </row>
    <row r="25" spans="1:40" ht="13.5" customHeight="1" thickTop="1" x14ac:dyDescent="0.45">
      <c r="A25" s="294">
        <v>1</v>
      </c>
      <c r="B25" s="295"/>
      <c r="C25" s="301"/>
      <c r="D25" s="301"/>
      <c r="E25" s="301"/>
      <c r="F25" s="301"/>
      <c r="G25" s="301"/>
      <c r="H25" s="301"/>
      <c r="I25" s="301"/>
      <c r="J25" s="301"/>
      <c r="K25" s="301"/>
      <c r="L25" s="301"/>
      <c r="M25" s="301"/>
      <c r="N25" s="302"/>
      <c r="O25" s="507"/>
      <c r="P25" s="507"/>
      <c r="Q25" s="507"/>
      <c r="R25" s="507"/>
      <c r="S25" s="507"/>
      <c r="T25" s="507"/>
      <c r="U25" s="508"/>
      <c r="V25" s="506"/>
      <c r="W25" s="507"/>
      <c r="X25" s="507"/>
      <c r="Y25" s="507"/>
      <c r="Z25" s="507"/>
      <c r="AA25" s="507"/>
      <c r="AB25" s="508"/>
      <c r="AC25" s="506"/>
      <c r="AD25" s="507"/>
      <c r="AE25" s="507"/>
      <c r="AF25" s="507"/>
      <c r="AG25" s="507"/>
      <c r="AH25" s="507"/>
      <c r="AI25" s="507"/>
      <c r="AJ25" s="507"/>
      <c r="AK25" s="507"/>
      <c r="AL25" s="507"/>
      <c r="AM25" s="508"/>
      <c r="AN25" s="57"/>
    </row>
    <row r="26" spans="1:40" ht="13.5" customHeight="1" x14ac:dyDescent="0.45">
      <c r="A26" s="289"/>
      <c r="B26" s="290"/>
      <c r="C26" s="303"/>
      <c r="D26" s="303"/>
      <c r="E26" s="303"/>
      <c r="F26" s="303"/>
      <c r="G26" s="303"/>
      <c r="H26" s="303"/>
      <c r="I26" s="303"/>
      <c r="J26" s="303"/>
      <c r="K26" s="303"/>
      <c r="L26" s="303"/>
      <c r="M26" s="303"/>
      <c r="N26" s="304"/>
      <c r="O26" s="306"/>
      <c r="P26" s="306"/>
      <c r="Q26" s="306"/>
      <c r="R26" s="306"/>
      <c r="S26" s="306"/>
      <c r="T26" s="306"/>
      <c r="U26" s="307"/>
      <c r="V26" s="305"/>
      <c r="W26" s="306"/>
      <c r="X26" s="306"/>
      <c r="Y26" s="306"/>
      <c r="Z26" s="306"/>
      <c r="AA26" s="306"/>
      <c r="AB26" s="307"/>
      <c r="AC26" s="305"/>
      <c r="AD26" s="306"/>
      <c r="AE26" s="306"/>
      <c r="AF26" s="306"/>
      <c r="AG26" s="306"/>
      <c r="AH26" s="306"/>
      <c r="AI26" s="306"/>
      <c r="AJ26" s="306"/>
      <c r="AK26" s="306"/>
      <c r="AL26" s="306"/>
      <c r="AM26" s="307"/>
      <c r="AN26" s="99"/>
    </row>
    <row r="27" spans="1:40" ht="13.5" customHeight="1" x14ac:dyDescent="0.45">
      <c r="A27" s="289"/>
      <c r="B27" s="290"/>
      <c r="C27" s="303"/>
      <c r="D27" s="303"/>
      <c r="E27" s="303"/>
      <c r="F27" s="303"/>
      <c r="G27" s="303"/>
      <c r="H27" s="303"/>
      <c r="I27" s="303"/>
      <c r="J27" s="303"/>
      <c r="K27" s="303"/>
      <c r="L27" s="303"/>
      <c r="M27" s="303"/>
      <c r="N27" s="304"/>
      <c r="O27" s="306"/>
      <c r="P27" s="306"/>
      <c r="Q27" s="306"/>
      <c r="R27" s="306"/>
      <c r="S27" s="306"/>
      <c r="T27" s="306"/>
      <c r="U27" s="307"/>
      <c r="V27" s="305"/>
      <c r="W27" s="306"/>
      <c r="X27" s="306"/>
      <c r="Y27" s="306"/>
      <c r="Z27" s="306"/>
      <c r="AA27" s="306"/>
      <c r="AB27" s="307"/>
      <c r="AC27" s="305"/>
      <c r="AD27" s="306"/>
      <c r="AE27" s="306"/>
      <c r="AF27" s="306"/>
      <c r="AG27" s="306"/>
      <c r="AH27" s="306"/>
      <c r="AI27" s="306"/>
      <c r="AJ27" s="306"/>
      <c r="AK27" s="306"/>
      <c r="AL27" s="306"/>
      <c r="AM27" s="307"/>
      <c r="AN27" s="99"/>
    </row>
    <row r="28" spans="1:40" ht="13.5" customHeight="1" x14ac:dyDescent="0.45">
      <c r="A28" s="289"/>
      <c r="B28" s="290"/>
      <c r="C28" s="298"/>
      <c r="D28" s="298"/>
      <c r="E28" s="298"/>
      <c r="F28" s="298"/>
      <c r="G28" s="298"/>
      <c r="H28" s="298"/>
      <c r="I28" s="298"/>
      <c r="J28" s="298"/>
      <c r="K28" s="298"/>
      <c r="L28" s="298"/>
      <c r="M28" s="298"/>
      <c r="N28" s="299"/>
      <c r="O28" s="306"/>
      <c r="P28" s="306"/>
      <c r="Q28" s="306"/>
      <c r="R28" s="306"/>
      <c r="S28" s="306"/>
      <c r="T28" s="306"/>
      <c r="U28" s="307"/>
      <c r="V28" s="305"/>
      <c r="W28" s="306"/>
      <c r="X28" s="306"/>
      <c r="Y28" s="306"/>
      <c r="Z28" s="306"/>
      <c r="AA28" s="306"/>
      <c r="AB28" s="307"/>
      <c r="AC28" s="305"/>
      <c r="AD28" s="306"/>
      <c r="AE28" s="306"/>
      <c r="AF28" s="306"/>
      <c r="AG28" s="306"/>
      <c r="AH28" s="306"/>
      <c r="AI28" s="306"/>
      <c r="AJ28" s="306"/>
      <c r="AK28" s="306"/>
      <c r="AL28" s="306"/>
      <c r="AM28" s="307"/>
      <c r="AN28" s="99"/>
    </row>
    <row r="29" spans="1:40" ht="13.5" customHeight="1" thickBot="1" x14ac:dyDescent="0.5">
      <c r="A29" s="289"/>
      <c r="B29" s="290"/>
      <c r="C29" s="296"/>
      <c r="D29" s="296"/>
      <c r="E29" s="296"/>
      <c r="F29" s="296"/>
      <c r="G29" s="296"/>
      <c r="H29" s="296"/>
      <c r="I29" s="296"/>
      <c r="J29" s="296"/>
      <c r="K29" s="296"/>
      <c r="L29" s="296"/>
      <c r="M29" s="296"/>
      <c r="N29" s="297"/>
      <c r="O29" s="306"/>
      <c r="P29" s="306"/>
      <c r="Q29" s="306"/>
      <c r="R29" s="306"/>
      <c r="S29" s="306"/>
      <c r="T29" s="306"/>
      <c r="U29" s="307"/>
      <c r="V29" s="305"/>
      <c r="W29" s="306"/>
      <c r="X29" s="306"/>
      <c r="Y29" s="306"/>
      <c r="Z29" s="306"/>
      <c r="AA29" s="306"/>
      <c r="AB29" s="307"/>
      <c r="AC29" s="305"/>
      <c r="AD29" s="306"/>
      <c r="AE29" s="306"/>
      <c r="AF29" s="306"/>
      <c r="AG29" s="306"/>
      <c r="AH29" s="306"/>
      <c r="AI29" s="306"/>
      <c r="AJ29" s="306"/>
      <c r="AK29" s="306"/>
      <c r="AL29" s="306"/>
      <c r="AM29" s="307"/>
      <c r="AN29" s="99"/>
    </row>
    <row r="30" spans="1:40" ht="13.5" customHeight="1" thickBot="1" x14ac:dyDescent="0.5">
      <c r="A30" s="501" t="s">
        <v>27</v>
      </c>
      <c r="B30" s="502"/>
      <c r="C30" s="503"/>
      <c r="D30" s="500">
        <f>SUM(C25+C26+C27+C28+C29)</f>
        <v>0</v>
      </c>
      <c r="E30" s="498"/>
      <c r="F30" s="498"/>
      <c r="G30" s="498"/>
      <c r="H30" s="498"/>
      <c r="I30" s="498"/>
      <c r="J30" s="498"/>
      <c r="K30" s="498"/>
      <c r="L30" s="498"/>
      <c r="M30" s="498"/>
      <c r="N30" s="499"/>
      <c r="O30" s="498">
        <f>SUM(O25+O26+O27+O28+O29)</f>
        <v>0</v>
      </c>
      <c r="P30" s="498"/>
      <c r="Q30" s="498"/>
      <c r="R30" s="498"/>
      <c r="S30" s="498"/>
      <c r="T30" s="498"/>
      <c r="U30" s="499"/>
      <c r="V30" s="500">
        <f>SUM(V25+V26+V27+V28+V29)</f>
        <v>0</v>
      </c>
      <c r="W30" s="498"/>
      <c r="X30" s="498"/>
      <c r="Y30" s="498"/>
      <c r="Z30" s="498"/>
      <c r="AA30" s="498"/>
      <c r="AB30" s="499"/>
      <c r="AC30" s="500">
        <f>SUM(AC25+AC26+AC27+AC28+AC29)</f>
        <v>0</v>
      </c>
      <c r="AD30" s="498"/>
      <c r="AE30" s="498"/>
      <c r="AF30" s="498"/>
      <c r="AG30" s="498"/>
      <c r="AH30" s="498"/>
      <c r="AI30" s="498"/>
      <c r="AJ30" s="498"/>
      <c r="AK30" s="498"/>
      <c r="AL30" s="498"/>
      <c r="AM30" s="499"/>
      <c r="AN30" s="99"/>
    </row>
    <row r="31" spans="1:40" ht="15" thickTop="1" thickBot="1" x14ac:dyDescent="0.5">
      <c r="A31" s="504" t="s">
        <v>28</v>
      </c>
      <c r="B31" s="505"/>
      <c r="C31" s="505"/>
      <c r="D31" s="505"/>
      <c r="E31" s="505"/>
      <c r="F31" s="505"/>
      <c r="G31" s="505"/>
      <c r="H31" s="505"/>
      <c r="I31" s="505"/>
      <c r="J31" s="505"/>
      <c r="K31" s="505"/>
      <c r="L31" s="505"/>
      <c r="M31" s="505"/>
      <c r="N31" s="505"/>
      <c r="O31" s="505"/>
      <c r="P31" s="505"/>
      <c r="Q31" s="505"/>
      <c r="R31" s="505"/>
      <c r="S31" s="505"/>
      <c r="T31" s="505"/>
      <c r="U31" s="505"/>
      <c r="V31" s="509" t="s">
        <v>29</v>
      </c>
      <c r="W31" s="509"/>
      <c r="X31" s="509"/>
      <c r="Y31" s="509"/>
      <c r="Z31" s="509"/>
      <c r="AA31" s="509"/>
      <c r="AB31" s="510"/>
      <c r="AC31" s="511">
        <f>SUM(D30:AM30)</f>
        <v>0</v>
      </c>
      <c r="AD31" s="512"/>
      <c r="AE31" s="512"/>
      <c r="AF31" s="512"/>
      <c r="AG31" s="512"/>
      <c r="AH31" s="512"/>
      <c r="AI31" s="512"/>
      <c r="AJ31" s="512"/>
      <c r="AK31" s="512"/>
      <c r="AL31" s="512"/>
      <c r="AM31" s="513"/>
      <c r="AN31" s="99"/>
    </row>
    <row r="32" spans="1:40" ht="4.5" customHeight="1" thickTop="1" x14ac:dyDescent="0.45">
      <c r="A32" s="309"/>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42"/>
    </row>
    <row r="33" spans="1:40" ht="18" customHeight="1" x14ac:dyDescent="0.45">
      <c r="A33" s="387" t="s">
        <v>30</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9"/>
      <c r="AN33" s="99"/>
    </row>
    <row r="34" spans="1:40" ht="24.75" customHeight="1" thickBot="1" x14ac:dyDescent="0.5">
      <c r="A34" s="292" t="s">
        <v>10</v>
      </c>
      <c r="B34" s="293"/>
      <c r="C34" s="292" t="s">
        <v>203</v>
      </c>
      <c r="D34" s="300"/>
      <c r="E34" s="300"/>
      <c r="F34" s="300"/>
      <c r="G34" s="300"/>
      <c r="H34" s="300"/>
      <c r="I34" s="300"/>
      <c r="J34" s="300"/>
      <c r="K34" s="300"/>
      <c r="L34" s="300"/>
      <c r="M34" s="300"/>
      <c r="N34" s="300"/>
      <c r="O34" s="293"/>
      <c r="P34" s="292" t="s">
        <v>204</v>
      </c>
      <c r="Q34" s="300"/>
      <c r="R34" s="300"/>
      <c r="S34" s="300"/>
      <c r="T34" s="300"/>
      <c r="U34" s="300"/>
      <c r="V34" s="300"/>
      <c r="W34" s="292" t="s">
        <v>205</v>
      </c>
      <c r="X34" s="300"/>
      <c r="Y34" s="300"/>
      <c r="Z34" s="300"/>
      <c r="AA34" s="300"/>
      <c r="AB34" s="293"/>
      <c r="AC34" s="300" t="s">
        <v>206</v>
      </c>
      <c r="AD34" s="300"/>
      <c r="AE34" s="300"/>
      <c r="AF34" s="300"/>
      <c r="AG34" s="300"/>
      <c r="AH34" s="300"/>
      <c r="AI34" s="300"/>
      <c r="AJ34" s="300"/>
      <c r="AK34" s="300"/>
      <c r="AL34" s="300"/>
      <c r="AM34" s="293"/>
      <c r="AN34" s="99"/>
    </row>
    <row r="35" spans="1:40" ht="13.5" customHeight="1" thickTop="1" x14ac:dyDescent="0.45">
      <c r="A35" s="311">
        <v>1</v>
      </c>
      <c r="B35" s="312"/>
      <c r="C35" s="514"/>
      <c r="D35" s="514"/>
      <c r="E35" s="514"/>
      <c r="F35" s="514"/>
      <c r="G35" s="514"/>
      <c r="H35" s="514"/>
      <c r="I35" s="514"/>
      <c r="J35" s="514"/>
      <c r="K35" s="514"/>
      <c r="L35" s="514"/>
      <c r="M35" s="514"/>
      <c r="N35" s="514"/>
      <c r="O35" s="514"/>
      <c r="P35" s="515"/>
      <c r="Q35" s="515"/>
      <c r="R35" s="515"/>
      <c r="S35" s="515"/>
      <c r="T35" s="515"/>
      <c r="U35" s="515"/>
      <c r="V35" s="515"/>
      <c r="W35" s="531"/>
      <c r="X35" s="531"/>
      <c r="Y35" s="531"/>
      <c r="Z35" s="531"/>
      <c r="AA35" s="531"/>
      <c r="AB35" s="531"/>
      <c r="AC35" s="531"/>
      <c r="AD35" s="531"/>
      <c r="AE35" s="531"/>
      <c r="AF35" s="531"/>
      <c r="AG35" s="531"/>
      <c r="AH35" s="531"/>
      <c r="AI35" s="531"/>
      <c r="AJ35" s="531"/>
      <c r="AK35" s="531"/>
      <c r="AL35" s="531"/>
      <c r="AM35" s="531"/>
      <c r="AN35" s="99"/>
    </row>
    <row r="36" spans="1:40" ht="13.5" customHeight="1" x14ac:dyDescent="0.45">
      <c r="A36" s="289"/>
      <c r="B36" s="290"/>
      <c r="C36" s="322"/>
      <c r="D36" s="322"/>
      <c r="E36" s="322"/>
      <c r="F36" s="322"/>
      <c r="G36" s="322"/>
      <c r="H36" s="322"/>
      <c r="I36" s="322"/>
      <c r="J36" s="322"/>
      <c r="K36" s="322"/>
      <c r="L36" s="322"/>
      <c r="M36" s="322"/>
      <c r="N36" s="322"/>
      <c r="O36" s="322"/>
      <c r="P36" s="319"/>
      <c r="Q36" s="320"/>
      <c r="R36" s="320"/>
      <c r="S36" s="320"/>
      <c r="T36" s="320"/>
      <c r="U36" s="320"/>
      <c r="V36" s="321"/>
      <c r="W36" s="323"/>
      <c r="X36" s="324"/>
      <c r="Y36" s="324"/>
      <c r="Z36" s="324"/>
      <c r="AA36" s="324"/>
      <c r="AB36" s="325"/>
      <c r="AC36" s="323"/>
      <c r="AD36" s="324"/>
      <c r="AE36" s="324"/>
      <c r="AF36" s="324"/>
      <c r="AG36" s="324"/>
      <c r="AH36" s="324"/>
      <c r="AI36" s="324"/>
      <c r="AJ36" s="324"/>
      <c r="AK36" s="324"/>
      <c r="AL36" s="324"/>
      <c r="AM36" s="325"/>
      <c r="AN36" s="99"/>
    </row>
    <row r="37" spans="1:40" ht="13.5" customHeight="1" x14ac:dyDescent="0.45">
      <c r="A37" s="289"/>
      <c r="B37" s="290"/>
      <c r="C37" s="322"/>
      <c r="D37" s="322"/>
      <c r="E37" s="322"/>
      <c r="F37" s="322"/>
      <c r="G37" s="322"/>
      <c r="H37" s="322"/>
      <c r="I37" s="322"/>
      <c r="J37" s="322"/>
      <c r="K37" s="322"/>
      <c r="L37" s="322"/>
      <c r="M37" s="322"/>
      <c r="N37" s="322"/>
      <c r="O37" s="322"/>
      <c r="P37" s="319"/>
      <c r="Q37" s="320"/>
      <c r="R37" s="320"/>
      <c r="S37" s="320"/>
      <c r="T37" s="320"/>
      <c r="U37" s="320"/>
      <c r="V37" s="321"/>
      <c r="W37" s="323"/>
      <c r="X37" s="324"/>
      <c r="Y37" s="324"/>
      <c r="Z37" s="324"/>
      <c r="AA37" s="324"/>
      <c r="AB37" s="325"/>
      <c r="AC37" s="323"/>
      <c r="AD37" s="324"/>
      <c r="AE37" s="324"/>
      <c r="AF37" s="324"/>
      <c r="AG37" s="324"/>
      <c r="AH37" s="324"/>
      <c r="AI37" s="324"/>
      <c r="AJ37" s="324"/>
      <c r="AK37" s="324"/>
      <c r="AL37" s="324"/>
      <c r="AM37" s="325"/>
      <c r="AN37" s="99"/>
    </row>
    <row r="38" spans="1:40" ht="13.5" customHeight="1" x14ac:dyDescent="0.45">
      <c r="A38" s="289"/>
      <c r="B38" s="290"/>
      <c r="C38" s="322"/>
      <c r="D38" s="322"/>
      <c r="E38" s="322"/>
      <c r="F38" s="322"/>
      <c r="G38" s="322"/>
      <c r="H38" s="322"/>
      <c r="I38" s="322"/>
      <c r="J38" s="322"/>
      <c r="K38" s="322"/>
      <c r="L38" s="322"/>
      <c r="M38" s="322"/>
      <c r="N38" s="322"/>
      <c r="O38" s="322"/>
      <c r="P38" s="319"/>
      <c r="Q38" s="320"/>
      <c r="R38" s="320"/>
      <c r="S38" s="320"/>
      <c r="T38" s="320"/>
      <c r="U38" s="320"/>
      <c r="V38" s="321"/>
      <c r="W38" s="323"/>
      <c r="X38" s="324"/>
      <c r="Y38" s="324"/>
      <c r="Z38" s="324"/>
      <c r="AA38" s="324"/>
      <c r="AB38" s="325"/>
      <c r="AC38" s="323"/>
      <c r="AD38" s="324"/>
      <c r="AE38" s="324"/>
      <c r="AF38" s="324"/>
      <c r="AG38" s="324"/>
      <c r="AH38" s="324"/>
      <c r="AI38" s="324"/>
      <c r="AJ38" s="324"/>
      <c r="AK38" s="324"/>
      <c r="AL38" s="324"/>
      <c r="AM38" s="325"/>
      <c r="AN38" s="99"/>
    </row>
    <row r="39" spans="1:40" ht="13.5" customHeight="1" x14ac:dyDescent="0.45">
      <c r="A39" s="289"/>
      <c r="B39" s="290"/>
      <c r="C39" s="322"/>
      <c r="D39" s="322"/>
      <c r="E39" s="322"/>
      <c r="F39" s="322"/>
      <c r="G39" s="322"/>
      <c r="H39" s="322"/>
      <c r="I39" s="322"/>
      <c r="J39" s="322"/>
      <c r="K39" s="322"/>
      <c r="L39" s="322"/>
      <c r="M39" s="322"/>
      <c r="N39" s="322"/>
      <c r="O39" s="322"/>
      <c r="P39" s="308"/>
      <c r="Q39" s="308"/>
      <c r="R39" s="308"/>
      <c r="S39" s="308"/>
      <c r="T39" s="308"/>
      <c r="U39" s="308"/>
      <c r="V39" s="308"/>
      <c r="W39" s="318"/>
      <c r="X39" s="318"/>
      <c r="Y39" s="318"/>
      <c r="Z39" s="318"/>
      <c r="AA39" s="318"/>
      <c r="AB39" s="318"/>
      <c r="AC39" s="318"/>
      <c r="AD39" s="318"/>
      <c r="AE39" s="318"/>
      <c r="AF39" s="318"/>
      <c r="AG39" s="318"/>
      <c r="AH39" s="318"/>
      <c r="AI39" s="318"/>
      <c r="AJ39" s="318"/>
      <c r="AK39" s="318"/>
      <c r="AL39" s="318"/>
      <c r="AM39" s="318"/>
      <c r="AN39" s="99"/>
    </row>
    <row r="40" spans="1:40" ht="13.5" customHeight="1" x14ac:dyDescent="0.45">
      <c r="A40" s="289"/>
      <c r="B40" s="290"/>
      <c r="C40" s="322"/>
      <c r="D40" s="322"/>
      <c r="E40" s="322"/>
      <c r="F40" s="322"/>
      <c r="G40" s="322"/>
      <c r="H40" s="322"/>
      <c r="I40" s="322"/>
      <c r="J40" s="322"/>
      <c r="K40" s="322"/>
      <c r="L40" s="322"/>
      <c r="M40" s="322"/>
      <c r="N40" s="322"/>
      <c r="O40" s="322"/>
      <c r="P40" s="308"/>
      <c r="Q40" s="308"/>
      <c r="R40" s="308"/>
      <c r="S40" s="308"/>
      <c r="T40" s="308"/>
      <c r="U40" s="308"/>
      <c r="V40" s="308"/>
      <c r="W40" s="305"/>
      <c r="X40" s="306"/>
      <c r="Y40" s="306"/>
      <c r="Z40" s="306"/>
      <c r="AA40" s="306"/>
      <c r="AB40" s="306"/>
      <c r="AC40" s="305"/>
      <c r="AD40" s="306"/>
      <c r="AE40" s="306"/>
      <c r="AF40" s="306"/>
      <c r="AG40" s="306"/>
      <c r="AH40" s="306"/>
      <c r="AI40" s="306"/>
      <c r="AJ40" s="306"/>
      <c r="AK40" s="306"/>
      <c r="AL40" s="306"/>
      <c r="AM40" s="307"/>
      <c r="AN40" s="99"/>
    </row>
    <row r="41" spans="1:40" ht="13.5" customHeight="1" x14ac:dyDescent="0.45">
      <c r="A41" s="289"/>
      <c r="B41" s="290"/>
      <c r="C41" s="322"/>
      <c r="D41" s="322"/>
      <c r="E41" s="322"/>
      <c r="F41" s="322"/>
      <c r="G41" s="322"/>
      <c r="H41" s="322"/>
      <c r="I41" s="322"/>
      <c r="J41" s="322"/>
      <c r="K41" s="322"/>
      <c r="L41" s="322"/>
      <c r="M41" s="322"/>
      <c r="N41" s="322"/>
      <c r="O41" s="322"/>
      <c r="P41" s="308"/>
      <c r="Q41" s="308"/>
      <c r="R41" s="308"/>
      <c r="S41" s="308"/>
      <c r="T41" s="308"/>
      <c r="U41" s="308"/>
      <c r="V41" s="308"/>
      <c r="W41" s="305"/>
      <c r="X41" s="306"/>
      <c r="Y41" s="306"/>
      <c r="Z41" s="306"/>
      <c r="AA41" s="306"/>
      <c r="AB41" s="306"/>
      <c r="AC41" s="305"/>
      <c r="AD41" s="306"/>
      <c r="AE41" s="306"/>
      <c r="AF41" s="306"/>
      <c r="AG41" s="306"/>
      <c r="AH41" s="306"/>
      <c r="AI41" s="306"/>
      <c r="AJ41" s="306"/>
      <c r="AK41" s="306"/>
      <c r="AL41" s="306"/>
      <c r="AM41" s="307"/>
      <c r="AN41" s="99"/>
    </row>
    <row r="42" spans="1:40" ht="13.5" customHeight="1" thickBot="1" x14ac:dyDescent="0.5">
      <c r="A42" s="311"/>
      <c r="B42" s="312"/>
      <c r="C42" s="322"/>
      <c r="D42" s="322"/>
      <c r="E42" s="322"/>
      <c r="F42" s="322"/>
      <c r="G42" s="322"/>
      <c r="H42" s="322"/>
      <c r="I42" s="322"/>
      <c r="J42" s="322"/>
      <c r="K42" s="322"/>
      <c r="L42" s="322"/>
      <c r="M42" s="322"/>
      <c r="N42" s="322"/>
      <c r="O42" s="322"/>
      <c r="P42" s="308"/>
      <c r="Q42" s="308"/>
      <c r="R42" s="308"/>
      <c r="S42" s="308"/>
      <c r="T42" s="308"/>
      <c r="U42" s="308"/>
      <c r="V42" s="308"/>
      <c r="W42" s="305"/>
      <c r="X42" s="306"/>
      <c r="Y42" s="306"/>
      <c r="Z42" s="306"/>
      <c r="AA42" s="306"/>
      <c r="AB42" s="306"/>
      <c r="AC42" s="305"/>
      <c r="AD42" s="306"/>
      <c r="AE42" s="306"/>
      <c r="AF42" s="306"/>
      <c r="AG42" s="306"/>
      <c r="AH42" s="306"/>
      <c r="AI42" s="306"/>
      <c r="AJ42" s="306"/>
      <c r="AK42" s="306"/>
      <c r="AL42" s="306"/>
      <c r="AM42" s="307"/>
      <c r="AN42" s="99"/>
    </row>
    <row r="43" spans="1:40" x14ac:dyDescent="0.45">
      <c r="A43" s="349"/>
      <c r="B43" s="350"/>
      <c r="C43" s="351"/>
      <c r="D43" s="351"/>
      <c r="E43" s="351"/>
      <c r="F43" s="351"/>
      <c r="G43" s="351"/>
      <c r="H43" s="351"/>
      <c r="I43" s="351"/>
      <c r="J43" s="351"/>
      <c r="K43" s="351"/>
      <c r="L43" s="351"/>
      <c r="M43" s="351"/>
      <c r="N43" s="351"/>
      <c r="O43" s="352"/>
      <c r="P43" s="329" t="s">
        <v>27</v>
      </c>
      <c r="Q43" s="330"/>
      <c r="R43" s="330"/>
      <c r="S43" s="330"/>
      <c r="T43" s="330"/>
      <c r="U43" s="330"/>
      <c r="V43" s="330"/>
      <c r="W43" s="500">
        <f>SUM(W35:AB42)</f>
        <v>0</v>
      </c>
      <c r="X43" s="498"/>
      <c r="Y43" s="498"/>
      <c r="Z43" s="498"/>
      <c r="AA43" s="498"/>
      <c r="AB43" s="499"/>
      <c r="AC43" s="523">
        <f>SUM(AC35:AM42)</f>
        <v>0</v>
      </c>
      <c r="AD43" s="524"/>
      <c r="AE43" s="524"/>
      <c r="AF43" s="524"/>
      <c r="AG43" s="524"/>
      <c r="AH43" s="524"/>
      <c r="AI43" s="524"/>
      <c r="AJ43" s="524"/>
      <c r="AK43" s="524"/>
      <c r="AL43" s="524"/>
      <c r="AM43" s="525"/>
      <c r="AN43" s="99"/>
    </row>
    <row r="44" spans="1:40" x14ac:dyDescent="0.45">
      <c r="A44" s="529" t="s">
        <v>31</v>
      </c>
      <c r="B44" s="530"/>
      <c r="C44" s="530"/>
      <c r="D44" s="530"/>
      <c r="E44" s="530"/>
      <c r="F44" s="530"/>
      <c r="G44" s="530"/>
      <c r="H44" s="530"/>
      <c r="I44" s="530"/>
      <c r="J44" s="530"/>
      <c r="K44" s="530"/>
      <c r="L44" s="530"/>
      <c r="M44" s="9"/>
      <c r="N44" s="9"/>
      <c r="O44" s="345" t="s">
        <v>32</v>
      </c>
      <c r="P44" s="345"/>
      <c r="Q44" s="345"/>
      <c r="R44" s="345"/>
      <c r="S44" s="345"/>
      <c r="T44" s="345"/>
      <c r="U44" s="331"/>
      <c r="V44" s="331"/>
      <c r="W44" s="331"/>
      <c r="X44" s="331"/>
      <c r="Y44" s="331"/>
      <c r="Z44" s="331"/>
      <c r="AA44" s="331"/>
      <c r="AB44" s="331"/>
      <c r="AC44" s="331"/>
      <c r="AD44" s="331"/>
      <c r="AE44" s="331"/>
      <c r="AF44" s="331"/>
      <c r="AG44" s="331"/>
      <c r="AH44" s="331"/>
      <c r="AI44" s="331"/>
      <c r="AJ44" s="331"/>
      <c r="AK44" s="331"/>
      <c r="AL44" s="331"/>
      <c r="AM44" s="332"/>
      <c r="AN44" s="99"/>
    </row>
    <row r="45" spans="1:40" x14ac:dyDescent="0.45">
      <c r="A45" s="117"/>
      <c r="B45" s="412" t="str">
        <f>IF(W43&gt;5000, W43, "")</f>
        <v/>
      </c>
      <c r="C45" s="412"/>
      <c r="D45" s="412"/>
      <c r="E45" s="412"/>
      <c r="F45" s="412"/>
      <c r="G45" s="412"/>
      <c r="H45" s="412"/>
      <c r="I45" s="412"/>
      <c r="J45" s="412"/>
      <c r="K45" s="412"/>
      <c r="L45" s="118"/>
      <c r="M45" s="338" t="s">
        <v>33</v>
      </c>
      <c r="N45" s="338"/>
      <c r="O45" s="528">
        <v>5.9999999999999995E-4</v>
      </c>
      <c r="P45" s="528"/>
      <c r="Q45" s="528"/>
      <c r="R45" s="528"/>
      <c r="S45" s="528"/>
      <c r="T45" s="528"/>
      <c r="U45" s="120" t="s">
        <v>34</v>
      </c>
      <c r="V45" s="118"/>
      <c r="W45" s="286" t="s">
        <v>35</v>
      </c>
      <c r="X45" s="287"/>
      <c r="Y45" s="287"/>
      <c r="Z45" s="287"/>
      <c r="AA45" s="287"/>
      <c r="AB45" s="288"/>
      <c r="AC45" s="353" t="str">
        <f>IF(B45="","",B45*O45)</f>
        <v/>
      </c>
      <c r="AD45" s="354"/>
      <c r="AE45" s="354"/>
      <c r="AF45" s="354"/>
      <c r="AG45" s="354"/>
      <c r="AH45" s="354"/>
      <c r="AI45" s="354"/>
      <c r="AJ45" s="354"/>
      <c r="AK45" s="354"/>
      <c r="AL45" s="354"/>
      <c r="AM45" s="355"/>
      <c r="AN45" s="99"/>
    </row>
    <row r="46" spans="1:40" ht="3.75" customHeight="1" thickBot="1" x14ac:dyDescent="0.5">
      <c r="A46" s="339"/>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42"/>
    </row>
    <row r="47" spans="1:40" ht="15" thickTop="1" thickBot="1" x14ac:dyDescent="0.5">
      <c r="A47" s="518" t="s">
        <v>36</v>
      </c>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20"/>
      <c r="AC47" s="346">
        <f>IF(COUNTBLANK(AC45)=1, AC43,MAX(AC43,AC45))</f>
        <v>0</v>
      </c>
      <c r="AD47" s="347"/>
      <c r="AE47" s="347"/>
      <c r="AF47" s="347"/>
      <c r="AG47" s="347"/>
      <c r="AH47" s="347"/>
      <c r="AI47" s="347"/>
      <c r="AJ47" s="347"/>
      <c r="AK47" s="347"/>
      <c r="AL47" s="347"/>
      <c r="AM47" s="348"/>
      <c r="AN47" s="99"/>
    </row>
    <row r="48" spans="1:40" ht="10.5" customHeight="1" thickTop="1" thickBot="1" x14ac:dyDescent="0.5">
      <c r="A48" s="521" t="s">
        <v>37</v>
      </c>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6"/>
      <c r="AD48" s="526"/>
      <c r="AE48" s="526"/>
      <c r="AF48" s="526"/>
      <c r="AG48" s="526"/>
      <c r="AH48" s="526"/>
      <c r="AI48" s="526"/>
      <c r="AJ48" s="526"/>
      <c r="AK48" s="526"/>
      <c r="AL48" s="526"/>
      <c r="AM48" s="527"/>
      <c r="AN48" s="42"/>
    </row>
    <row r="49" spans="1:40" ht="14.65" thickBot="1" x14ac:dyDescent="0.5">
      <c r="A49" s="342" t="s">
        <v>38</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4"/>
      <c r="AC49" s="335">
        <f>AC31+AC47</f>
        <v>0</v>
      </c>
      <c r="AD49" s="336"/>
      <c r="AE49" s="336"/>
      <c r="AF49" s="336"/>
      <c r="AG49" s="336"/>
      <c r="AH49" s="336"/>
      <c r="AI49" s="336"/>
      <c r="AJ49" s="336"/>
      <c r="AK49" s="336"/>
      <c r="AL49" s="336"/>
      <c r="AM49" s="337"/>
      <c r="AN49" s="99"/>
    </row>
    <row r="50" spans="1:40" ht="11.25" customHeight="1" x14ac:dyDescent="0.45">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60"/>
      <c r="AN50" s="99"/>
    </row>
    <row r="51" spans="1:40" ht="16.5" customHeight="1" x14ac:dyDescent="0.4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99"/>
    </row>
    <row r="52" spans="1:40" ht="12.6" customHeight="1" x14ac:dyDescent="0.45">
      <c r="A52" s="96"/>
      <c r="B52" s="97" t="s">
        <v>39</v>
      </c>
      <c r="C52" s="96"/>
      <c r="D52" s="96"/>
      <c r="E52" s="96"/>
      <c r="F52" s="96"/>
      <c r="G52" s="96"/>
      <c r="H52" s="96"/>
      <c r="I52" s="96"/>
      <c r="J52" s="96"/>
      <c r="K52" s="96"/>
      <c r="L52" s="96"/>
      <c r="M52" s="96"/>
      <c r="N52" s="96"/>
      <c r="O52" s="96"/>
      <c r="P52" s="96"/>
      <c r="Q52" s="96"/>
      <c r="R52" s="96"/>
      <c r="S52" s="96"/>
      <c r="T52" s="96"/>
      <c r="U52" s="96"/>
      <c r="V52" s="62"/>
      <c r="W52" s="62"/>
      <c r="X52" s="62"/>
      <c r="Y52" s="62"/>
      <c r="Z52" s="62"/>
      <c r="AA52" s="62"/>
      <c r="AB52" s="62"/>
      <c r="AC52" s="62"/>
      <c r="AD52" s="62"/>
      <c r="AE52" s="62"/>
      <c r="AF52" s="62"/>
      <c r="AG52" s="62"/>
      <c r="AH52" s="62"/>
      <c r="AI52" s="62"/>
      <c r="AJ52" s="62"/>
      <c r="AK52" s="62"/>
      <c r="AL52" s="62"/>
      <c r="AM52" s="62"/>
      <c r="AN52" s="99"/>
    </row>
    <row r="53" spans="1:40" ht="14.25" customHeight="1" x14ac:dyDescent="0.45">
      <c r="A53" s="96"/>
      <c r="B53" s="98" t="s">
        <v>213</v>
      </c>
      <c r="C53" s="96"/>
      <c r="D53" s="96"/>
      <c r="E53" s="96"/>
      <c r="F53" s="96"/>
      <c r="G53" s="96"/>
      <c r="H53" s="96"/>
      <c r="I53" s="96"/>
      <c r="J53" s="96"/>
      <c r="K53" s="96"/>
      <c r="L53" s="96"/>
      <c r="M53" s="96"/>
      <c r="N53" s="96"/>
      <c r="O53" s="96"/>
      <c r="P53" s="96"/>
      <c r="Q53" s="96"/>
      <c r="R53" s="96"/>
      <c r="S53" s="96"/>
      <c r="T53" s="96"/>
      <c r="U53" s="96"/>
      <c r="V53" s="62"/>
      <c r="W53" s="62"/>
      <c r="X53" s="62"/>
      <c r="Y53" s="62"/>
      <c r="Z53" s="62"/>
      <c r="AA53" s="62"/>
      <c r="AB53" s="62"/>
      <c r="AD53" s="62"/>
      <c r="AE53" s="62"/>
      <c r="AG53" s="62"/>
      <c r="AH53" s="63"/>
      <c r="AI53" s="107" t="s">
        <v>40</v>
      </c>
      <c r="AJ53" s="62"/>
      <c r="AK53" s="62"/>
      <c r="AL53" s="62"/>
      <c r="AM53" s="62"/>
      <c r="AN53" s="99"/>
    </row>
    <row r="54" spans="1:40" ht="12.75" customHeight="1" x14ac:dyDescent="0.45"/>
    <row r="55" spans="1:40" x14ac:dyDescent="0.45">
      <c r="A55" s="356" t="s">
        <v>2</v>
      </c>
      <c r="B55" s="356"/>
      <c r="C55" s="356"/>
      <c r="D55" s="356"/>
      <c r="E55" s="356"/>
      <c r="F55" s="356"/>
      <c r="G55" s="356"/>
      <c r="H55" s="326">
        <f>H4</f>
        <v>0</v>
      </c>
      <c r="I55" s="326"/>
      <c r="J55" s="326"/>
      <c r="K55" s="326"/>
      <c r="L55" s="326"/>
      <c r="M55" s="326"/>
      <c r="N55" s="326"/>
      <c r="O55" s="326"/>
      <c r="P55" s="326"/>
      <c r="Q55" s="326"/>
      <c r="R55" s="326"/>
      <c r="S55" s="326"/>
      <c r="T55" s="326"/>
      <c r="U55" s="326"/>
      <c r="V55" s="326"/>
      <c r="W55" s="326"/>
      <c r="X55" s="326"/>
      <c r="Y55" s="326"/>
      <c r="Z55" s="326"/>
      <c r="AA55" s="326"/>
      <c r="AB55" s="326"/>
      <c r="AC55" s="326"/>
      <c r="AD55" s="326"/>
      <c r="AE55" s="100"/>
      <c r="AF55" s="100"/>
      <c r="AG55" s="474" t="s">
        <v>3</v>
      </c>
      <c r="AH55" s="474"/>
      <c r="AI55" s="474"/>
      <c r="AJ55" s="474"/>
      <c r="AK55" s="390">
        <f>AI4</f>
        <v>0</v>
      </c>
      <c r="AL55" s="390"/>
      <c r="AM55" s="390"/>
      <c r="AN55" s="69"/>
    </row>
    <row r="56" spans="1:40" ht="5.25" customHeight="1" x14ac:dyDescent="0.45">
      <c r="A56" s="406"/>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
    </row>
    <row r="57" spans="1:40" ht="15" customHeight="1" x14ac:dyDescent="0.45">
      <c r="A57" s="413" t="s">
        <v>4</v>
      </c>
      <c r="B57" s="413"/>
      <c r="C57" s="413"/>
      <c r="D57" s="413"/>
      <c r="E57" s="413"/>
      <c r="F57" s="413"/>
      <c r="G57" s="413"/>
      <c r="H57" s="326">
        <f>H6</f>
        <v>0</v>
      </c>
      <c r="I57" s="326"/>
      <c r="J57" s="326"/>
      <c r="K57" s="326"/>
      <c r="L57" s="326"/>
      <c r="M57" s="326"/>
      <c r="N57" s="326"/>
      <c r="O57" s="326"/>
      <c r="P57" s="326"/>
      <c r="Q57" s="326"/>
      <c r="R57" s="326"/>
      <c r="S57" s="326"/>
      <c r="T57" s="326"/>
      <c r="U57" s="326"/>
      <c r="V57" s="326"/>
      <c r="W57" s="326"/>
      <c r="X57" s="326"/>
      <c r="Y57" s="326"/>
      <c r="Z57" s="326"/>
      <c r="AA57" s="326"/>
      <c r="AB57" s="326"/>
      <c r="AC57" s="326"/>
      <c r="AD57" s="326"/>
      <c r="AE57" s="341"/>
      <c r="AF57" s="341"/>
      <c r="AG57" s="341"/>
      <c r="AH57" s="341"/>
      <c r="AI57" s="341"/>
      <c r="AJ57" s="341"/>
      <c r="AK57" s="341"/>
      <c r="AL57" s="341"/>
      <c r="AM57" s="341"/>
      <c r="AN57" s="40"/>
    </row>
    <row r="58" spans="1:40" ht="9" customHeight="1" x14ac:dyDescent="0.45">
      <c r="A58" s="403"/>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
    </row>
    <row r="59" spans="1:40" ht="18" customHeight="1" x14ac:dyDescent="0.45">
      <c r="A59" s="387" t="s">
        <v>41</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9"/>
      <c r="AN59" s="99"/>
    </row>
    <row r="60" spans="1:40" ht="13.5" customHeight="1" thickBot="1" x14ac:dyDescent="0.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91"/>
      <c r="AD60" s="391"/>
      <c r="AE60" s="391"/>
      <c r="AF60" s="391"/>
      <c r="AG60" s="391"/>
      <c r="AH60" s="391"/>
      <c r="AI60" s="391"/>
      <c r="AJ60" s="391"/>
      <c r="AK60" s="391"/>
      <c r="AL60" s="391"/>
      <c r="AM60" s="392"/>
      <c r="AN60" s="99"/>
    </row>
    <row r="61" spans="1:40" ht="14.25" customHeight="1" x14ac:dyDescent="0.45">
      <c r="A61" s="404" t="s">
        <v>42</v>
      </c>
      <c r="B61" s="405"/>
      <c r="C61" s="405"/>
      <c r="D61" s="405"/>
      <c r="E61" s="405"/>
      <c r="F61" s="405"/>
      <c r="G61" s="405"/>
      <c r="H61" s="405"/>
      <c r="I61" s="405"/>
      <c r="J61" s="405"/>
      <c r="K61" s="405"/>
      <c r="L61" s="405"/>
      <c r="M61" s="3"/>
      <c r="N61" s="394">
        <f>AC49</f>
        <v>0</v>
      </c>
      <c r="O61" s="395"/>
      <c r="P61" s="395"/>
      <c r="Q61" s="395"/>
      <c r="R61" s="396"/>
      <c r="S61" s="4"/>
      <c r="T61" s="386" t="s">
        <v>43</v>
      </c>
      <c r="U61" s="386"/>
      <c r="V61" s="386"/>
      <c r="W61" s="386"/>
      <c r="X61" s="386"/>
      <c r="Y61" s="386"/>
      <c r="Z61" s="386"/>
      <c r="AA61" s="386"/>
      <c r="AB61" s="386"/>
      <c r="AC61" s="33"/>
      <c r="AD61" s="33"/>
      <c r="AE61" s="33"/>
      <c r="AF61" s="64"/>
      <c r="AG61" s="64"/>
      <c r="AH61" s="64"/>
      <c r="AI61" s="64"/>
      <c r="AJ61" s="64"/>
      <c r="AK61" s="64"/>
      <c r="AL61" s="64"/>
      <c r="AM61" s="27"/>
      <c r="AN61" s="99"/>
    </row>
    <row r="62" spans="1:40" ht="19.5" customHeight="1" thickBot="1" x14ac:dyDescent="0.5">
      <c r="A62" s="404"/>
      <c r="B62" s="405"/>
      <c r="C62" s="405"/>
      <c r="D62" s="405"/>
      <c r="E62" s="405"/>
      <c r="F62" s="405"/>
      <c r="G62" s="405"/>
      <c r="H62" s="405"/>
      <c r="I62" s="405"/>
      <c r="J62" s="405"/>
      <c r="K62" s="405"/>
      <c r="L62" s="405"/>
      <c r="M62" s="3"/>
      <c r="N62" s="397"/>
      <c r="O62" s="398"/>
      <c r="P62" s="398"/>
      <c r="Q62" s="398"/>
      <c r="R62" s="399"/>
      <c r="S62" s="4"/>
      <c r="T62" s="386"/>
      <c r="U62" s="386"/>
      <c r="V62" s="386"/>
      <c r="W62" s="386"/>
      <c r="X62" s="386"/>
      <c r="Y62" s="386"/>
      <c r="Z62" s="386"/>
      <c r="AA62" s="386"/>
      <c r="AB62" s="386"/>
      <c r="AC62" s="393"/>
      <c r="AD62" s="393"/>
      <c r="AE62" s="393"/>
      <c r="AF62" s="393"/>
      <c r="AG62" s="393"/>
      <c r="AH62" s="393"/>
      <c r="AI62" s="64"/>
      <c r="AJ62" s="64"/>
      <c r="AK62" s="64"/>
      <c r="AL62" s="64"/>
      <c r="AM62" s="28"/>
      <c r="AN62" s="99"/>
    </row>
    <row r="63" spans="1:40" ht="3" customHeight="1" x14ac:dyDescent="0.45">
      <c r="A63" s="104"/>
      <c r="B63" s="105"/>
      <c r="C63" s="105"/>
      <c r="D63" s="105"/>
      <c r="E63" s="105"/>
      <c r="F63" s="105"/>
      <c r="G63" s="105"/>
      <c r="H63" s="105"/>
      <c r="I63" s="105"/>
      <c r="J63" s="105"/>
      <c r="K63" s="105"/>
      <c r="L63" s="105"/>
      <c r="M63" s="3"/>
      <c r="N63" s="65"/>
      <c r="O63" s="65"/>
      <c r="P63" s="65"/>
      <c r="Q63" s="65"/>
      <c r="R63" s="65"/>
      <c r="S63" s="4"/>
      <c r="T63" s="106"/>
      <c r="U63" s="106"/>
      <c r="V63" s="106"/>
      <c r="W63" s="106"/>
      <c r="X63" s="106"/>
      <c r="Y63" s="106"/>
      <c r="Z63" s="106"/>
      <c r="AA63" s="106"/>
      <c r="AB63" s="106"/>
      <c r="AC63" s="37"/>
      <c r="AD63" s="37"/>
      <c r="AE63" s="37"/>
      <c r="AF63" s="106"/>
      <c r="AG63" s="106"/>
      <c r="AH63" s="106"/>
      <c r="AI63" s="64"/>
      <c r="AJ63" s="64"/>
      <c r="AK63" s="64"/>
      <c r="AL63" s="64"/>
      <c r="AM63" s="28"/>
      <c r="AN63" s="99"/>
    </row>
    <row r="64" spans="1:40" ht="15" customHeight="1" x14ac:dyDescent="0.45">
      <c r="A64" s="407" t="s">
        <v>44</v>
      </c>
      <c r="B64" s="408"/>
      <c r="C64" s="408"/>
      <c r="D64" s="408"/>
      <c r="E64" s="408"/>
      <c r="F64" s="408"/>
      <c r="G64" s="408"/>
      <c r="H64" s="408"/>
      <c r="I64" s="408"/>
      <c r="J64" s="408"/>
      <c r="K64" s="408"/>
      <c r="L64" s="408"/>
      <c r="M64" s="2"/>
      <c r="N64" s="471"/>
      <c r="O64" s="471"/>
      <c r="P64" s="471"/>
      <c r="Q64" s="471"/>
      <c r="R64" s="471"/>
      <c r="S64" s="10"/>
      <c r="T64" s="275" t="str">
        <f>IF(COUNTBLANK(N64)=1, "",IF(N61&gt;N64, "GROSS INCOME OVER MAXIMUM ALLOWABLE BY", ""))</f>
        <v/>
      </c>
      <c r="U64" s="276"/>
      <c r="V64" s="276"/>
      <c r="W64" s="276"/>
      <c r="X64" s="276"/>
      <c r="Y64" s="276"/>
      <c r="Z64" s="276"/>
      <c r="AA64" s="276"/>
      <c r="AB64" s="276"/>
      <c r="AC64" s="277"/>
      <c r="AD64" s="277"/>
      <c r="AE64" s="277"/>
      <c r="AF64" s="277"/>
      <c r="AG64" s="277"/>
      <c r="AH64" s="277"/>
      <c r="AI64" s="327" t="str">
        <f>IF(T64="Gross income over maximum allowable by", N61-N64, "")</f>
        <v/>
      </c>
      <c r="AJ64" s="327"/>
      <c r="AK64" s="327"/>
      <c r="AL64" s="327"/>
      <c r="AM64" s="39"/>
      <c r="AN64" s="99"/>
    </row>
    <row r="65" spans="1:40" ht="9" customHeight="1" x14ac:dyDescent="0.45">
      <c r="A65" s="35"/>
      <c r="B65" s="36"/>
      <c r="C65" s="36"/>
      <c r="D65" s="36"/>
      <c r="E65" s="36"/>
      <c r="F65" s="36"/>
      <c r="G65" s="36"/>
      <c r="H65" s="36"/>
      <c r="I65" s="36"/>
      <c r="J65" s="36"/>
      <c r="K65" s="36"/>
      <c r="L65" s="36"/>
      <c r="M65" s="29"/>
      <c r="N65" s="66"/>
      <c r="O65" s="66"/>
      <c r="P65" s="66"/>
      <c r="Q65" s="66"/>
      <c r="R65" s="66"/>
      <c r="S65" s="29"/>
      <c r="T65" s="29"/>
      <c r="U65" s="67"/>
      <c r="V65" s="29"/>
      <c r="W65" s="29"/>
      <c r="X65" s="29"/>
      <c r="Y65" s="67"/>
      <c r="Z65" s="29"/>
      <c r="AA65" s="34"/>
      <c r="AB65" s="29"/>
      <c r="AC65" s="30"/>
      <c r="AD65" s="30"/>
      <c r="AE65" s="68"/>
      <c r="AF65" s="31"/>
      <c r="AG65" s="31"/>
      <c r="AH65" s="31"/>
      <c r="AI65" s="30"/>
      <c r="AJ65" s="68"/>
      <c r="AK65" s="30"/>
      <c r="AL65" s="30"/>
      <c r="AM65" s="32"/>
      <c r="AN65" s="99"/>
    </row>
    <row r="66" spans="1:40" ht="18" customHeight="1" x14ac:dyDescent="0.45">
      <c r="A66" s="417" t="s">
        <v>45</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9"/>
      <c r="AN66" s="40"/>
    </row>
    <row r="67" spans="1:40" ht="12" customHeight="1" x14ac:dyDescent="0.45">
      <c r="A67" s="489" t="s">
        <v>199</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1"/>
      <c r="AN67" s="54"/>
    </row>
    <row r="68" spans="1:40" ht="12" customHeight="1" x14ac:dyDescent="0.45">
      <c r="A68" s="246"/>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73"/>
      <c r="AN68" s="54"/>
    </row>
    <row r="69" spans="1:40" x14ac:dyDescent="0.45">
      <c r="A69" s="70"/>
      <c r="B69" s="314" t="s">
        <v>185</v>
      </c>
      <c r="C69" s="314"/>
      <c r="D69" s="314"/>
      <c r="E69" s="314"/>
      <c r="F69" s="314"/>
      <c r="G69" s="314"/>
      <c r="H69" s="314"/>
      <c r="I69" s="314"/>
      <c r="J69" s="314"/>
      <c r="K69" s="314"/>
      <c r="L69" s="71"/>
      <c r="M69" s="402"/>
      <c r="N69" s="402"/>
      <c r="O69" s="402"/>
      <c r="P69" s="402"/>
      <c r="Q69" s="402"/>
      <c r="R69" s="402"/>
      <c r="S69" s="111"/>
      <c r="T69" s="314" t="s">
        <v>46</v>
      </c>
      <c r="U69" s="314"/>
      <c r="V69" s="314"/>
      <c r="W69" s="314"/>
      <c r="X69" s="314"/>
      <c r="Y69" s="314"/>
      <c r="Z69" s="314"/>
      <c r="AA69" s="314"/>
      <c r="AB69" s="314"/>
      <c r="AC69" s="314"/>
      <c r="AD69" s="314"/>
      <c r="AE69" s="314"/>
      <c r="AF69" s="314"/>
      <c r="AG69" s="480"/>
      <c r="AH69" s="481"/>
      <c r="AI69" s="481"/>
      <c r="AJ69" s="481"/>
      <c r="AK69" s="481"/>
      <c r="AL69" s="482"/>
      <c r="AM69" s="72"/>
      <c r="AN69" s="54"/>
    </row>
    <row r="70" spans="1:40" ht="4.5" customHeight="1" x14ac:dyDescent="0.45">
      <c r="A70" s="472"/>
      <c r="B70" s="317"/>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473"/>
      <c r="AN70" s="54"/>
    </row>
    <row r="71" spans="1:40" x14ac:dyDescent="0.45">
      <c r="A71" s="70"/>
      <c r="B71" s="314" t="s">
        <v>47</v>
      </c>
      <c r="C71" s="314"/>
      <c r="D71" s="314"/>
      <c r="E71" s="314"/>
      <c r="F71" s="314"/>
      <c r="G71" s="314"/>
      <c r="H71" s="314"/>
      <c r="I71" s="314"/>
      <c r="J71" s="314"/>
      <c r="K71" s="314"/>
      <c r="L71" s="71"/>
      <c r="M71" s="402"/>
      <c r="N71" s="402"/>
      <c r="O71" s="402"/>
      <c r="P71" s="402"/>
      <c r="Q71" s="402"/>
      <c r="R71" s="402"/>
      <c r="S71" s="111"/>
      <c r="T71" s="314" t="s">
        <v>48</v>
      </c>
      <c r="U71" s="314"/>
      <c r="V71" s="314"/>
      <c r="W71" s="314"/>
      <c r="X71" s="314"/>
      <c r="Y71" s="314"/>
      <c r="Z71" s="314"/>
      <c r="AA71" s="328"/>
      <c r="AB71" s="328"/>
      <c r="AC71" s="328"/>
      <c r="AD71" s="328"/>
      <c r="AE71" s="328"/>
      <c r="AF71" s="328"/>
      <c r="AG71" s="328"/>
      <c r="AH71" s="317"/>
      <c r="AI71" s="317"/>
      <c r="AJ71" s="316"/>
      <c r="AK71" s="316"/>
      <c r="AL71" s="316"/>
      <c r="AM71" s="13"/>
      <c r="AN71" s="54"/>
    </row>
    <row r="72" spans="1:40" ht="4.5" customHeight="1" x14ac:dyDescent="0.45">
      <c r="A72" s="313"/>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5"/>
      <c r="AN72" s="54"/>
    </row>
    <row r="73" spans="1:40" x14ac:dyDescent="0.45">
      <c r="A73" s="70"/>
      <c r="B73" s="314" t="s">
        <v>49</v>
      </c>
      <c r="C73" s="314"/>
      <c r="D73" s="314"/>
      <c r="E73" s="314"/>
      <c r="F73" s="314"/>
      <c r="G73" s="314"/>
      <c r="H73" s="314"/>
      <c r="I73" s="314"/>
      <c r="J73" s="314"/>
      <c r="K73" s="314"/>
      <c r="L73" s="6"/>
      <c r="M73" s="372"/>
      <c r="N73" s="372"/>
      <c r="O73" s="372"/>
      <c r="P73" s="372"/>
      <c r="Q73" s="372"/>
      <c r="R73" s="372"/>
      <c r="S73" s="111"/>
      <c r="T73" s="314" t="s">
        <v>50</v>
      </c>
      <c r="U73" s="314"/>
      <c r="V73" s="314"/>
      <c r="W73" s="314"/>
      <c r="X73" s="314"/>
      <c r="Y73" s="314"/>
      <c r="Z73" s="314"/>
      <c r="AA73" s="401"/>
      <c r="AB73" s="401"/>
      <c r="AC73" s="401"/>
      <c r="AD73" s="401"/>
      <c r="AE73" s="401"/>
      <c r="AF73" s="401"/>
      <c r="AG73" s="401"/>
      <c r="AH73" s="64"/>
      <c r="AI73" s="64"/>
      <c r="AJ73" s="64"/>
      <c r="AK73" s="64"/>
      <c r="AL73" s="64"/>
      <c r="AM73" s="73"/>
    </row>
    <row r="74" spans="1:40" ht="4.5" customHeight="1" x14ac:dyDescent="0.45">
      <c r="A74" s="70"/>
      <c r="B74" s="109"/>
      <c r="C74" s="109"/>
      <c r="D74" s="109"/>
      <c r="E74" s="109"/>
      <c r="F74" s="109"/>
      <c r="G74" s="109"/>
      <c r="H74" s="109"/>
      <c r="I74" s="109"/>
      <c r="J74" s="109"/>
      <c r="K74" s="109"/>
      <c r="L74" s="6"/>
      <c r="M74" s="74"/>
      <c r="N74" s="74"/>
      <c r="O74" s="74"/>
      <c r="P74" s="74"/>
      <c r="Q74" s="74"/>
      <c r="R74" s="74"/>
      <c r="S74" s="111"/>
      <c r="T74" s="64"/>
      <c r="U74" s="64"/>
      <c r="V74" s="64"/>
      <c r="W74" s="64"/>
      <c r="X74" s="64"/>
      <c r="Y74" s="64"/>
      <c r="Z74" s="64"/>
      <c r="AA74" s="64"/>
      <c r="AB74" s="64"/>
      <c r="AC74" s="64"/>
      <c r="AD74" s="64"/>
      <c r="AE74" s="64"/>
      <c r="AF74" s="64"/>
      <c r="AG74" s="64"/>
      <c r="AH74" s="64"/>
      <c r="AI74" s="64"/>
      <c r="AJ74" s="64"/>
      <c r="AK74" s="64"/>
      <c r="AL74" s="64"/>
      <c r="AM74" s="114"/>
      <c r="AN74" s="54"/>
    </row>
    <row r="75" spans="1:40" ht="15" customHeight="1" x14ac:dyDescent="0.45">
      <c r="A75" s="70"/>
      <c r="B75" s="109" t="s">
        <v>51</v>
      </c>
      <c r="C75" s="109"/>
      <c r="D75" s="109"/>
      <c r="E75" s="109"/>
      <c r="F75" s="109"/>
      <c r="G75" s="109"/>
      <c r="H75" s="109"/>
      <c r="I75" s="109"/>
      <c r="J75" s="109"/>
      <c r="K75" s="109"/>
      <c r="L75" s="6"/>
      <c r="M75" s="373"/>
      <c r="N75" s="374"/>
      <c r="O75" s="374"/>
      <c r="P75" s="374"/>
      <c r="Q75" s="374"/>
      <c r="R75" s="375"/>
      <c r="S75" s="111"/>
      <c r="T75" s="64"/>
      <c r="U75" s="64"/>
      <c r="V75" s="64"/>
      <c r="W75" s="64"/>
      <c r="X75" s="64"/>
      <c r="Y75" s="64"/>
      <c r="Z75" s="64"/>
      <c r="AA75" s="64"/>
      <c r="AB75" s="64"/>
      <c r="AC75" s="64"/>
      <c r="AD75" s="64"/>
      <c r="AE75" s="64"/>
      <c r="AF75" s="64"/>
      <c r="AG75" s="64"/>
      <c r="AH75" s="64"/>
      <c r="AI75" s="64"/>
      <c r="AJ75" s="64"/>
      <c r="AK75" s="64"/>
      <c r="AL75" s="64"/>
      <c r="AM75" s="114"/>
      <c r="AN75" s="54"/>
    </row>
    <row r="76" spans="1:40" ht="6" customHeight="1" x14ac:dyDescent="0.45">
      <c r="A76" s="70"/>
      <c r="B76" s="109"/>
      <c r="C76" s="109"/>
      <c r="D76" s="109"/>
      <c r="E76" s="109"/>
      <c r="F76" s="109"/>
      <c r="G76" s="109"/>
      <c r="H76" s="109"/>
      <c r="I76" s="109"/>
      <c r="J76" s="109"/>
      <c r="K76" s="109"/>
      <c r="L76" s="6"/>
      <c r="M76" s="75"/>
      <c r="N76" s="75"/>
      <c r="O76" s="75"/>
      <c r="P76" s="75"/>
      <c r="Q76" s="75"/>
      <c r="R76" s="75"/>
      <c r="S76" s="111"/>
      <c r="T76" s="64"/>
      <c r="U76" s="64"/>
      <c r="V76" s="64"/>
      <c r="W76" s="64"/>
      <c r="X76" s="64"/>
      <c r="Y76" s="64"/>
      <c r="Z76" s="64"/>
      <c r="AA76" s="64"/>
      <c r="AB76" s="64"/>
      <c r="AC76" s="64"/>
      <c r="AD76" s="64"/>
      <c r="AE76" s="64"/>
      <c r="AF76" s="64"/>
      <c r="AG76" s="64"/>
      <c r="AH76" s="64"/>
      <c r="AI76" s="64"/>
      <c r="AJ76" s="64"/>
      <c r="AK76" s="64"/>
      <c r="AL76" s="64"/>
      <c r="AM76" s="114"/>
      <c r="AN76" s="54"/>
    </row>
    <row r="77" spans="1:40" ht="15" customHeight="1" x14ac:dyDescent="0.45">
      <c r="A77" s="70"/>
      <c r="B77" s="109" t="s">
        <v>52</v>
      </c>
      <c r="C77" s="109"/>
      <c r="D77" s="109"/>
      <c r="E77" s="109"/>
      <c r="F77" s="109"/>
      <c r="G77" s="109"/>
      <c r="H77" s="109"/>
      <c r="I77" s="109"/>
      <c r="J77" s="109"/>
      <c r="K77" s="109"/>
      <c r="L77" s="6"/>
      <c r="M77" s="373"/>
      <c r="N77" s="374"/>
      <c r="O77" s="374"/>
      <c r="P77" s="374"/>
      <c r="Q77" s="374"/>
      <c r="R77" s="375"/>
      <c r="S77" s="111"/>
      <c r="T77" s="64"/>
      <c r="U77" s="64"/>
      <c r="V77" s="64"/>
      <c r="W77" s="64"/>
      <c r="X77" s="64"/>
      <c r="Y77" s="64"/>
      <c r="Z77" s="64"/>
      <c r="AA77" s="64"/>
      <c r="AB77" s="64"/>
      <c r="AC77" s="64"/>
      <c r="AD77" s="64"/>
      <c r="AE77" s="64"/>
      <c r="AF77" s="64"/>
      <c r="AG77" s="64"/>
      <c r="AH77" s="64"/>
      <c r="AI77" s="64"/>
      <c r="AJ77" s="64"/>
      <c r="AK77" s="64"/>
      <c r="AL77" s="64"/>
      <c r="AM77" s="114"/>
      <c r="AN77" s="54"/>
    </row>
    <row r="78" spans="1:40" ht="15" customHeight="1" thickBot="1" x14ac:dyDescent="0.5">
      <c r="A78" s="70"/>
      <c r="B78" s="109"/>
      <c r="C78" s="109"/>
      <c r="D78" s="109"/>
      <c r="E78" s="109"/>
      <c r="F78" s="109"/>
      <c r="G78" s="109"/>
      <c r="H78" s="109"/>
      <c r="I78" s="109"/>
      <c r="J78" s="109"/>
      <c r="K78" s="109"/>
      <c r="L78" s="6"/>
      <c r="M78" s="74"/>
      <c r="N78" s="74"/>
      <c r="O78" s="74"/>
      <c r="P78" s="74"/>
      <c r="Q78" s="74"/>
      <c r="R78" s="74"/>
      <c r="S78" s="111"/>
      <c r="T78" s="369" t="s">
        <v>53</v>
      </c>
      <c r="U78" s="369"/>
      <c r="V78" s="369"/>
      <c r="W78" s="369"/>
      <c r="X78" s="369"/>
      <c r="Y78" s="369"/>
      <c r="Z78" s="369"/>
      <c r="AA78" s="369"/>
      <c r="AB78" s="370"/>
      <c r="AC78" s="358"/>
      <c r="AD78" s="359"/>
      <c r="AE78" s="359"/>
      <c r="AF78" s="359"/>
      <c r="AG78" s="359"/>
      <c r="AH78" s="360"/>
      <c r="AI78" s="110"/>
      <c r="AJ78" s="110"/>
      <c r="AK78" s="64"/>
      <c r="AL78" s="64"/>
      <c r="AM78" s="114"/>
      <c r="AN78" s="54"/>
    </row>
    <row r="79" spans="1:40" ht="15" customHeight="1" x14ac:dyDescent="0.45">
      <c r="A79" s="70"/>
      <c r="B79" s="111" t="s">
        <v>54</v>
      </c>
      <c r="C79" s="111"/>
      <c r="D79" s="111"/>
      <c r="E79" s="111"/>
      <c r="F79" s="111"/>
      <c r="G79" s="111"/>
      <c r="H79" s="111"/>
      <c r="I79" s="111"/>
      <c r="J79" s="76"/>
      <c r="K79" s="76"/>
      <c r="L79" s="76"/>
      <c r="M79" s="363">
        <f>SUM(M69+M71+M73+M75+M77)</f>
        <v>0</v>
      </c>
      <c r="N79" s="364"/>
      <c r="O79" s="364"/>
      <c r="P79" s="364"/>
      <c r="Q79" s="364"/>
      <c r="R79" s="365"/>
      <c r="S79" s="76"/>
      <c r="T79" s="275" t="str">
        <f>IF(COUNTBLANK(AG69)=1, "",IF(M79&gt;AG69, "GROSS RENT OVER MAXIMUM ALLOWABLE BY", ""))</f>
        <v/>
      </c>
      <c r="U79" s="276"/>
      <c r="V79" s="276"/>
      <c r="W79" s="276"/>
      <c r="X79" s="276"/>
      <c r="Y79" s="276"/>
      <c r="Z79" s="276"/>
      <c r="AA79" s="276"/>
      <c r="AB79" s="276"/>
      <c r="AC79" s="277"/>
      <c r="AD79" s="277"/>
      <c r="AE79" s="277"/>
      <c r="AF79" s="277"/>
      <c r="AG79" s="277"/>
      <c r="AH79" s="277"/>
      <c r="AI79" s="327" t="str">
        <f>IF(T79="Gross rent over maximum allowable by", M79-AG69, "")</f>
        <v/>
      </c>
      <c r="AJ79" s="327"/>
      <c r="AK79" s="327"/>
      <c r="AL79" s="327"/>
      <c r="AM79" s="72"/>
      <c r="AN79" s="54"/>
    </row>
    <row r="80" spans="1:40" ht="18.75" customHeight="1" thickBot="1" x14ac:dyDescent="0.5">
      <c r="A80" s="77"/>
      <c r="B80" s="362" t="s">
        <v>55</v>
      </c>
      <c r="C80" s="362"/>
      <c r="D80" s="362"/>
      <c r="E80" s="362"/>
      <c r="F80" s="362"/>
      <c r="G80" s="362"/>
      <c r="H80" s="362"/>
      <c r="I80" s="362"/>
      <c r="J80" s="362"/>
      <c r="K80" s="362"/>
      <c r="L80" s="7"/>
      <c r="M80" s="366"/>
      <c r="N80" s="367"/>
      <c r="O80" s="367"/>
      <c r="P80" s="367"/>
      <c r="Q80" s="367"/>
      <c r="R80" s="368"/>
      <c r="S80" s="7"/>
      <c r="T80" s="280" t="s">
        <v>56</v>
      </c>
      <c r="U80" s="281"/>
      <c r="V80" s="281"/>
      <c r="W80" s="281"/>
      <c r="X80" s="281"/>
      <c r="Y80" s="281"/>
      <c r="Z80" s="281"/>
      <c r="AA80" s="281"/>
      <c r="AB80" s="281"/>
      <c r="AC80" s="281"/>
      <c r="AD80" s="281"/>
      <c r="AE80" s="281"/>
      <c r="AF80" s="281"/>
      <c r="AG80" s="281"/>
      <c r="AH80" s="281"/>
      <c r="AI80" s="281"/>
      <c r="AJ80" s="281"/>
      <c r="AK80" s="281"/>
      <c r="AL80" s="282"/>
      <c r="AM80" s="78"/>
      <c r="AN80" s="54"/>
    </row>
    <row r="81" spans="1:40" ht="24" customHeight="1" x14ac:dyDescent="0.45">
      <c r="A81" s="113"/>
      <c r="B81" s="362"/>
      <c r="C81" s="362"/>
      <c r="D81" s="362"/>
      <c r="E81" s="362"/>
      <c r="F81" s="362"/>
      <c r="G81" s="362"/>
      <c r="H81" s="362"/>
      <c r="I81" s="362"/>
      <c r="J81" s="362"/>
      <c r="K81" s="362"/>
      <c r="L81" s="111"/>
      <c r="M81" s="79"/>
      <c r="N81" s="80"/>
      <c r="O81" s="80"/>
      <c r="P81" s="80"/>
      <c r="Q81" s="80"/>
      <c r="R81" s="80"/>
      <c r="S81" s="81"/>
      <c r="T81" s="283"/>
      <c r="U81" s="284"/>
      <c r="V81" s="284"/>
      <c r="W81" s="284"/>
      <c r="X81" s="284"/>
      <c r="Y81" s="284"/>
      <c r="Z81" s="284"/>
      <c r="AA81" s="284"/>
      <c r="AB81" s="284"/>
      <c r="AC81" s="284"/>
      <c r="AD81" s="284"/>
      <c r="AE81" s="284"/>
      <c r="AF81" s="284"/>
      <c r="AG81" s="284"/>
      <c r="AH81" s="284"/>
      <c r="AI81" s="284"/>
      <c r="AJ81" s="284"/>
      <c r="AK81" s="284"/>
      <c r="AL81" s="285"/>
      <c r="AM81" s="83"/>
      <c r="AN81" s="40"/>
    </row>
    <row r="82" spans="1:40" ht="4.5" customHeight="1" x14ac:dyDescent="0.45">
      <c r="A82" s="247"/>
      <c r="B82" s="248"/>
      <c r="C82" s="248"/>
      <c r="D82" s="248"/>
      <c r="E82" s="248"/>
      <c r="F82" s="248"/>
      <c r="G82" s="248"/>
      <c r="H82" s="248"/>
      <c r="I82" s="248"/>
      <c r="J82" s="248"/>
      <c r="K82" s="248"/>
      <c r="L82" s="249"/>
      <c r="M82" s="250"/>
      <c r="N82" s="251"/>
      <c r="O82" s="251"/>
      <c r="P82" s="251"/>
      <c r="Q82" s="251"/>
      <c r="R82" s="251"/>
      <c r="S82" s="252"/>
      <c r="T82" s="115"/>
      <c r="U82" s="115"/>
      <c r="V82" s="115"/>
      <c r="W82" s="115"/>
      <c r="X82" s="115"/>
      <c r="Y82" s="115"/>
      <c r="Z82" s="115"/>
      <c r="AA82" s="115"/>
      <c r="AB82" s="115"/>
      <c r="AC82" s="115"/>
      <c r="AD82" s="115"/>
      <c r="AE82" s="115"/>
      <c r="AF82" s="115"/>
      <c r="AG82" s="115"/>
      <c r="AH82" s="115"/>
      <c r="AI82" s="115"/>
      <c r="AJ82" s="115"/>
      <c r="AK82" s="115"/>
      <c r="AL82" s="115"/>
      <c r="AM82" s="253"/>
      <c r="AN82" s="40"/>
    </row>
    <row r="83" spans="1:40" ht="18" customHeight="1" x14ac:dyDescent="0.45">
      <c r="A83" s="361" t="s">
        <v>57</v>
      </c>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61"/>
      <c r="AN83" s="54"/>
    </row>
    <row r="84" spans="1:40" x14ac:dyDescent="0.45">
      <c r="A84" s="371" t="s">
        <v>58</v>
      </c>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c r="AM84" s="371"/>
      <c r="AN84" s="40"/>
    </row>
    <row r="85" spans="1:40" x14ac:dyDescent="0.45">
      <c r="A85" s="371"/>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40"/>
    </row>
    <row r="86" spans="1:40" x14ac:dyDescent="0.45">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71"/>
      <c r="AL86" s="371"/>
      <c r="AM86" s="371"/>
      <c r="AN86" s="40"/>
    </row>
    <row r="87" spans="1:40" ht="10.5" customHeight="1" x14ac:dyDescent="0.45">
      <c r="A87" s="84"/>
      <c r="B87" s="287"/>
      <c r="C87" s="287"/>
      <c r="D87" s="287"/>
      <c r="E87" s="287"/>
      <c r="F87" s="287"/>
      <c r="G87" s="287"/>
      <c r="H87" s="287"/>
      <c r="I87" s="287"/>
      <c r="J87" s="287"/>
      <c r="K87" s="287"/>
      <c r="L87" s="287"/>
      <c r="M87" s="287"/>
      <c r="N87" s="287"/>
      <c r="O87" s="287"/>
      <c r="P87" s="287"/>
      <c r="Q87" s="287"/>
      <c r="R87" s="287"/>
      <c r="S87" s="287"/>
      <c r="T87" s="287"/>
      <c r="U87" s="287"/>
      <c r="V87" s="84"/>
      <c r="W87" s="84"/>
      <c r="X87" s="84"/>
      <c r="Y87" s="84"/>
      <c r="Z87" s="84"/>
      <c r="AA87" s="84"/>
      <c r="AB87" s="84"/>
      <c r="AC87" s="84"/>
      <c r="AD87" s="84"/>
      <c r="AE87" s="84"/>
      <c r="AF87" s="84"/>
      <c r="AG87" s="84"/>
      <c r="AH87" s="84"/>
      <c r="AI87" s="84"/>
      <c r="AJ87" s="84"/>
      <c r="AK87" s="84"/>
      <c r="AL87" s="84"/>
      <c r="AM87" s="84"/>
      <c r="AN87" s="40"/>
    </row>
    <row r="88" spans="1:40" x14ac:dyDescent="0.45">
      <c r="A88" s="85"/>
      <c r="B88" s="376"/>
      <c r="C88" s="376"/>
      <c r="D88" s="376"/>
      <c r="E88" s="376"/>
      <c r="F88" s="376"/>
      <c r="G88" s="376"/>
      <c r="H88" s="376"/>
      <c r="I88" s="376"/>
      <c r="J88" s="376"/>
      <c r="K88" s="376"/>
      <c r="L88" s="376"/>
      <c r="M88" s="376"/>
      <c r="N88" s="376"/>
      <c r="O88" s="376"/>
      <c r="P88" s="376"/>
      <c r="Q88" s="376"/>
      <c r="R88" s="376"/>
      <c r="S88" s="376"/>
      <c r="T88" s="376"/>
      <c r="U88" s="376"/>
      <c r="V88" s="85"/>
      <c r="W88" s="377"/>
      <c r="X88" s="377"/>
      <c r="Y88" s="377"/>
      <c r="Z88" s="377"/>
      <c r="AA88" s="377"/>
      <c r="AB88" s="377"/>
      <c r="AC88" s="377"/>
      <c r="AD88" s="377"/>
      <c r="AE88" s="494"/>
      <c r="AF88" s="494"/>
      <c r="AG88" s="494"/>
      <c r="AH88" s="494"/>
      <c r="AI88" s="494"/>
      <c r="AJ88" s="494"/>
      <c r="AK88" s="494"/>
      <c r="AL88" s="494"/>
      <c r="AM88" s="494"/>
      <c r="AN88" s="40"/>
    </row>
    <row r="89" spans="1:40" x14ac:dyDescent="0.45">
      <c r="A89" s="357" t="s">
        <v>59</v>
      </c>
      <c r="B89" s="357"/>
      <c r="C89" s="357"/>
      <c r="D89" s="357"/>
      <c r="E89" s="357"/>
      <c r="F89" s="357"/>
      <c r="G89" s="357"/>
      <c r="H89" s="357"/>
      <c r="I89" s="357"/>
      <c r="J89" s="357"/>
      <c r="K89" s="357"/>
      <c r="L89" s="357"/>
      <c r="M89" s="357"/>
      <c r="N89" s="357"/>
      <c r="O89" s="357"/>
      <c r="P89" s="357"/>
      <c r="Q89" s="357"/>
      <c r="R89" s="357"/>
      <c r="S89" s="357"/>
      <c r="T89" s="357"/>
      <c r="U89" s="357"/>
      <c r="V89" s="357"/>
      <c r="W89" s="357" t="s">
        <v>60</v>
      </c>
      <c r="X89" s="357"/>
      <c r="Y89" s="357"/>
      <c r="Z89" s="357"/>
      <c r="AA89" s="357"/>
      <c r="AB89" s="357"/>
      <c r="AC89" s="357"/>
      <c r="AD89" s="357"/>
      <c r="AE89" s="357"/>
      <c r="AF89" s="357"/>
      <c r="AG89" s="357"/>
      <c r="AH89" s="357"/>
      <c r="AI89" s="357"/>
      <c r="AJ89" s="357"/>
      <c r="AK89" s="357"/>
      <c r="AL89" s="357"/>
      <c r="AM89" s="357"/>
      <c r="AN89" s="42"/>
    </row>
    <row r="90" spans="1:40" ht="5.25" customHeight="1" x14ac:dyDescent="0.45">
      <c r="A90" s="378"/>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86"/>
    </row>
    <row r="91" spans="1:40" ht="45.75" customHeight="1" x14ac:dyDescent="0.45">
      <c r="A91" s="379" t="s">
        <v>180</v>
      </c>
      <c r="B91" s="379"/>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40"/>
    </row>
    <row r="92" spans="1:40" ht="77.25" customHeight="1" x14ac:dyDescent="0.45">
      <c r="A92" s="380" t="s">
        <v>181</v>
      </c>
      <c r="B92" s="380"/>
      <c r="C92" s="380"/>
      <c r="D92" s="380"/>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40"/>
    </row>
    <row r="93" spans="1:40" ht="26.25" customHeight="1" x14ac:dyDescent="0.45">
      <c r="A93" s="85"/>
      <c r="B93" s="383"/>
      <c r="C93" s="383"/>
      <c r="D93" s="383"/>
      <c r="E93" s="383"/>
      <c r="F93" s="383"/>
      <c r="G93" s="383"/>
      <c r="H93" s="383"/>
      <c r="I93" s="383"/>
      <c r="J93" s="383"/>
      <c r="K93" s="383"/>
      <c r="L93" s="383"/>
      <c r="M93" s="87"/>
      <c r="N93" s="411"/>
      <c r="O93" s="411"/>
      <c r="P93" s="411"/>
      <c r="Q93" s="411"/>
      <c r="R93" s="411"/>
      <c r="S93" s="87"/>
      <c r="T93" s="383"/>
      <c r="U93" s="383"/>
      <c r="V93" s="383"/>
      <c r="W93" s="383"/>
      <c r="X93" s="383"/>
      <c r="Y93" s="383"/>
      <c r="Z93" s="383"/>
      <c r="AA93" s="383"/>
      <c r="AB93" s="383"/>
      <c r="AC93" s="383"/>
      <c r="AD93" s="383"/>
      <c r="AE93" s="383"/>
      <c r="AF93" s="383"/>
      <c r="AG93" s="87"/>
      <c r="AH93" s="411"/>
      <c r="AI93" s="411"/>
      <c r="AJ93" s="411"/>
      <c r="AK93" s="411"/>
      <c r="AL93" s="411"/>
      <c r="AM93" s="119"/>
      <c r="AN93" s="40"/>
    </row>
    <row r="94" spans="1:40" x14ac:dyDescent="0.45">
      <c r="A94" s="5"/>
      <c r="B94" s="400" t="s">
        <v>61</v>
      </c>
      <c r="C94" s="400"/>
      <c r="D94" s="400"/>
      <c r="E94" s="400"/>
      <c r="F94" s="400"/>
      <c r="G94" s="400"/>
      <c r="H94" s="400"/>
      <c r="I94" s="400"/>
      <c r="J94" s="400"/>
      <c r="K94" s="400"/>
      <c r="L94" s="400"/>
      <c r="M94" s="5"/>
      <c r="N94" s="357" t="s">
        <v>60</v>
      </c>
      <c r="O94" s="357"/>
      <c r="P94" s="357"/>
      <c r="Q94" s="357"/>
      <c r="R94" s="357"/>
      <c r="S94" s="116"/>
      <c r="T94" s="357" t="s">
        <v>62</v>
      </c>
      <c r="U94" s="357"/>
      <c r="V94" s="357"/>
      <c r="W94" s="357"/>
      <c r="X94" s="357"/>
      <c r="Y94" s="357"/>
      <c r="Z94" s="357"/>
      <c r="AA94" s="357"/>
      <c r="AB94" s="357"/>
      <c r="AC94" s="357"/>
      <c r="AD94" s="357"/>
      <c r="AE94" s="357"/>
      <c r="AF94" s="357"/>
      <c r="AG94" s="116"/>
      <c r="AH94" s="357" t="s">
        <v>60</v>
      </c>
      <c r="AI94" s="357"/>
      <c r="AJ94" s="357"/>
      <c r="AK94" s="357"/>
      <c r="AL94" s="357"/>
      <c r="AM94" s="5"/>
      <c r="AN94" s="42"/>
    </row>
    <row r="95" spans="1:40" x14ac:dyDescent="0.45">
      <c r="A95" s="88"/>
      <c r="B95" s="382"/>
      <c r="C95" s="382"/>
      <c r="D95" s="382"/>
      <c r="E95" s="382"/>
      <c r="F95" s="382"/>
      <c r="G95" s="382"/>
      <c r="H95" s="382"/>
      <c r="I95" s="382"/>
      <c r="J95" s="382"/>
      <c r="K95" s="382"/>
      <c r="L95" s="382"/>
      <c r="M95" s="89"/>
      <c r="N95" s="384"/>
      <c r="O95" s="314"/>
      <c r="P95" s="314"/>
      <c r="Q95" s="314"/>
      <c r="R95" s="314"/>
      <c r="S95" s="89"/>
      <c r="T95" s="317"/>
      <c r="U95" s="317"/>
      <c r="V95" s="317"/>
      <c r="W95" s="317"/>
      <c r="X95" s="317"/>
      <c r="Y95" s="317"/>
      <c r="Z95" s="317"/>
      <c r="AA95" s="317"/>
      <c r="AB95" s="317"/>
      <c r="AC95" s="317"/>
      <c r="AD95" s="317"/>
      <c r="AE95" s="317"/>
      <c r="AF95" s="317"/>
      <c r="AG95" s="89"/>
      <c r="AH95" s="409"/>
      <c r="AI95" s="409"/>
      <c r="AJ95" s="409"/>
      <c r="AK95" s="409"/>
      <c r="AL95" s="409"/>
      <c r="AM95" s="89"/>
      <c r="AN95" s="40"/>
    </row>
    <row r="96" spans="1:40" ht="12.75" customHeight="1" x14ac:dyDescent="0.45">
      <c r="A96" s="85"/>
      <c r="B96" s="383"/>
      <c r="C96" s="383"/>
      <c r="D96" s="383"/>
      <c r="E96" s="383"/>
      <c r="F96" s="383"/>
      <c r="G96" s="383"/>
      <c r="H96" s="383"/>
      <c r="I96" s="383"/>
      <c r="J96" s="383"/>
      <c r="K96" s="383"/>
      <c r="L96" s="383"/>
      <c r="M96" s="87"/>
      <c r="N96" s="385"/>
      <c r="O96" s="385"/>
      <c r="P96" s="385"/>
      <c r="Q96" s="385"/>
      <c r="R96" s="385"/>
      <c r="S96" s="87"/>
      <c r="T96" s="381"/>
      <c r="U96" s="381"/>
      <c r="V96" s="381"/>
      <c r="W96" s="381"/>
      <c r="X96" s="381"/>
      <c r="Y96" s="381"/>
      <c r="Z96" s="381"/>
      <c r="AA96" s="381"/>
      <c r="AB96" s="381"/>
      <c r="AC96" s="381"/>
      <c r="AD96" s="381"/>
      <c r="AE96" s="381"/>
      <c r="AF96" s="381"/>
      <c r="AG96" s="87"/>
      <c r="AH96" s="410"/>
      <c r="AI96" s="410"/>
      <c r="AJ96" s="410"/>
      <c r="AK96" s="410"/>
      <c r="AL96" s="410"/>
      <c r="AM96" s="90"/>
      <c r="AN96" s="40"/>
    </row>
    <row r="97" spans="1:40" x14ac:dyDescent="0.45">
      <c r="A97" s="5"/>
      <c r="B97" s="400" t="s">
        <v>63</v>
      </c>
      <c r="C97" s="400"/>
      <c r="D97" s="400"/>
      <c r="E97" s="400"/>
      <c r="F97" s="400"/>
      <c r="G97" s="400"/>
      <c r="H97" s="400"/>
      <c r="I97" s="400"/>
      <c r="J97" s="400"/>
      <c r="K97" s="400"/>
      <c r="L97" s="400"/>
      <c r="M97" s="116"/>
      <c r="N97" s="357" t="s">
        <v>60</v>
      </c>
      <c r="O97" s="357"/>
      <c r="P97" s="357"/>
      <c r="Q97" s="357"/>
      <c r="R97" s="357"/>
      <c r="S97" s="116"/>
      <c r="T97" s="357" t="s">
        <v>64</v>
      </c>
      <c r="U97" s="357"/>
      <c r="V97" s="357"/>
      <c r="W97" s="357"/>
      <c r="X97" s="357"/>
      <c r="Y97" s="357"/>
      <c r="Z97" s="357"/>
      <c r="AA97" s="357"/>
      <c r="AB97" s="357"/>
      <c r="AC97" s="357"/>
      <c r="AD97" s="357"/>
      <c r="AE97" s="357"/>
      <c r="AF97" s="357"/>
      <c r="AG97" s="116"/>
      <c r="AH97" s="357" t="s">
        <v>60</v>
      </c>
      <c r="AI97" s="357"/>
      <c r="AJ97" s="357"/>
      <c r="AK97" s="357"/>
      <c r="AL97" s="357"/>
      <c r="AM97" s="5"/>
      <c r="AN97" s="42"/>
    </row>
    <row r="98" spans="1:40" ht="6" customHeight="1" x14ac:dyDescent="0.45">
      <c r="A98" s="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5"/>
      <c r="AN98" s="42"/>
    </row>
    <row r="99" spans="1:40" s="64" customFormat="1" x14ac:dyDescent="0.45">
      <c r="A99" s="111"/>
      <c r="B99" s="97" t="s">
        <v>39</v>
      </c>
      <c r="C99" s="98"/>
      <c r="D99" s="98"/>
      <c r="E99" s="98"/>
      <c r="F99" s="98"/>
      <c r="G99" s="111"/>
      <c r="H99" s="111"/>
      <c r="I99" s="111"/>
      <c r="J99" s="111"/>
      <c r="K99" s="111"/>
      <c r="L99" s="111"/>
      <c r="M99" s="111"/>
      <c r="N99" s="111"/>
      <c r="O99" s="111"/>
      <c r="P99" s="111"/>
      <c r="Q99" s="111"/>
      <c r="R99" s="111"/>
      <c r="S99" s="111"/>
      <c r="T99" s="111"/>
      <c r="U99" s="111"/>
      <c r="V99" s="111"/>
      <c r="W99" s="111"/>
      <c r="X99" s="111"/>
      <c r="Y99" s="111"/>
      <c r="Z99" s="82"/>
      <c r="AA99" s="82"/>
      <c r="AB99" s="82"/>
      <c r="AC99" s="82"/>
      <c r="AD99" s="82"/>
      <c r="AE99" s="82"/>
      <c r="AF99" s="82"/>
      <c r="AG99" s="82"/>
      <c r="AJ99" s="82"/>
      <c r="AK99" s="82"/>
      <c r="AL99" s="82"/>
      <c r="AM99" s="82"/>
      <c r="AN99" s="91"/>
    </row>
    <row r="100" spans="1:40" ht="14.25" customHeight="1" x14ac:dyDescent="0.45">
      <c r="A100" s="96"/>
      <c r="B100" s="98" t="s">
        <v>213</v>
      </c>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62"/>
      <c r="AA100" s="62"/>
      <c r="AB100" s="62"/>
      <c r="AD100" s="62"/>
      <c r="AE100" s="62"/>
      <c r="AG100" s="62"/>
      <c r="AH100" s="63"/>
      <c r="AI100" s="118" t="s">
        <v>65</v>
      </c>
      <c r="AJ100" s="62"/>
      <c r="AK100" s="62"/>
      <c r="AL100" s="62"/>
      <c r="AM100" s="62"/>
      <c r="AN100" s="99"/>
    </row>
    <row r="101" spans="1:40" x14ac:dyDescent="0.45">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row>
  </sheetData>
  <mergeCells count="252">
    <mergeCell ref="P41:V41"/>
    <mergeCell ref="AC43:AM43"/>
    <mergeCell ref="P42:V42"/>
    <mergeCell ref="AC41:AM41"/>
    <mergeCell ref="AC42:AM42"/>
    <mergeCell ref="C41:O41"/>
    <mergeCell ref="W43:AB43"/>
    <mergeCell ref="A41:B41"/>
    <mergeCell ref="AC48:AM48"/>
    <mergeCell ref="O45:T45"/>
    <mergeCell ref="A44:L44"/>
    <mergeCell ref="C37:O37"/>
    <mergeCell ref="AC31:AM31"/>
    <mergeCell ref="P34:V34"/>
    <mergeCell ref="C35:O35"/>
    <mergeCell ref="A33:AM33"/>
    <mergeCell ref="P35:V35"/>
    <mergeCell ref="W34:AB34"/>
    <mergeCell ref="O24:U24"/>
    <mergeCell ref="U8:Y8"/>
    <mergeCell ref="U10:Y10"/>
    <mergeCell ref="P37:V37"/>
    <mergeCell ref="AC36:AM36"/>
    <mergeCell ref="AC37:AM37"/>
    <mergeCell ref="W36:AB36"/>
    <mergeCell ref="W37:AB37"/>
    <mergeCell ref="AC29:AM29"/>
    <mergeCell ref="AC35:AM35"/>
    <mergeCell ref="W35:AB35"/>
    <mergeCell ref="V27:AB27"/>
    <mergeCell ref="AC25:AM25"/>
    <mergeCell ref="AC24:AM24"/>
    <mergeCell ref="O25:U25"/>
    <mergeCell ref="V25:AB25"/>
    <mergeCell ref="D30:N30"/>
    <mergeCell ref="O26:U26"/>
    <mergeCell ref="V31:AB31"/>
    <mergeCell ref="C36:O36"/>
    <mergeCell ref="N97:R97"/>
    <mergeCell ref="A67:AM67"/>
    <mergeCell ref="AH97:AL97"/>
    <mergeCell ref="T97:AF97"/>
    <mergeCell ref="X16:Z16"/>
    <mergeCell ref="AA17:AE17"/>
    <mergeCell ref="X18:Z18"/>
    <mergeCell ref="AA16:AE16"/>
    <mergeCell ref="A22:AM22"/>
    <mergeCell ref="AA18:AE18"/>
    <mergeCell ref="A20:AM20"/>
    <mergeCell ref="AE88:AM88"/>
    <mergeCell ref="V24:AB24"/>
    <mergeCell ref="AC34:AM34"/>
    <mergeCell ref="O29:U29"/>
    <mergeCell ref="V29:AB29"/>
    <mergeCell ref="A23:AM23"/>
    <mergeCell ref="O30:U30"/>
    <mergeCell ref="V30:AB30"/>
    <mergeCell ref="AC30:AM30"/>
    <mergeCell ref="A30:C30"/>
    <mergeCell ref="A31:U31"/>
    <mergeCell ref="AC26:AM26"/>
    <mergeCell ref="O27:U27"/>
    <mergeCell ref="N64:R64"/>
    <mergeCell ref="A70:AM70"/>
    <mergeCell ref="A66:AM66"/>
    <mergeCell ref="AG55:AJ55"/>
    <mergeCell ref="V26:AB26"/>
    <mergeCell ref="L18:U18"/>
    <mergeCell ref="AJ17:AM17"/>
    <mergeCell ref="AF16:AI16"/>
    <mergeCell ref="A13:B13"/>
    <mergeCell ref="A16:B16"/>
    <mergeCell ref="AF17:AI17"/>
    <mergeCell ref="AF13:AI13"/>
    <mergeCell ref="AG69:AL69"/>
    <mergeCell ref="AJ13:AM13"/>
    <mergeCell ref="A21:AM21"/>
    <mergeCell ref="AA13:AE13"/>
    <mergeCell ref="AJ16:AM16"/>
    <mergeCell ref="AA19:AE19"/>
    <mergeCell ref="AJ19:AM19"/>
    <mergeCell ref="T69:AF69"/>
    <mergeCell ref="B69:K69"/>
    <mergeCell ref="AF19:AI19"/>
    <mergeCell ref="AF18:AI18"/>
    <mergeCell ref="V19:W19"/>
    <mergeCell ref="L13:U13"/>
    <mergeCell ref="V17:W17"/>
    <mergeCell ref="A18:B18"/>
    <mergeCell ref="V15:W15"/>
    <mergeCell ref="V13:W13"/>
    <mergeCell ref="V16:W16"/>
    <mergeCell ref="C17:K17"/>
    <mergeCell ref="AA15:AE15"/>
    <mergeCell ref="L17:U17"/>
    <mergeCell ref="X17:Z17"/>
    <mergeCell ref="X13:Z13"/>
    <mergeCell ref="C13:K13"/>
    <mergeCell ref="C15:K15"/>
    <mergeCell ref="A15:B15"/>
    <mergeCell ref="C19:K19"/>
    <mergeCell ref="A17:B17"/>
    <mergeCell ref="L15:U15"/>
    <mergeCell ref="AJ15:AM15"/>
    <mergeCell ref="AF15:AI15"/>
    <mergeCell ref="X15:Z15"/>
    <mergeCell ref="AJ18:AM18"/>
    <mergeCell ref="V18:W18"/>
    <mergeCell ref="L16:U16"/>
    <mergeCell ref="C16:K16"/>
    <mergeCell ref="C18:K18"/>
    <mergeCell ref="A19:B19"/>
    <mergeCell ref="X19:Z19"/>
    <mergeCell ref="L19:U19"/>
    <mergeCell ref="A11:AM11"/>
    <mergeCell ref="A12:AM12"/>
    <mergeCell ref="A2:AM2"/>
    <mergeCell ref="H4:AB4"/>
    <mergeCell ref="A6:G6"/>
    <mergeCell ref="A3:AM3"/>
    <mergeCell ref="A5:G5"/>
    <mergeCell ref="AI4:AL4"/>
    <mergeCell ref="AD4:AH4"/>
    <mergeCell ref="A4:F4"/>
    <mergeCell ref="AA10:AI10"/>
    <mergeCell ref="A8:G8"/>
    <mergeCell ref="H8:L8"/>
    <mergeCell ref="H10:L10"/>
    <mergeCell ref="AC6:AL6"/>
    <mergeCell ref="H6:U6"/>
    <mergeCell ref="AJ10:AL10"/>
    <mergeCell ref="A10:G10"/>
    <mergeCell ref="T61:AB62"/>
    <mergeCell ref="A59:AM59"/>
    <mergeCell ref="AK55:AM55"/>
    <mergeCell ref="AC60:AM60"/>
    <mergeCell ref="AC62:AH62"/>
    <mergeCell ref="N61:R62"/>
    <mergeCell ref="B97:L97"/>
    <mergeCell ref="B93:L93"/>
    <mergeCell ref="T94:AF94"/>
    <mergeCell ref="T73:Z73"/>
    <mergeCell ref="AA73:AG73"/>
    <mergeCell ref="T71:Z71"/>
    <mergeCell ref="M71:R71"/>
    <mergeCell ref="M69:R69"/>
    <mergeCell ref="A58:AM58"/>
    <mergeCell ref="A61:L62"/>
    <mergeCell ref="A56:AM56"/>
    <mergeCell ref="A64:L64"/>
    <mergeCell ref="AH95:AL96"/>
    <mergeCell ref="AH93:AL93"/>
    <mergeCell ref="N93:R93"/>
    <mergeCell ref="AE89:AM89"/>
    <mergeCell ref="B94:L94"/>
    <mergeCell ref="A57:G57"/>
    <mergeCell ref="A90:AM90"/>
    <mergeCell ref="AH94:AL94"/>
    <mergeCell ref="A91:AM91"/>
    <mergeCell ref="A92:AM92"/>
    <mergeCell ref="N94:R94"/>
    <mergeCell ref="T95:AF96"/>
    <mergeCell ref="B95:L96"/>
    <mergeCell ref="N95:R96"/>
    <mergeCell ref="T93:AF93"/>
    <mergeCell ref="W89:AD89"/>
    <mergeCell ref="AC78:AH78"/>
    <mergeCell ref="A83:AM83"/>
    <mergeCell ref="B80:K81"/>
    <mergeCell ref="M79:R80"/>
    <mergeCell ref="T78:AB78"/>
    <mergeCell ref="A84:AM86"/>
    <mergeCell ref="M73:R73"/>
    <mergeCell ref="M75:R75"/>
    <mergeCell ref="M77:R77"/>
    <mergeCell ref="AI79:AL79"/>
    <mergeCell ref="A89:V89"/>
    <mergeCell ref="B87:U88"/>
    <mergeCell ref="W88:AD88"/>
    <mergeCell ref="B73:K73"/>
    <mergeCell ref="P43:V43"/>
    <mergeCell ref="U44:AM44"/>
    <mergeCell ref="C40:O40"/>
    <mergeCell ref="W42:AB42"/>
    <mergeCell ref="AC40:AM40"/>
    <mergeCell ref="P40:V40"/>
    <mergeCell ref="W40:AB40"/>
    <mergeCell ref="A60:AB60"/>
    <mergeCell ref="AC49:AM49"/>
    <mergeCell ref="M45:N45"/>
    <mergeCell ref="A46:AM46"/>
    <mergeCell ref="AE57:AM57"/>
    <mergeCell ref="A49:AB49"/>
    <mergeCell ref="O44:T44"/>
    <mergeCell ref="AC47:AM47"/>
    <mergeCell ref="A42:B42"/>
    <mergeCell ref="A43:O43"/>
    <mergeCell ref="AC45:AM45"/>
    <mergeCell ref="A55:G55"/>
    <mergeCell ref="H57:AD57"/>
    <mergeCell ref="B45:K45"/>
    <mergeCell ref="A47:AB47"/>
    <mergeCell ref="A48:AB48"/>
    <mergeCell ref="W41:AB41"/>
    <mergeCell ref="P39:V39"/>
    <mergeCell ref="A32:AM32"/>
    <mergeCell ref="A35:B35"/>
    <mergeCell ref="A72:AM72"/>
    <mergeCell ref="AJ71:AL71"/>
    <mergeCell ref="AH71:AI71"/>
    <mergeCell ref="B71:K71"/>
    <mergeCell ref="AC39:AM39"/>
    <mergeCell ref="A38:B38"/>
    <mergeCell ref="P36:V36"/>
    <mergeCell ref="P38:V38"/>
    <mergeCell ref="C38:O38"/>
    <mergeCell ref="A36:B36"/>
    <mergeCell ref="A37:B37"/>
    <mergeCell ref="A34:B34"/>
    <mergeCell ref="AC38:AM38"/>
    <mergeCell ref="W38:AB38"/>
    <mergeCell ref="C39:O39"/>
    <mergeCell ref="W39:AB39"/>
    <mergeCell ref="C34:O34"/>
    <mergeCell ref="H55:AD55"/>
    <mergeCell ref="AI64:AL64"/>
    <mergeCell ref="AA71:AG71"/>
    <mergeCell ref="C42:O42"/>
    <mergeCell ref="AA8:AL8"/>
    <mergeCell ref="N8:T8"/>
    <mergeCell ref="N10:T10"/>
    <mergeCell ref="T80:AL81"/>
    <mergeCell ref="W45:AB45"/>
    <mergeCell ref="A40:B40"/>
    <mergeCell ref="N1:AM1"/>
    <mergeCell ref="A24:B24"/>
    <mergeCell ref="A25:B25"/>
    <mergeCell ref="A26:B26"/>
    <mergeCell ref="A27:B27"/>
    <mergeCell ref="A28:B28"/>
    <mergeCell ref="A29:B29"/>
    <mergeCell ref="C29:N29"/>
    <mergeCell ref="C28:N28"/>
    <mergeCell ref="C24:N24"/>
    <mergeCell ref="C25:N25"/>
    <mergeCell ref="C26:N26"/>
    <mergeCell ref="C27:N27"/>
    <mergeCell ref="AC27:AM27"/>
    <mergeCell ref="O28:U28"/>
    <mergeCell ref="V28:AB28"/>
    <mergeCell ref="AC28:AM28"/>
    <mergeCell ref="A39:B39"/>
  </mergeCells>
  <conditionalFormatting sqref="AC45:AM45">
    <cfRule type="cellIs" dxfId="0" priority="1" operator="greaterThan">
      <formula>$AC$43</formula>
    </cfRule>
  </conditionalFormatting>
  <hyperlinks>
    <hyperlink ref="B99" r:id="rId1" xr:uid="{00000000-0004-0000-0000-000000000000}"/>
    <hyperlink ref="B52" r:id="rId2" xr:uid="{00000000-0004-0000-0000-000001000000}"/>
  </hyperlinks>
  <printOptions horizontalCentered="1" verticalCentered="1"/>
  <pageMargins left="0.5" right="0.5" top="0.75" bottom="0.5" header="0.3" footer="0.3"/>
  <pageSetup orientation="portrait" r:id="rId3"/>
  <ignoredErrors>
    <ignoredError sqref="A15:B19" numberStoredAsText="1"/>
  </ignoredErrors>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Tables!$B$2:$B$3</xm:f>
          </x14:formula1>
          <xm:sqref>P35:P42 Q35:V35 Q39:V42</xm:sqref>
        </x14:dataValidation>
        <x14:dataValidation type="list" allowBlank="1" showInputMessage="1" showErrorMessage="1" xr:uid="{00000000-0002-0000-0000-000003000000}">
          <x14:formula1>
            <xm:f>Tables!$F$2:$F$5</xm:f>
          </x14:formula1>
          <xm:sqref>AC6</xm:sqref>
        </x14:dataValidation>
        <x14:dataValidation type="list" allowBlank="1" showInputMessage="1" showErrorMessage="1" xr:uid="{00000000-0002-0000-0000-000004000000}">
          <x14:formula1>
            <xm:f>Tables!$E$2:$E$10</xm:f>
          </x14:formula1>
          <xm:sqref>AC62 AC78</xm:sqref>
        </x14:dataValidation>
        <x14:dataValidation type="list" allowBlank="1" showInputMessage="1" showErrorMessage="1" xr:uid="{00000000-0002-0000-0000-000000000000}">
          <x14:formula1>
            <xm:f>Tables!$C$2:$C$7</xm:f>
          </x14:formula1>
          <xm:sqref>H8:L8</xm:sqref>
        </x14:dataValidation>
        <x14:dataValidation type="list" allowBlank="1" showInputMessage="1" showErrorMessage="1" xr:uid="{00000000-0002-0000-0000-000001000000}">
          <x14:formula1>
            <xm:f>Tables!$D$2:$D$7</xm:f>
          </x14:formula1>
          <xm:sqref>H10:L10</xm:sqref>
        </x14:dataValidation>
        <x14:dataValidation type="list" allowBlank="1" showInputMessage="1" showErrorMessage="1" xr:uid="{00000000-0002-0000-0000-000005000000}">
          <x14:formula1>
            <xm:f>Tables!$A$2:$A$15</xm:f>
          </x14:formula1>
          <xm:sqref>C35:O42</xm:sqref>
        </x14:dataValidation>
        <x14:dataValidation type="list" allowBlank="1" showInputMessage="1" showErrorMessage="1" xr:uid="{A5B2191C-63D2-4479-9643-EFDB3EFB423A}">
          <x14:formula1>
            <xm:f>Tables!$G$2:$G$6</xm:f>
          </x14:formula1>
          <xm:sqref>AA71:AG71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5ED9-9146-49F7-A72D-B80FD800C04F}">
  <sheetPr>
    <pageSetUpPr fitToPage="1"/>
  </sheetPr>
  <dimension ref="A1:R59"/>
  <sheetViews>
    <sheetView showGridLines="0" zoomScale="90" zoomScaleNormal="90" workbookViewId="0">
      <selection activeCell="I50" sqref="I50"/>
    </sheetView>
  </sheetViews>
  <sheetFormatPr defaultColWidth="9.1328125" defaultRowHeight="14.25" x14ac:dyDescent="0.45"/>
  <cols>
    <col min="1" max="1" width="2.3984375" style="121" customWidth="1"/>
    <col min="2" max="2" width="9.1328125" style="121" customWidth="1"/>
    <col min="3" max="3" width="14.265625" style="121" customWidth="1"/>
    <col min="4" max="4" width="15.1328125" style="121" customWidth="1"/>
    <col min="5" max="5" width="15.59765625" style="121" customWidth="1"/>
    <col min="6" max="9" width="13.265625" style="121" customWidth="1"/>
    <col min="10" max="10" width="15.265625" style="121" customWidth="1"/>
    <col min="11" max="11" width="15.3984375" style="121" customWidth="1"/>
    <col min="12" max="16" width="14.265625" style="121" customWidth="1"/>
    <col min="17" max="17" width="6" style="121" customWidth="1"/>
    <col min="18" max="18" width="2" style="93" customWidth="1"/>
    <col min="19" max="16384" width="9.1328125" style="93"/>
  </cols>
  <sheetData>
    <row r="1" spans="1:18" s="129" customFormat="1" ht="21" customHeight="1" x14ac:dyDescent="0.6">
      <c r="A1" s="234" t="s">
        <v>190</v>
      </c>
      <c r="B1" s="128"/>
      <c r="C1" s="128"/>
      <c r="D1" s="128"/>
      <c r="E1" s="128"/>
      <c r="F1" s="128"/>
      <c r="G1" s="566" t="s">
        <v>194</v>
      </c>
      <c r="H1" s="567"/>
      <c r="I1" s="567"/>
      <c r="J1" s="567"/>
      <c r="K1" s="567"/>
      <c r="L1" s="567"/>
      <c r="M1" s="567"/>
      <c r="N1" s="567"/>
      <c r="O1" s="567"/>
      <c r="P1" s="567"/>
      <c r="Q1" s="568"/>
    </row>
    <row r="2" spans="1:18" s="129" customFormat="1" ht="7.5" customHeight="1" x14ac:dyDescent="0.6">
      <c r="A2" s="234"/>
      <c r="B2" s="128"/>
      <c r="C2" s="128"/>
      <c r="D2" s="128"/>
      <c r="E2" s="128"/>
      <c r="F2" s="128"/>
      <c r="G2" s="569"/>
      <c r="H2" s="570"/>
      <c r="I2" s="570"/>
      <c r="J2" s="570"/>
      <c r="K2" s="570"/>
      <c r="L2" s="570"/>
      <c r="M2" s="570"/>
      <c r="N2" s="570"/>
      <c r="O2" s="570"/>
      <c r="P2" s="570"/>
      <c r="Q2" s="571"/>
    </row>
    <row r="3" spans="1:18" s="129" customFormat="1" ht="15.75" customHeight="1" x14ac:dyDescent="0.5">
      <c r="A3" s="130" t="s">
        <v>200</v>
      </c>
      <c r="B3" s="130"/>
      <c r="C3" s="130"/>
      <c r="D3" s="128"/>
      <c r="E3" s="128"/>
      <c r="F3" s="128"/>
      <c r="G3" s="569"/>
      <c r="H3" s="570"/>
      <c r="I3" s="570"/>
      <c r="J3" s="570"/>
      <c r="K3" s="570"/>
      <c r="L3" s="570"/>
      <c r="M3" s="570"/>
      <c r="N3" s="570"/>
      <c r="O3" s="570"/>
      <c r="P3" s="570"/>
      <c r="Q3" s="571"/>
    </row>
    <row r="4" spans="1:18" s="129" customFormat="1" ht="15.75" customHeight="1" x14ac:dyDescent="0.5">
      <c r="A4" s="130" t="s">
        <v>66</v>
      </c>
      <c r="B4" s="128"/>
      <c r="D4" s="128"/>
      <c r="E4" s="131"/>
      <c r="F4" s="128"/>
      <c r="G4" s="569"/>
      <c r="H4" s="570"/>
      <c r="I4" s="570"/>
      <c r="J4" s="570"/>
      <c r="K4" s="570"/>
      <c r="L4" s="570"/>
      <c r="M4" s="570"/>
      <c r="N4" s="570"/>
      <c r="O4" s="570"/>
      <c r="P4" s="570"/>
      <c r="Q4" s="571"/>
    </row>
    <row r="5" spans="1:18" s="129" customFormat="1" ht="15.75" customHeight="1" x14ac:dyDescent="0.5">
      <c r="A5" s="130" t="s">
        <v>67</v>
      </c>
      <c r="B5" s="128"/>
      <c r="C5" s="222"/>
      <c r="D5" s="132" t="str">
        <f>IF(E4="","", E4)</f>
        <v/>
      </c>
      <c r="E5" s="132" t="str">
        <f>IF(D5="", "", D5+364)</f>
        <v/>
      </c>
      <c r="F5" s="128"/>
      <c r="G5" s="572"/>
      <c r="H5" s="573"/>
      <c r="I5" s="573"/>
      <c r="J5" s="573"/>
      <c r="K5" s="573"/>
      <c r="L5" s="573"/>
      <c r="M5" s="573"/>
      <c r="N5" s="573"/>
      <c r="O5" s="573"/>
      <c r="P5" s="573"/>
      <c r="Q5" s="574"/>
    </row>
    <row r="6" spans="1:18" s="129" customFormat="1" ht="7.5" customHeight="1" x14ac:dyDescent="0.5">
      <c r="A6" s="130"/>
      <c r="B6" s="128"/>
      <c r="C6" s="239"/>
      <c r="D6" s="221"/>
      <c r="E6" s="221"/>
      <c r="F6" s="240"/>
      <c r="G6" s="241"/>
      <c r="H6" s="241"/>
      <c r="I6" s="241"/>
      <c r="J6" s="241"/>
      <c r="K6" s="241"/>
      <c r="L6" s="241"/>
      <c r="M6" s="241"/>
      <c r="N6" s="241"/>
      <c r="O6" s="241"/>
      <c r="P6" s="241"/>
      <c r="Q6" s="241"/>
    </row>
    <row r="7" spans="1:18" s="129" customFormat="1" ht="8.25" customHeight="1" x14ac:dyDescent="0.5">
      <c r="A7" s="254"/>
      <c r="B7" s="255"/>
      <c r="C7" s="256"/>
      <c r="D7" s="256"/>
      <c r="E7" s="255"/>
      <c r="F7" s="255"/>
      <c r="G7" s="257"/>
      <c r="H7" s="257"/>
      <c r="I7" s="257"/>
      <c r="J7" s="257"/>
      <c r="K7" s="257"/>
      <c r="L7" s="257"/>
      <c r="M7" s="257"/>
      <c r="N7" s="257"/>
      <c r="O7" s="257"/>
      <c r="P7" s="255"/>
      <c r="Q7" s="255"/>
      <c r="R7" s="258"/>
    </row>
    <row r="8" spans="1:18" s="129" customFormat="1" ht="57.75" customHeight="1" x14ac:dyDescent="0.5">
      <c r="A8" s="259"/>
      <c r="B8" s="215" t="s">
        <v>191</v>
      </c>
      <c r="C8" s="216"/>
      <c r="D8" s="216"/>
      <c r="E8" s="216"/>
      <c r="F8" s="133" t="s">
        <v>68</v>
      </c>
      <c r="G8" s="133" t="s">
        <v>69</v>
      </c>
      <c r="H8" s="133" t="s">
        <v>70</v>
      </c>
      <c r="I8" s="133" t="s">
        <v>71</v>
      </c>
      <c r="J8" s="133" t="s">
        <v>72</v>
      </c>
      <c r="K8" s="133" t="s">
        <v>73</v>
      </c>
      <c r="L8" s="133" t="s">
        <v>74</v>
      </c>
      <c r="M8" s="133" t="s">
        <v>75</v>
      </c>
      <c r="N8" s="133" t="s">
        <v>76</v>
      </c>
      <c r="O8" s="133" t="s">
        <v>77</v>
      </c>
      <c r="P8" s="133" t="s">
        <v>78</v>
      </c>
      <c r="Q8" s="217"/>
      <c r="R8" s="231"/>
    </row>
    <row r="9" spans="1:18" s="129" customFormat="1" ht="15.75" x14ac:dyDescent="0.5">
      <c r="A9" s="259"/>
      <c r="B9" s="558" t="s">
        <v>79</v>
      </c>
      <c r="C9" s="558"/>
      <c r="D9" s="558"/>
      <c r="E9" s="558"/>
      <c r="F9" s="134"/>
      <c r="G9" s="135"/>
      <c r="H9" s="135"/>
      <c r="I9" s="135"/>
      <c r="J9" s="135"/>
      <c r="K9" s="135"/>
      <c r="L9" s="135"/>
      <c r="M9" s="136"/>
      <c r="N9" s="137">
        <v>52</v>
      </c>
      <c r="O9" s="135"/>
      <c r="P9" s="138">
        <f>F9*M9*N9</f>
        <v>0</v>
      </c>
      <c r="Q9" s="199"/>
      <c r="R9" s="231"/>
    </row>
    <row r="10" spans="1:18" s="129" customFormat="1" ht="15.75" x14ac:dyDescent="0.5">
      <c r="A10" s="259"/>
      <c r="B10" s="558" t="s">
        <v>80</v>
      </c>
      <c r="C10" s="558"/>
      <c r="D10" s="558"/>
      <c r="E10" s="558"/>
      <c r="F10" s="139">
        <f>F9*1.5</f>
        <v>0</v>
      </c>
      <c r="G10" s="140"/>
      <c r="H10" s="140"/>
      <c r="I10" s="140"/>
      <c r="J10" s="140"/>
      <c r="K10" s="140"/>
      <c r="L10" s="140"/>
      <c r="M10" s="141"/>
      <c r="N10" s="137">
        <v>52</v>
      </c>
      <c r="O10" s="140"/>
      <c r="P10" s="138">
        <f>F10*M10*N10</f>
        <v>0</v>
      </c>
      <c r="Q10" s="199"/>
      <c r="R10" s="231"/>
    </row>
    <row r="11" spans="1:18" s="129" customFormat="1" ht="15.75" x14ac:dyDescent="0.5">
      <c r="A11" s="259"/>
      <c r="B11" s="575" t="s">
        <v>81</v>
      </c>
      <c r="C11" s="576"/>
      <c r="D11" s="576"/>
      <c r="E11" s="577"/>
      <c r="F11" s="140"/>
      <c r="G11" s="140"/>
      <c r="H11" s="140"/>
      <c r="I11" s="140"/>
      <c r="J11" s="140"/>
      <c r="K11" s="140"/>
      <c r="L11" s="142"/>
      <c r="M11" s="140"/>
      <c r="N11" s="140"/>
      <c r="O11" s="140"/>
      <c r="P11" s="138">
        <f>L11</f>
        <v>0</v>
      </c>
      <c r="Q11" s="199"/>
      <c r="R11" s="231"/>
    </row>
    <row r="12" spans="1:18" s="129" customFormat="1" ht="15.75" x14ac:dyDescent="0.5">
      <c r="A12" s="259"/>
      <c r="B12" s="575" t="s">
        <v>82</v>
      </c>
      <c r="C12" s="576"/>
      <c r="D12" s="576"/>
      <c r="E12" s="577"/>
      <c r="F12" s="140"/>
      <c r="G12" s="140"/>
      <c r="H12" s="140"/>
      <c r="I12" s="140"/>
      <c r="J12" s="142"/>
      <c r="K12" s="140"/>
      <c r="L12" s="140"/>
      <c r="M12" s="140"/>
      <c r="N12" s="140"/>
      <c r="O12" s="143">
        <v>12</v>
      </c>
      <c r="P12" s="138">
        <f>J12*O12</f>
        <v>0</v>
      </c>
      <c r="Q12" s="199"/>
      <c r="R12" s="231"/>
    </row>
    <row r="13" spans="1:18" s="129" customFormat="1" ht="15.75" x14ac:dyDescent="0.5">
      <c r="A13" s="259"/>
      <c r="B13" s="575" t="s">
        <v>83</v>
      </c>
      <c r="C13" s="576"/>
      <c r="D13" s="576"/>
      <c r="E13" s="577"/>
      <c r="F13" s="140"/>
      <c r="G13" s="140"/>
      <c r="H13" s="140"/>
      <c r="I13" s="142"/>
      <c r="J13" s="140"/>
      <c r="K13" s="140"/>
      <c r="L13" s="140"/>
      <c r="M13" s="140"/>
      <c r="N13" s="137">
        <v>24</v>
      </c>
      <c r="O13" s="140"/>
      <c r="P13" s="138">
        <f>I13*N13</f>
        <v>0</v>
      </c>
      <c r="Q13" s="199"/>
      <c r="R13" s="231"/>
    </row>
    <row r="14" spans="1:18" s="129" customFormat="1" ht="15.75" x14ac:dyDescent="0.5">
      <c r="A14" s="259"/>
      <c r="B14" s="575" t="s">
        <v>84</v>
      </c>
      <c r="C14" s="576"/>
      <c r="D14" s="576"/>
      <c r="E14" s="577"/>
      <c r="F14" s="140"/>
      <c r="G14" s="140"/>
      <c r="H14" s="142"/>
      <c r="I14" s="140"/>
      <c r="J14" s="140"/>
      <c r="K14" s="140"/>
      <c r="L14" s="140"/>
      <c r="M14" s="140"/>
      <c r="N14" s="137">
        <v>26</v>
      </c>
      <c r="O14" s="140"/>
      <c r="P14" s="138">
        <f>H14*N14</f>
        <v>0</v>
      </c>
      <c r="Q14" s="199"/>
      <c r="R14" s="231"/>
    </row>
    <row r="15" spans="1:18" s="129" customFormat="1" ht="15.75" x14ac:dyDescent="0.5">
      <c r="A15" s="259"/>
      <c r="B15" s="575" t="s">
        <v>85</v>
      </c>
      <c r="C15" s="576"/>
      <c r="D15" s="576"/>
      <c r="E15" s="577"/>
      <c r="F15" s="140"/>
      <c r="G15" s="142"/>
      <c r="H15" s="140"/>
      <c r="I15" s="140"/>
      <c r="J15" s="140"/>
      <c r="K15" s="140"/>
      <c r="L15" s="140"/>
      <c r="M15" s="140"/>
      <c r="N15" s="137">
        <v>52</v>
      </c>
      <c r="O15" s="140"/>
      <c r="P15" s="138">
        <f>G15*N15</f>
        <v>0</v>
      </c>
      <c r="Q15" s="199"/>
      <c r="R15" s="231"/>
    </row>
    <row r="16" spans="1:18" s="129" customFormat="1" ht="15.75" x14ac:dyDescent="0.5">
      <c r="A16" s="259"/>
      <c r="B16" s="144" t="s">
        <v>86</v>
      </c>
      <c r="C16" s="145"/>
      <c r="D16" s="145"/>
      <c r="E16" s="146"/>
      <c r="F16" s="140"/>
      <c r="G16" s="147"/>
      <c r="H16" s="140"/>
      <c r="I16" s="140"/>
      <c r="J16" s="142"/>
      <c r="K16" s="140"/>
      <c r="L16" s="140"/>
      <c r="M16" s="140"/>
      <c r="N16" s="135"/>
      <c r="O16" s="148"/>
      <c r="P16" s="138">
        <f>J16*O16</f>
        <v>0</v>
      </c>
      <c r="Q16" s="199"/>
      <c r="R16" s="231"/>
    </row>
    <row r="17" spans="1:18" s="129" customFormat="1" ht="15.75" x14ac:dyDescent="0.5">
      <c r="A17" s="259"/>
      <c r="B17" s="575" t="s">
        <v>87</v>
      </c>
      <c r="C17" s="578"/>
      <c r="D17" s="149"/>
      <c r="E17" s="149"/>
      <c r="F17" s="142"/>
      <c r="G17" s="140"/>
      <c r="H17" s="140"/>
      <c r="I17" s="140"/>
      <c r="J17" s="140"/>
      <c r="K17" s="140"/>
      <c r="L17" s="140"/>
      <c r="M17" s="150">
        <f>M9</f>
        <v>0</v>
      </c>
      <c r="N17" s="151">
        <f>ROUND((E17-D17)/7,2)</f>
        <v>0</v>
      </c>
      <c r="O17" s="140"/>
      <c r="P17" s="152">
        <f>F17*M17*N17</f>
        <v>0</v>
      </c>
      <c r="Q17" s="199"/>
      <c r="R17" s="231"/>
    </row>
    <row r="18" spans="1:18" s="129" customFormat="1" ht="15.75" x14ac:dyDescent="0.5">
      <c r="A18" s="259"/>
      <c r="B18" s="558" t="s">
        <v>88</v>
      </c>
      <c r="C18" s="558"/>
      <c r="D18" s="558"/>
      <c r="E18" s="558"/>
      <c r="F18" s="153">
        <f>F17*1.5</f>
        <v>0</v>
      </c>
      <c r="G18" s="140"/>
      <c r="H18" s="140"/>
      <c r="I18" s="140"/>
      <c r="J18" s="140"/>
      <c r="K18" s="140"/>
      <c r="L18" s="140"/>
      <c r="M18" s="150">
        <f>M10</f>
        <v>0</v>
      </c>
      <c r="N18" s="151">
        <f>ROUND((E17-D17)/7,2)</f>
        <v>0</v>
      </c>
      <c r="O18" s="140"/>
      <c r="P18" s="152">
        <f>F18*M18*N18</f>
        <v>0</v>
      </c>
      <c r="Q18" s="199"/>
      <c r="R18" s="231"/>
    </row>
    <row r="19" spans="1:18" s="129" customFormat="1" ht="15.75" x14ac:dyDescent="0.5">
      <c r="A19" s="259"/>
      <c r="B19" s="558" t="s">
        <v>89</v>
      </c>
      <c r="C19" s="558"/>
      <c r="D19" s="558"/>
      <c r="E19" s="558"/>
      <c r="F19" s="142"/>
      <c r="G19" s="140"/>
      <c r="H19" s="140"/>
      <c r="I19" s="140"/>
      <c r="J19" s="140"/>
      <c r="K19" s="140"/>
      <c r="L19" s="140"/>
      <c r="M19" s="141"/>
      <c r="N19" s="137">
        <v>52</v>
      </c>
      <c r="O19" s="140"/>
      <c r="P19" s="152">
        <f>F19*M19*N19</f>
        <v>0</v>
      </c>
      <c r="Q19" s="199"/>
      <c r="R19" s="231"/>
    </row>
    <row r="20" spans="1:18" s="129" customFormat="1" ht="15.75" x14ac:dyDescent="0.5">
      <c r="A20" s="259"/>
      <c r="B20" s="558" t="s">
        <v>90</v>
      </c>
      <c r="C20" s="558"/>
      <c r="D20" s="558"/>
      <c r="E20" s="558"/>
      <c r="F20" s="140"/>
      <c r="G20" s="140"/>
      <c r="H20" s="140"/>
      <c r="I20" s="140"/>
      <c r="J20" s="142"/>
      <c r="K20" s="140"/>
      <c r="L20" s="140"/>
      <c r="M20" s="140"/>
      <c r="N20" s="140"/>
      <c r="O20" s="143">
        <v>12</v>
      </c>
      <c r="P20" s="152">
        <f>J20*O20</f>
        <v>0</v>
      </c>
      <c r="Q20" s="199"/>
      <c r="R20" s="231"/>
    </row>
    <row r="21" spans="1:18" s="129" customFormat="1" ht="15.75" x14ac:dyDescent="0.5">
      <c r="A21" s="259"/>
      <c r="B21" s="558" t="s">
        <v>91</v>
      </c>
      <c r="C21" s="558"/>
      <c r="D21" s="558"/>
      <c r="E21" s="558"/>
      <c r="F21" s="140"/>
      <c r="G21" s="140"/>
      <c r="H21" s="140"/>
      <c r="I21" s="142"/>
      <c r="J21" s="140"/>
      <c r="K21" s="140"/>
      <c r="L21" s="140"/>
      <c r="M21" s="140"/>
      <c r="N21" s="137">
        <v>24</v>
      </c>
      <c r="O21" s="140"/>
      <c r="P21" s="152">
        <f>I21*N21</f>
        <v>0</v>
      </c>
      <c r="Q21" s="199"/>
      <c r="R21" s="231"/>
    </row>
    <row r="22" spans="1:18" s="129" customFormat="1" ht="15.75" x14ac:dyDescent="0.5">
      <c r="A22" s="259"/>
      <c r="B22" s="558" t="s">
        <v>92</v>
      </c>
      <c r="C22" s="558"/>
      <c r="D22" s="558"/>
      <c r="E22" s="558"/>
      <c r="F22" s="140"/>
      <c r="G22" s="140"/>
      <c r="H22" s="142"/>
      <c r="I22" s="140"/>
      <c r="J22" s="140"/>
      <c r="K22" s="140"/>
      <c r="L22" s="140"/>
      <c r="M22" s="140"/>
      <c r="N22" s="137">
        <v>26</v>
      </c>
      <c r="O22" s="140"/>
      <c r="P22" s="152">
        <f>H22*N22</f>
        <v>0</v>
      </c>
      <c r="Q22" s="199"/>
      <c r="R22" s="231"/>
    </row>
    <row r="23" spans="1:18" s="129" customFormat="1" ht="15.75" x14ac:dyDescent="0.5">
      <c r="A23" s="259"/>
      <c r="B23" s="558" t="s">
        <v>93</v>
      </c>
      <c r="C23" s="558"/>
      <c r="D23" s="558"/>
      <c r="E23" s="558"/>
      <c r="F23" s="140"/>
      <c r="G23" s="142"/>
      <c r="H23" s="140"/>
      <c r="I23" s="140"/>
      <c r="J23" s="140"/>
      <c r="K23" s="140"/>
      <c r="L23" s="140"/>
      <c r="M23" s="140"/>
      <c r="N23" s="137">
        <v>52</v>
      </c>
      <c r="O23" s="140"/>
      <c r="P23" s="152">
        <f>G23*N23</f>
        <v>0</v>
      </c>
      <c r="Q23" s="199"/>
      <c r="R23" s="231"/>
    </row>
    <row r="24" spans="1:18" s="129" customFormat="1" ht="16.149999999999999" thickBot="1" x14ac:dyDescent="0.55000000000000004">
      <c r="A24" s="259"/>
      <c r="B24" s="542" t="s">
        <v>94</v>
      </c>
      <c r="C24" s="559"/>
      <c r="D24" s="559"/>
      <c r="E24" s="543"/>
      <c r="F24" s="140"/>
      <c r="G24" s="140"/>
      <c r="H24" s="140"/>
      <c r="I24" s="140"/>
      <c r="J24" s="140"/>
      <c r="K24" s="142"/>
      <c r="L24" s="140"/>
      <c r="M24" s="140"/>
      <c r="N24" s="140"/>
      <c r="O24" s="143">
        <v>4</v>
      </c>
      <c r="P24" s="154">
        <f>K24*O24</f>
        <v>0</v>
      </c>
      <c r="Q24" s="199"/>
      <c r="R24" s="231"/>
    </row>
    <row r="25" spans="1:18" s="129" customFormat="1" ht="16.149999999999999" thickBot="1" x14ac:dyDescent="0.55000000000000004">
      <c r="A25" s="259"/>
      <c r="B25" s="560" t="s">
        <v>95</v>
      </c>
      <c r="C25" s="561"/>
      <c r="D25" s="561"/>
      <c r="E25" s="562"/>
      <c r="F25" s="557" t="s">
        <v>96</v>
      </c>
      <c r="G25" s="557"/>
      <c r="H25" s="557"/>
      <c r="I25" s="155"/>
      <c r="J25" s="155"/>
      <c r="K25" s="155"/>
      <c r="L25" s="155"/>
      <c r="M25" s="155"/>
      <c r="N25" s="551" t="s">
        <v>97</v>
      </c>
      <c r="O25" s="551"/>
      <c r="P25" s="156">
        <f>P9+P10+P11+P12+P13+P14+P15+P16+P17+P18+P19+P20+P21+P22+P23+P24</f>
        <v>0</v>
      </c>
      <c r="Q25" s="199"/>
      <c r="R25" s="231"/>
    </row>
    <row r="26" spans="1:18" s="129" customFormat="1" ht="15" customHeight="1" thickBot="1" x14ac:dyDescent="0.55000000000000004">
      <c r="A26" s="259"/>
      <c r="B26" s="563"/>
      <c r="C26" s="564"/>
      <c r="D26" s="564"/>
      <c r="E26" s="565"/>
      <c r="F26" s="552"/>
      <c r="G26" s="553"/>
      <c r="H26" s="554"/>
      <c r="I26" s="155"/>
      <c r="J26" s="155"/>
      <c r="K26" s="155"/>
      <c r="L26" s="155"/>
      <c r="M26" s="551" t="s">
        <v>98</v>
      </c>
      <c r="N26" s="551"/>
      <c r="O26" s="555"/>
      <c r="P26" s="157" t="str">
        <f>IF(F26="gaming industry", P25*0.4, IF(F26="food industry/personal services", P25*0.2, "0"))</f>
        <v>0</v>
      </c>
      <c r="Q26" s="199"/>
      <c r="R26" s="231"/>
    </row>
    <row r="27" spans="1:18" s="129" customFormat="1" ht="16.149999999999999" thickBot="1" x14ac:dyDescent="0.55000000000000004">
      <c r="A27" s="260"/>
      <c r="B27" s="210"/>
      <c r="C27" s="209"/>
      <c r="D27" s="209"/>
      <c r="E27" s="209"/>
      <c r="F27" s="209"/>
      <c r="G27" s="209"/>
      <c r="H27" s="155"/>
      <c r="I27" s="155"/>
      <c r="J27" s="155"/>
      <c r="K27" s="155"/>
      <c r="L27" s="155"/>
      <c r="M27" s="155"/>
      <c r="N27" s="158"/>
      <c r="O27" s="158" t="s">
        <v>78</v>
      </c>
      <c r="P27" s="159">
        <f>SUM(P25+P26)</f>
        <v>0</v>
      </c>
      <c r="Q27" s="199"/>
      <c r="R27" s="231"/>
    </row>
    <row r="28" spans="1:18" s="129" customFormat="1" ht="11.25" customHeight="1" x14ac:dyDescent="0.5">
      <c r="A28" s="260"/>
      <c r="B28" s="218"/>
      <c r="C28" s="162"/>
      <c r="D28" s="162"/>
      <c r="E28" s="162"/>
      <c r="F28" s="162"/>
      <c r="G28" s="162"/>
      <c r="H28" s="160"/>
      <c r="I28" s="160"/>
      <c r="J28" s="160"/>
      <c r="K28" s="160"/>
      <c r="L28" s="160"/>
      <c r="M28" s="160"/>
      <c r="N28" s="161"/>
      <c r="O28" s="161"/>
      <c r="P28" s="220"/>
      <c r="Q28" s="219"/>
      <c r="R28" s="231"/>
    </row>
    <row r="29" spans="1:18" s="129" customFormat="1" ht="10.5" customHeight="1" x14ac:dyDescent="0.5">
      <c r="A29" s="242"/>
      <c r="B29" s="223"/>
      <c r="C29" s="223"/>
      <c r="D29" s="223"/>
      <c r="E29" s="224"/>
      <c r="F29" s="225"/>
      <c r="G29" s="225"/>
      <c r="H29" s="225"/>
      <c r="I29" s="226"/>
      <c r="J29" s="226"/>
      <c r="K29" s="226"/>
      <c r="L29" s="226"/>
      <c r="M29" s="226"/>
      <c r="N29" s="227"/>
      <c r="O29" s="228"/>
      <c r="P29" s="228"/>
      <c r="Q29" s="228"/>
      <c r="R29" s="231"/>
    </row>
    <row r="30" spans="1:18" s="167" customFormat="1" ht="21" customHeight="1" x14ac:dyDescent="0.5">
      <c r="A30" s="261"/>
      <c r="B30" s="200" t="s">
        <v>188</v>
      </c>
      <c r="C30" s="201"/>
      <c r="D30" s="201"/>
      <c r="E30" s="202"/>
      <c r="F30" s="203"/>
      <c r="G30" s="187"/>
      <c r="H30" s="188"/>
      <c r="I30" s="229"/>
      <c r="J30" s="186"/>
      <c r="K30" s="211" t="s">
        <v>189</v>
      </c>
      <c r="L30" s="212"/>
      <c r="M30" s="212"/>
      <c r="N30" s="213"/>
      <c r="O30" s="187"/>
      <c r="P30" s="187"/>
      <c r="Q30" s="187"/>
      <c r="R30" s="229"/>
    </row>
    <row r="31" spans="1:18" s="167" customFormat="1" ht="5.25" customHeight="1" x14ac:dyDescent="0.5">
      <c r="A31" s="261"/>
      <c r="B31" s="204"/>
      <c r="C31" s="163"/>
      <c r="D31" s="163"/>
      <c r="E31" s="164"/>
      <c r="F31" s="165"/>
      <c r="G31" s="155"/>
      <c r="H31" s="189"/>
      <c r="I31" s="229"/>
      <c r="J31" s="166"/>
      <c r="K31" s="214"/>
      <c r="L31" s="214"/>
      <c r="M31" s="214"/>
      <c r="N31" s="158"/>
      <c r="O31" s="155"/>
      <c r="P31" s="155"/>
      <c r="Q31" s="155"/>
      <c r="R31" s="229"/>
    </row>
    <row r="32" spans="1:18" s="167" customFormat="1" ht="15.75" x14ac:dyDescent="0.5">
      <c r="A32" s="261"/>
      <c r="B32" s="534" t="s">
        <v>99</v>
      </c>
      <c r="C32" s="534"/>
      <c r="D32" s="534"/>
      <c r="E32" s="534"/>
      <c r="F32" s="556"/>
      <c r="G32" s="556"/>
      <c r="H32" s="189"/>
      <c r="I32" s="229"/>
      <c r="J32" s="166"/>
      <c r="K32" s="546" t="s">
        <v>103</v>
      </c>
      <c r="L32" s="547"/>
      <c r="M32" s="171"/>
      <c r="N32" s="158"/>
      <c r="O32" s="158"/>
      <c r="P32" s="168"/>
      <c r="Q32" s="155"/>
      <c r="R32" s="229"/>
    </row>
    <row r="33" spans="1:18" s="167" customFormat="1" ht="15.75" x14ac:dyDescent="0.5">
      <c r="A33" s="261"/>
      <c r="B33" s="205"/>
      <c r="C33" s="169"/>
      <c r="D33" s="169"/>
      <c r="E33" s="169"/>
      <c r="F33" s="170"/>
      <c r="G33" s="170"/>
      <c r="H33" s="189"/>
      <c r="I33" s="229"/>
      <c r="J33" s="166"/>
      <c r="K33" s="546" t="s">
        <v>105</v>
      </c>
      <c r="L33" s="547"/>
      <c r="M33" s="171"/>
      <c r="N33" s="158"/>
      <c r="O33" s="158"/>
      <c r="P33" s="168"/>
      <c r="Q33" s="155"/>
      <c r="R33" s="229"/>
    </row>
    <row r="34" spans="1:18" s="167" customFormat="1" ht="17.25" customHeight="1" x14ac:dyDescent="0.5">
      <c r="A34" s="261"/>
      <c r="B34" s="205"/>
      <c r="C34" s="169"/>
      <c r="D34" s="548" t="s">
        <v>100</v>
      </c>
      <c r="E34" s="549" t="s">
        <v>101</v>
      </c>
      <c r="F34" s="549" t="s">
        <v>193</v>
      </c>
      <c r="G34" s="170"/>
      <c r="H34" s="189"/>
      <c r="I34" s="230"/>
      <c r="J34" s="166"/>
      <c r="K34" s="546" t="s">
        <v>107</v>
      </c>
      <c r="L34" s="547"/>
      <c r="M34" s="271">
        <f>ROUND((M33-M32+1)/7,2)</f>
        <v>0.14000000000000001</v>
      </c>
      <c r="N34" s="158"/>
      <c r="O34" s="158"/>
      <c r="P34" s="155"/>
      <c r="Q34" s="155"/>
      <c r="R34" s="229"/>
    </row>
    <row r="35" spans="1:18" s="167" customFormat="1" ht="15.75" x14ac:dyDescent="0.5">
      <c r="A35" s="261"/>
      <c r="B35" s="204"/>
      <c r="C35" s="163"/>
      <c r="D35" s="548"/>
      <c r="E35" s="549"/>
      <c r="F35" s="549"/>
      <c r="G35" s="155"/>
      <c r="H35" s="189"/>
      <c r="I35" s="229"/>
      <c r="J35" s="166"/>
      <c r="K35" s="546" t="s">
        <v>109</v>
      </c>
      <c r="L35" s="547"/>
      <c r="M35" s="172"/>
      <c r="N35" s="155"/>
      <c r="O35" s="158"/>
      <c r="P35" s="155"/>
      <c r="Q35" s="155"/>
      <c r="R35" s="229"/>
    </row>
    <row r="36" spans="1:18" s="167" customFormat="1" ht="15.75" x14ac:dyDescent="0.5">
      <c r="A36" s="261"/>
      <c r="B36" s="204"/>
      <c r="C36" s="163"/>
      <c r="D36" s="548"/>
      <c r="E36" s="550"/>
      <c r="F36" s="550"/>
      <c r="G36" s="155"/>
      <c r="H36" s="189"/>
      <c r="I36" s="229"/>
      <c r="J36" s="166"/>
      <c r="K36" s="546" t="s">
        <v>111</v>
      </c>
      <c r="L36" s="547"/>
      <c r="M36" s="175">
        <f>M35/M34</f>
        <v>0</v>
      </c>
      <c r="N36" s="155"/>
      <c r="O36" s="158"/>
      <c r="P36" s="155"/>
      <c r="Q36" s="155"/>
      <c r="R36" s="229"/>
    </row>
    <row r="37" spans="1:18" s="167" customFormat="1" ht="15.75" x14ac:dyDescent="0.5">
      <c r="A37" s="261"/>
      <c r="B37" s="542" t="s">
        <v>102</v>
      </c>
      <c r="C37" s="543"/>
      <c r="D37" s="173"/>
      <c r="E37" s="171"/>
      <c r="F37" s="174"/>
      <c r="G37" s="155"/>
      <c r="H37" s="189"/>
      <c r="I37" s="229"/>
      <c r="J37" s="166"/>
      <c r="K37" s="546" t="s">
        <v>76</v>
      </c>
      <c r="L37" s="547"/>
      <c r="M37" s="176">
        <v>52</v>
      </c>
      <c r="N37" s="155"/>
      <c r="O37" s="158"/>
      <c r="P37" s="155"/>
      <c r="Q37" s="155"/>
      <c r="R37" s="229"/>
    </row>
    <row r="38" spans="1:18" s="167" customFormat="1" ht="15.75" x14ac:dyDescent="0.5">
      <c r="A38" s="261"/>
      <c r="B38" s="542" t="s">
        <v>104</v>
      </c>
      <c r="C38" s="543"/>
      <c r="D38" s="173"/>
      <c r="E38" s="171"/>
      <c r="F38" s="174"/>
      <c r="G38" s="155"/>
      <c r="H38" s="189"/>
      <c r="I38" s="229"/>
      <c r="J38" s="166"/>
      <c r="K38" s="546" t="s">
        <v>115</v>
      </c>
      <c r="L38" s="547"/>
      <c r="M38" s="177">
        <f>M36*M37</f>
        <v>0</v>
      </c>
      <c r="N38" s="155"/>
      <c r="O38" s="158"/>
      <c r="P38" s="155"/>
      <c r="Q38" s="155"/>
      <c r="R38" s="229"/>
    </row>
    <row r="39" spans="1:18" s="167" customFormat="1" ht="15.75" x14ac:dyDescent="0.5">
      <c r="A39" s="261"/>
      <c r="B39" s="542" t="s">
        <v>106</v>
      </c>
      <c r="C39" s="543"/>
      <c r="D39" s="173"/>
      <c r="E39" s="171"/>
      <c r="F39" s="174"/>
      <c r="G39" s="155"/>
      <c r="H39" s="189"/>
      <c r="I39" s="229"/>
      <c r="J39" s="166"/>
      <c r="K39" s="546" t="s">
        <v>126</v>
      </c>
      <c r="L39" s="547"/>
      <c r="M39" s="178"/>
      <c r="N39" s="155"/>
      <c r="O39" s="158"/>
      <c r="P39" s="155"/>
      <c r="Q39" s="155"/>
      <c r="R39" s="229"/>
    </row>
    <row r="40" spans="1:18" s="167" customFormat="1" ht="15.75" x14ac:dyDescent="0.5">
      <c r="A40" s="261"/>
      <c r="B40" s="542" t="s">
        <v>108</v>
      </c>
      <c r="C40" s="543"/>
      <c r="D40" s="173"/>
      <c r="E40" s="171"/>
      <c r="F40" s="174"/>
      <c r="G40" s="206"/>
      <c r="H40" s="189"/>
      <c r="I40" s="229"/>
      <c r="J40" s="166"/>
      <c r="K40" s="544" t="s">
        <v>118</v>
      </c>
      <c r="L40" s="545"/>
      <c r="M40" s="178"/>
      <c r="N40" s="158"/>
      <c r="O40" s="158"/>
      <c r="P40" s="155"/>
      <c r="Q40" s="155"/>
      <c r="R40" s="229"/>
    </row>
    <row r="41" spans="1:18" s="167" customFormat="1" ht="15.75" x14ac:dyDescent="0.5">
      <c r="A41" s="261"/>
      <c r="B41" s="542" t="s">
        <v>110</v>
      </c>
      <c r="C41" s="543"/>
      <c r="D41" s="173"/>
      <c r="E41" s="171"/>
      <c r="F41" s="174"/>
      <c r="G41" s="207"/>
      <c r="H41" s="189"/>
      <c r="I41" s="229"/>
      <c r="J41" s="166"/>
      <c r="K41" s="544" t="s">
        <v>120</v>
      </c>
      <c r="L41" s="545"/>
      <c r="M41" s="178"/>
      <c r="N41" s="158"/>
      <c r="O41" s="158"/>
      <c r="P41" s="155"/>
      <c r="Q41" s="155"/>
      <c r="R41" s="229"/>
    </row>
    <row r="42" spans="1:18" s="167" customFormat="1" ht="15.75" x14ac:dyDescent="0.5">
      <c r="A42" s="261"/>
      <c r="B42" s="542" t="s">
        <v>112</v>
      </c>
      <c r="C42" s="543"/>
      <c r="D42" s="173"/>
      <c r="E42" s="171"/>
      <c r="F42" s="174"/>
      <c r="G42" s="179" t="s">
        <v>113</v>
      </c>
      <c r="H42" s="189"/>
      <c r="I42" s="229"/>
      <c r="J42" s="166"/>
      <c r="K42" s="546" t="s">
        <v>78</v>
      </c>
      <c r="L42" s="547"/>
      <c r="M42" s="183">
        <f>SUM(M38:M41)</f>
        <v>0</v>
      </c>
      <c r="N42" s="180"/>
      <c r="O42" s="158"/>
      <c r="P42" s="181"/>
      <c r="Q42" s="155"/>
      <c r="R42" s="229"/>
    </row>
    <row r="43" spans="1:18" s="167" customFormat="1" ht="15.75" x14ac:dyDescent="0.5">
      <c r="A43" s="261"/>
      <c r="B43" s="205"/>
      <c r="C43" s="169"/>
      <c r="D43" s="169"/>
      <c r="E43" s="169"/>
      <c r="F43" s="182"/>
      <c r="G43" s="179" t="s">
        <v>114</v>
      </c>
      <c r="H43" s="189"/>
      <c r="I43" s="229"/>
      <c r="J43" s="166"/>
      <c r="K43" s="214"/>
      <c r="L43" s="214"/>
      <c r="M43" s="214"/>
      <c r="N43" s="180"/>
      <c r="O43" s="155"/>
      <c r="P43" s="155"/>
      <c r="Q43" s="155"/>
      <c r="R43" s="229"/>
    </row>
    <row r="44" spans="1:18" s="167" customFormat="1" ht="15.75" x14ac:dyDescent="0.5">
      <c r="A44" s="261"/>
      <c r="B44" s="534" t="s">
        <v>123</v>
      </c>
      <c r="C44" s="534"/>
      <c r="D44" s="534"/>
      <c r="E44" s="540">
        <f>COUNTIF(F37:F42,"&gt;0")</f>
        <v>0</v>
      </c>
      <c r="F44" s="540"/>
      <c r="G44" s="179" t="s">
        <v>116</v>
      </c>
      <c r="H44" s="189"/>
      <c r="I44" s="229"/>
      <c r="J44" s="166"/>
      <c r="K44" s="184"/>
      <c r="L44" s="184"/>
      <c r="M44" s="185"/>
      <c r="N44" s="180"/>
      <c r="O44" s="155"/>
      <c r="P44" s="155"/>
      <c r="Q44" s="155"/>
      <c r="R44" s="229"/>
    </row>
    <row r="45" spans="1:18" s="167" customFormat="1" ht="15.75" x14ac:dyDescent="0.5">
      <c r="A45" s="261"/>
      <c r="B45" s="534" t="s">
        <v>124</v>
      </c>
      <c r="C45" s="534"/>
      <c r="D45" s="534"/>
      <c r="E45" s="541" t="e">
        <f>SUM(F37:F42)/E44</f>
        <v>#DIV/0!</v>
      </c>
      <c r="F45" s="541"/>
      <c r="G45" s="179" t="s">
        <v>117</v>
      </c>
      <c r="H45" s="189"/>
      <c r="I45" s="226"/>
      <c r="J45" s="226"/>
      <c r="K45" s="236"/>
      <c r="L45" s="236"/>
      <c r="M45" s="237"/>
      <c r="N45" s="238"/>
      <c r="O45" s="226"/>
      <c r="P45" s="226"/>
      <c r="Q45" s="226"/>
      <c r="R45" s="229"/>
    </row>
    <row r="46" spans="1:18" s="167" customFormat="1" ht="15.75" x14ac:dyDescent="0.5">
      <c r="A46" s="261"/>
      <c r="B46" s="534" t="s">
        <v>125</v>
      </c>
      <c r="C46" s="534"/>
      <c r="D46" s="534"/>
      <c r="E46" s="541" t="str">
        <f>IF(F32="weekly",E45*52,IF(F32="bi-weekly",E45*26,IF(F32="Bi-monthly",E45*24,IF(F32="monthly",E45*12,IF(F32="Quarterly",E45*4,"")))))</f>
        <v/>
      </c>
      <c r="F46" s="541"/>
      <c r="G46" s="179" t="s">
        <v>119</v>
      </c>
      <c r="H46" s="189"/>
      <c r="I46" s="229"/>
      <c r="J46" s="166"/>
      <c r="K46" s="123" t="s">
        <v>192</v>
      </c>
      <c r="L46" s="155"/>
      <c r="M46" s="155"/>
      <c r="N46" s="180"/>
      <c r="O46" s="155"/>
      <c r="P46" s="155"/>
      <c r="Q46" s="189"/>
      <c r="R46" s="229"/>
    </row>
    <row r="47" spans="1:18" s="167" customFormat="1" ht="15.75" customHeight="1" x14ac:dyDescent="0.5">
      <c r="A47" s="261"/>
      <c r="B47" s="534" t="s">
        <v>126</v>
      </c>
      <c r="C47" s="534"/>
      <c r="D47" s="534"/>
      <c r="E47" s="535"/>
      <c r="F47" s="535"/>
      <c r="G47" s="233" t="s">
        <v>121</v>
      </c>
      <c r="H47" s="189"/>
      <c r="I47" s="229"/>
      <c r="J47" s="166"/>
      <c r="K47" s="155"/>
      <c r="L47" s="536" t="s">
        <v>195</v>
      </c>
      <c r="M47" s="537"/>
      <c r="N47" s="537"/>
      <c r="O47" s="537"/>
      <c r="P47" s="538"/>
      <c r="Q47" s="189"/>
      <c r="R47" s="229"/>
    </row>
    <row r="48" spans="1:18" s="167" customFormat="1" ht="15.75" x14ac:dyDescent="0.5">
      <c r="A48" s="261"/>
      <c r="B48" s="534" t="s">
        <v>118</v>
      </c>
      <c r="C48" s="534"/>
      <c r="D48" s="534"/>
      <c r="E48" s="535"/>
      <c r="F48" s="535"/>
      <c r="G48" s="179" t="s">
        <v>122</v>
      </c>
      <c r="H48" s="197"/>
      <c r="I48" s="229"/>
      <c r="J48" s="192"/>
      <c r="K48" s="214"/>
      <c r="L48" s="274" t="s">
        <v>154</v>
      </c>
      <c r="M48" s="274" t="s">
        <v>212</v>
      </c>
      <c r="N48" s="274"/>
      <c r="O48" s="274"/>
      <c r="P48" s="274"/>
      <c r="Q48" s="189"/>
      <c r="R48" s="262"/>
    </row>
    <row r="49" spans="1:18" s="167" customFormat="1" ht="15.75" x14ac:dyDescent="0.5">
      <c r="A49" s="261"/>
      <c r="B49" s="534" t="s">
        <v>78</v>
      </c>
      <c r="C49" s="534"/>
      <c r="D49" s="534"/>
      <c r="E49" s="539">
        <f>SUM(E46:E48)</f>
        <v>0</v>
      </c>
      <c r="F49" s="539"/>
      <c r="G49" s="191"/>
      <c r="H49" s="197"/>
      <c r="I49" s="229"/>
      <c r="J49" s="214"/>
      <c r="K49" s="193" t="s">
        <v>197</v>
      </c>
      <c r="L49" s="243"/>
      <c r="M49" s="244"/>
      <c r="N49" s="244"/>
      <c r="O49" s="244"/>
      <c r="P49" s="245"/>
      <c r="Q49" s="189"/>
      <c r="R49" s="262"/>
    </row>
    <row r="50" spans="1:18" s="167" customFormat="1" ht="15.75" x14ac:dyDescent="0.5">
      <c r="A50" s="261"/>
      <c r="B50" s="208"/>
      <c r="C50" s="194"/>
      <c r="D50" s="194"/>
      <c r="E50" s="194"/>
      <c r="F50" s="190"/>
      <c r="G50" s="207"/>
      <c r="H50" s="197"/>
      <c r="I50" s="229"/>
      <c r="J50" s="195"/>
      <c r="K50" s="272"/>
      <c r="L50" s="273"/>
      <c r="M50" s="273"/>
      <c r="N50" s="273"/>
      <c r="O50" s="273"/>
      <c r="P50" s="273"/>
      <c r="Q50" s="189"/>
      <c r="R50" s="262"/>
    </row>
    <row r="51" spans="1:18" s="167" customFormat="1" ht="15.75" x14ac:dyDescent="0.5">
      <c r="A51" s="261"/>
      <c r="B51" s="208"/>
      <c r="C51" s="194"/>
      <c r="D51" s="194"/>
      <c r="E51" s="194"/>
      <c r="F51" s="190"/>
      <c r="G51" s="190"/>
      <c r="H51" s="197"/>
      <c r="I51" s="229"/>
      <c r="J51" s="195"/>
      <c r="K51" s="272"/>
      <c r="L51" s="273"/>
      <c r="M51" s="273"/>
      <c r="N51" s="273"/>
      <c r="O51" s="273"/>
      <c r="P51" s="273"/>
      <c r="Q51" s="197"/>
      <c r="R51" s="262"/>
    </row>
    <row r="52" spans="1:18" s="167" customFormat="1" ht="15.75" x14ac:dyDescent="0.5">
      <c r="A52" s="261"/>
      <c r="B52" s="208"/>
      <c r="C52" s="194"/>
      <c r="D52" s="194"/>
      <c r="E52" s="194"/>
      <c r="F52" s="190"/>
      <c r="G52" s="190"/>
      <c r="H52" s="197"/>
      <c r="I52" s="229"/>
      <c r="J52" s="195"/>
      <c r="K52" s="272"/>
      <c r="L52" s="273"/>
      <c r="M52" s="273"/>
      <c r="N52" s="273"/>
      <c r="O52" s="273"/>
      <c r="P52" s="273"/>
      <c r="Q52" s="197"/>
      <c r="R52" s="262"/>
    </row>
    <row r="53" spans="1:18" s="167" customFormat="1" ht="15.75" x14ac:dyDescent="0.5">
      <c r="A53" s="261"/>
      <c r="B53" s="235"/>
      <c r="C53" s="235"/>
      <c r="D53" s="235"/>
      <c r="E53" s="235"/>
      <c r="F53" s="226"/>
      <c r="G53" s="226"/>
      <c r="H53" s="228"/>
      <c r="I53" s="229"/>
      <c r="J53" s="195"/>
      <c r="K53" s="272"/>
      <c r="L53" s="273"/>
      <c r="M53" s="273"/>
      <c r="N53" s="273"/>
      <c r="O53" s="273"/>
      <c r="P53" s="273"/>
      <c r="Q53" s="197"/>
      <c r="R53" s="262"/>
    </row>
    <row r="54" spans="1:18" s="167" customFormat="1" ht="15.75" x14ac:dyDescent="0.5">
      <c r="A54" s="261"/>
      <c r="B54" s="266"/>
      <c r="C54" s="267"/>
      <c r="D54" s="267"/>
      <c r="E54" s="267"/>
      <c r="F54" s="268"/>
      <c r="G54" s="268"/>
      <c r="H54" s="217"/>
      <c r="I54" s="229"/>
      <c r="J54" s="195"/>
      <c r="K54" s="272"/>
      <c r="L54" s="273"/>
      <c r="M54" s="273"/>
      <c r="N54" s="273"/>
      <c r="O54" s="273"/>
      <c r="P54" s="273"/>
      <c r="Q54" s="197"/>
      <c r="R54" s="262"/>
    </row>
    <row r="55" spans="1:18" s="129" customFormat="1" ht="15.75" x14ac:dyDescent="0.5">
      <c r="A55" s="259"/>
      <c r="B55" s="210"/>
      <c r="C55" s="532" t="s">
        <v>196</v>
      </c>
      <c r="D55" s="532"/>
      <c r="E55" s="532"/>
      <c r="F55" s="533">
        <f>MAX(E49,P27,M42)</f>
        <v>0</v>
      </c>
      <c r="G55" s="209"/>
      <c r="H55" s="199"/>
      <c r="I55" s="231"/>
      <c r="J55" s="195"/>
      <c r="K55" s="272"/>
      <c r="L55" s="273"/>
      <c r="M55" s="273"/>
      <c r="N55" s="273"/>
      <c r="O55" s="273"/>
      <c r="P55" s="273"/>
      <c r="Q55" s="199"/>
      <c r="R55" s="263"/>
    </row>
    <row r="56" spans="1:18" s="129" customFormat="1" ht="15.75" x14ac:dyDescent="0.5">
      <c r="A56" s="259"/>
      <c r="B56" s="125"/>
      <c r="C56" s="532"/>
      <c r="D56" s="532"/>
      <c r="E56" s="532"/>
      <c r="F56" s="533"/>
      <c r="G56" s="126"/>
      <c r="H56" s="124"/>
      <c r="I56" s="231"/>
      <c r="J56" s="195"/>
      <c r="K56" s="198"/>
      <c r="L56" s="198"/>
      <c r="M56" s="198"/>
      <c r="N56" s="198"/>
      <c r="O56" s="198"/>
      <c r="P56" s="198"/>
      <c r="Q56" s="199"/>
      <c r="R56" s="263"/>
    </row>
    <row r="57" spans="1:18" s="129" customFormat="1" ht="17.25" customHeight="1" x14ac:dyDescent="0.5">
      <c r="A57" s="259"/>
      <c r="B57" s="125"/>
      <c r="C57" s="532"/>
      <c r="D57" s="532"/>
      <c r="E57" s="532"/>
      <c r="F57" s="533"/>
      <c r="G57" s="269"/>
      <c r="H57" s="124"/>
      <c r="I57" s="231"/>
      <c r="J57" s="195"/>
      <c r="K57" s="198" t="s">
        <v>187</v>
      </c>
      <c r="L57" s="196" t="e">
        <f>AVERAGE(L50:L55)</f>
        <v>#DIV/0!</v>
      </c>
      <c r="M57" s="196" t="e">
        <f>AVERAGE(M50:M55)</f>
        <v>#DIV/0!</v>
      </c>
      <c r="N57" s="196" t="e">
        <f>AVERAGE(N50:N55)</f>
        <v>#DIV/0!</v>
      </c>
      <c r="O57" s="196" t="e">
        <f>AVERAGE(O50:O55)</f>
        <v>#DIV/0!</v>
      </c>
      <c r="P57" s="196" t="e">
        <f>AVERAGE(P50:P55)</f>
        <v>#DIV/0!</v>
      </c>
      <c r="Q57" s="124"/>
      <c r="R57" s="263"/>
    </row>
    <row r="58" spans="1:18" x14ac:dyDescent="0.45">
      <c r="A58" s="264"/>
      <c r="B58" s="270" t="s">
        <v>211</v>
      </c>
      <c r="C58" s="122"/>
      <c r="D58" s="122"/>
      <c r="E58" s="122"/>
      <c r="F58" s="122"/>
      <c r="G58" s="122"/>
      <c r="H58" s="127"/>
      <c r="I58" s="232"/>
      <c r="J58" s="125"/>
      <c r="K58" s="126"/>
      <c r="L58" s="126"/>
      <c r="M58" s="126"/>
      <c r="N58" s="126" t="s">
        <v>198</v>
      </c>
      <c r="O58" s="126"/>
      <c r="P58" s="126"/>
      <c r="Q58" s="124"/>
      <c r="R58" s="232"/>
    </row>
    <row r="59" spans="1:18" x14ac:dyDescent="0.45">
      <c r="A59" s="264"/>
      <c r="B59" s="265"/>
      <c r="C59" s="265"/>
      <c r="D59" s="265"/>
      <c r="E59" s="265"/>
      <c r="F59" s="265"/>
      <c r="G59" s="265"/>
      <c r="H59" s="265"/>
      <c r="I59" s="232"/>
      <c r="J59" s="265"/>
      <c r="K59" s="265"/>
      <c r="L59" s="265"/>
      <c r="M59" s="265"/>
      <c r="N59" s="265"/>
      <c r="O59" s="265"/>
      <c r="P59" s="265"/>
      <c r="Q59" s="265"/>
      <c r="R59" s="232"/>
    </row>
  </sheetData>
  <mergeCells count="58">
    <mergeCell ref="B20:E20"/>
    <mergeCell ref="G1:Q5"/>
    <mergeCell ref="B9:E9"/>
    <mergeCell ref="B10:E10"/>
    <mergeCell ref="B11:E11"/>
    <mergeCell ref="B12:E12"/>
    <mergeCell ref="B13:E13"/>
    <mergeCell ref="B14:E14"/>
    <mergeCell ref="B15:E15"/>
    <mergeCell ref="B17:C17"/>
    <mergeCell ref="B18:E18"/>
    <mergeCell ref="B19:E19"/>
    <mergeCell ref="B21:E21"/>
    <mergeCell ref="B22:E22"/>
    <mergeCell ref="B23:E23"/>
    <mergeCell ref="B24:E24"/>
    <mergeCell ref="B25:E26"/>
    <mergeCell ref="N25:O25"/>
    <mergeCell ref="F26:H26"/>
    <mergeCell ref="M26:O26"/>
    <mergeCell ref="B32:E32"/>
    <mergeCell ref="F32:G32"/>
    <mergeCell ref="K32:L32"/>
    <mergeCell ref="F25:H25"/>
    <mergeCell ref="K33:L33"/>
    <mergeCell ref="D34:D36"/>
    <mergeCell ref="E34:E36"/>
    <mergeCell ref="F34:F36"/>
    <mergeCell ref="K34:L34"/>
    <mergeCell ref="K35:L35"/>
    <mergeCell ref="K36:L36"/>
    <mergeCell ref="B37:C37"/>
    <mergeCell ref="K37:L37"/>
    <mergeCell ref="B38:C38"/>
    <mergeCell ref="K38:L38"/>
    <mergeCell ref="B39:C39"/>
    <mergeCell ref="K39:L39"/>
    <mergeCell ref="B40:C40"/>
    <mergeCell ref="K40:L40"/>
    <mergeCell ref="B41:C41"/>
    <mergeCell ref="K41:L41"/>
    <mergeCell ref="B42:C42"/>
    <mergeCell ref="K42:L42"/>
    <mergeCell ref="B44:D44"/>
    <mergeCell ref="E44:F44"/>
    <mergeCell ref="B45:D45"/>
    <mergeCell ref="E45:F45"/>
    <mergeCell ref="B46:D46"/>
    <mergeCell ref="E46:F46"/>
    <mergeCell ref="C55:E57"/>
    <mergeCell ref="F55:F57"/>
    <mergeCell ref="B47:D47"/>
    <mergeCell ref="E47:F47"/>
    <mergeCell ref="L47:P47"/>
    <mergeCell ref="B48:D48"/>
    <mergeCell ref="E48:F48"/>
    <mergeCell ref="B49:D49"/>
    <mergeCell ref="E49:F49"/>
  </mergeCells>
  <dataValidations count="2">
    <dataValidation type="list" allowBlank="1" showInputMessage="1" showErrorMessage="1" sqref="F32:F33" xr:uid="{50B0EF6C-C6C8-42C5-86C2-1E9CA70119EA}">
      <formula1>$G$42:$G$46</formula1>
    </dataValidation>
    <dataValidation type="list" allowBlank="1" showInputMessage="1" showErrorMessage="1" sqref="F26" xr:uid="{4682B938-C4A3-4F6B-90F6-A4A1F5953495}">
      <formula1>$G$47:$G$48</formula1>
    </dataValidation>
  </dataValidations>
  <pageMargins left="0.7" right="0.7" top="0.75" bottom="0.75" header="0.3" footer="0.3"/>
  <pageSetup scale="56"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1838EC-BFF0-4AA2-8130-8224811D5307}">
          <x14:formula1>
            <xm:f>Tables!$A$3:$A$15</xm:f>
          </x14:formula1>
          <xm:sqref>N48:P48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AE82A-2A34-4582-A56C-D6EF76D35F62}">
  <sheetPr>
    <pageSetUpPr fitToPage="1"/>
  </sheetPr>
  <dimension ref="A1:R59"/>
  <sheetViews>
    <sheetView showGridLines="0" topLeftCell="A40" zoomScale="90" zoomScaleNormal="90" workbookViewId="0">
      <selection activeCell="B59" sqref="B59"/>
    </sheetView>
  </sheetViews>
  <sheetFormatPr defaultColWidth="9.1328125" defaultRowHeight="14.25" x14ac:dyDescent="0.45"/>
  <cols>
    <col min="1" max="1" width="2.3984375" style="121" customWidth="1"/>
    <col min="2" max="2" width="9.1328125" style="121" customWidth="1"/>
    <col min="3" max="3" width="14.265625" style="121" customWidth="1"/>
    <col min="4" max="4" width="15.1328125" style="121" customWidth="1"/>
    <col min="5" max="5" width="15.59765625" style="121" customWidth="1"/>
    <col min="6" max="9" width="13.265625" style="121" customWidth="1"/>
    <col min="10" max="10" width="15.265625" style="121" customWidth="1"/>
    <col min="11" max="11" width="15.3984375" style="121" customWidth="1"/>
    <col min="12" max="16" width="14.265625" style="121" customWidth="1"/>
    <col min="17" max="17" width="6" style="121" customWidth="1"/>
    <col min="18" max="18" width="2" style="93" customWidth="1"/>
    <col min="19" max="16384" width="9.1328125" style="93"/>
  </cols>
  <sheetData>
    <row r="1" spans="1:18" s="129" customFormat="1" ht="21" customHeight="1" x14ac:dyDescent="0.6">
      <c r="A1" s="234" t="s">
        <v>190</v>
      </c>
      <c r="B1" s="128"/>
      <c r="C1" s="128"/>
      <c r="D1" s="128"/>
      <c r="E1" s="128"/>
      <c r="F1" s="128"/>
      <c r="G1" s="566" t="s">
        <v>194</v>
      </c>
      <c r="H1" s="567"/>
      <c r="I1" s="567"/>
      <c r="J1" s="567"/>
      <c r="K1" s="567"/>
      <c r="L1" s="567"/>
      <c r="M1" s="567"/>
      <c r="N1" s="567"/>
      <c r="O1" s="567"/>
      <c r="P1" s="567"/>
      <c r="Q1" s="568"/>
    </row>
    <row r="2" spans="1:18" s="129" customFormat="1" ht="7.5" customHeight="1" x14ac:dyDescent="0.6">
      <c r="A2" s="234"/>
      <c r="B2" s="128"/>
      <c r="C2" s="128"/>
      <c r="D2" s="128"/>
      <c r="E2" s="128"/>
      <c r="F2" s="128"/>
      <c r="G2" s="569"/>
      <c r="H2" s="570"/>
      <c r="I2" s="570"/>
      <c r="J2" s="570"/>
      <c r="K2" s="570"/>
      <c r="L2" s="570"/>
      <c r="M2" s="570"/>
      <c r="N2" s="570"/>
      <c r="O2" s="570"/>
      <c r="P2" s="570"/>
      <c r="Q2" s="571"/>
    </row>
    <row r="3" spans="1:18" s="129" customFormat="1" ht="15.75" customHeight="1" x14ac:dyDescent="0.5">
      <c r="A3" s="130" t="s">
        <v>201</v>
      </c>
      <c r="B3" s="130"/>
      <c r="C3" s="130"/>
      <c r="D3" s="128"/>
      <c r="E3" s="128"/>
      <c r="F3" s="128"/>
      <c r="G3" s="569"/>
      <c r="H3" s="570"/>
      <c r="I3" s="570"/>
      <c r="J3" s="570"/>
      <c r="K3" s="570"/>
      <c r="L3" s="570"/>
      <c r="M3" s="570"/>
      <c r="N3" s="570"/>
      <c r="O3" s="570"/>
      <c r="P3" s="570"/>
      <c r="Q3" s="571"/>
    </row>
    <row r="4" spans="1:18" s="129" customFormat="1" ht="15.75" customHeight="1" x14ac:dyDescent="0.5">
      <c r="A4" s="130" t="s">
        <v>66</v>
      </c>
      <c r="B4" s="128"/>
      <c r="D4" s="128"/>
      <c r="E4" s="131"/>
      <c r="F4" s="128"/>
      <c r="G4" s="569"/>
      <c r="H4" s="570"/>
      <c r="I4" s="570"/>
      <c r="J4" s="570"/>
      <c r="K4" s="570"/>
      <c r="L4" s="570"/>
      <c r="M4" s="570"/>
      <c r="N4" s="570"/>
      <c r="O4" s="570"/>
      <c r="P4" s="570"/>
      <c r="Q4" s="571"/>
    </row>
    <row r="5" spans="1:18" s="129" customFormat="1" ht="15.75" customHeight="1" x14ac:dyDescent="0.5">
      <c r="A5" s="130" t="s">
        <v>67</v>
      </c>
      <c r="B5" s="128"/>
      <c r="C5" s="222"/>
      <c r="D5" s="132" t="str">
        <f>IF(E4="","", E4)</f>
        <v/>
      </c>
      <c r="E5" s="132" t="str">
        <f>IF(D5="", "", D5+364)</f>
        <v/>
      </c>
      <c r="F5" s="128"/>
      <c r="G5" s="572"/>
      <c r="H5" s="573"/>
      <c r="I5" s="573"/>
      <c r="J5" s="573"/>
      <c r="K5" s="573"/>
      <c r="L5" s="573"/>
      <c r="M5" s="573"/>
      <c r="N5" s="573"/>
      <c r="O5" s="573"/>
      <c r="P5" s="573"/>
      <c r="Q5" s="574"/>
    </row>
    <row r="6" spans="1:18" s="129" customFormat="1" ht="7.5" customHeight="1" x14ac:dyDescent="0.5">
      <c r="A6" s="130"/>
      <c r="B6" s="128"/>
      <c r="C6" s="239"/>
      <c r="D6" s="221"/>
      <c r="E6" s="221"/>
      <c r="F6" s="240"/>
      <c r="G6" s="241"/>
      <c r="H6" s="241"/>
      <c r="I6" s="241"/>
      <c r="J6" s="241"/>
      <c r="K6" s="241"/>
      <c r="L6" s="241"/>
      <c r="M6" s="241"/>
      <c r="N6" s="241"/>
      <c r="O6" s="241"/>
      <c r="P6" s="241"/>
      <c r="Q6" s="241"/>
    </row>
    <row r="7" spans="1:18" s="129" customFormat="1" ht="8.25" customHeight="1" x14ac:dyDescent="0.5">
      <c r="A7" s="254"/>
      <c r="B7" s="255"/>
      <c r="C7" s="256"/>
      <c r="D7" s="256"/>
      <c r="E7" s="255"/>
      <c r="F7" s="255"/>
      <c r="G7" s="257"/>
      <c r="H7" s="257"/>
      <c r="I7" s="257"/>
      <c r="J7" s="257"/>
      <c r="K7" s="257"/>
      <c r="L7" s="257"/>
      <c r="M7" s="257"/>
      <c r="N7" s="257"/>
      <c r="O7" s="257"/>
      <c r="P7" s="255"/>
      <c r="Q7" s="255"/>
      <c r="R7" s="258"/>
    </row>
    <row r="8" spans="1:18" s="129" customFormat="1" ht="57.75" customHeight="1" x14ac:dyDescent="0.5">
      <c r="A8" s="259"/>
      <c r="B8" s="215" t="s">
        <v>191</v>
      </c>
      <c r="C8" s="216"/>
      <c r="D8" s="216"/>
      <c r="E8" s="216"/>
      <c r="F8" s="133" t="s">
        <v>68</v>
      </c>
      <c r="G8" s="133" t="s">
        <v>69</v>
      </c>
      <c r="H8" s="133" t="s">
        <v>70</v>
      </c>
      <c r="I8" s="133" t="s">
        <v>71</v>
      </c>
      <c r="J8" s="133" t="s">
        <v>72</v>
      </c>
      <c r="K8" s="133" t="s">
        <v>73</v>
      </c>
      <c r="L8" s="133" t="s">
        <v>74</v>
      </c>
      <c r="M8" s="133" t="s">
        <v>75</v>
      </c>
      <c r="N8" s="133" t="s">
        <v>76</v>
      </c>
      <c r="O8" s="133" t="s">
        <v>77</v>
      </c>
      <c r="P8" s="133" t="s">
        <v>78</v>
      </c>
      <c r="Q8" s="217"/>
      <c r="R8" s="231"/>
    </row>
    <row r="9" spans="1:18" s="129" customFormat="1" ht="15.75" x14ac:dyDescent="0.5">
      <c r="A9" s="259"/>
      <c r="B9" s="558" t="s">
        <v>79</v>
      </c>
      <c r="C9" s="558"/>
      <c r="D9" s="558"/>
      <c r="E9" s="558"/>
      <c r="F9" s="134"/>
      <c r="G9" s="135"/>
      <c r="H9" s="135"/>
      <c r="I9" s="135"/>
      <c r="J9" s="135"/>
      <c r="K9" s="135"/>
      <c r="L9" s="135"/>
      <c r="M9" s="136"/>
      <c r="N9" s="137">
        <v>52</v>
      </c>
      <c r="O9" s="135"/>
      <c r="P9" s="138">
        <f>F9*M9*N9</f>
        <v>0</v>
      </c>
      <c r="Q9" s="199"/>
      <c r="R9" s="231"/>
    </row>
    <row r="10" spans="1:18" s="129" customFormat="1" ht="15.75" x14ac:dyDescent="0.5">
      <c r="A10" s="259"/>
      <c r="B10" s="558" t="s">
        <v>80</v>
      </c>
      <c r="C10" s="558"/>
      <c r="D10" s="558"/>
      <c r="E10" s="558"/>
      <c r="F10" s="139">
        <f>F9*1.5</f>
        <v>0</v>
      </c>
      <c r="G10" s="140"/>
      <c r="H10" s="140"/>
      <c r="I10" s="140"/>
      <c r="J10" s="140"/>
      <c r="K10" s="140"/>
      <c r="L10" s="140"/>
      <c r="M10" s="141"/>
      <c r="N10" s="137">
        <v>52</v>
      </c>
      <c r="O10" s="140"/>
      <c r="P10" s="138">
        <f>F10*M10*N10</f>
        <v>0</v>
      </c>
      <c r="Q10" s="199"/>
      <c r="R10" s="231"/>
    </row>
    <row r="11" spans="1:18" s="129" customFormat="1" ht="15.75" x14ac:dyDescent="0.5">
      <c r="A11" s="259"/>
      <c r="B11" s="575" t="s">
        <v>81</v>
      </c>
      <c r="C11" s="576"/>
      <c r="D11" s="576"/>
      <c r="E11" s="577"/>
      <c r="F11" s="140"/>
      <c r="G11" s="140"/>
      <c r="H11" s="140"/>
      <c r="I11" s="140"/>
      <c r="J11" s="140"/>
      <c r="K11" s="140"/>
      <c r="L11" s="142"/>
      <c r="M11" s="140"/>
      <c r="N11" s="140"/>
      <c r="O11" s="140"/>
      <c r="P11" s="138">
        <f>L11</f>
        <v>0</v>
      </c>
      <c r="Q11" s="199"/>
      <c r="R11" s="231"/>
    </row>
    <row r="12" spans="1:18" s="129" customFormat="1" ht="15.75" x14ac:dyDescent="0.5">
      <c r="A12" s="259"/>
      <c r="B12" s="575" t="s">
        <v>82</v>
      </c>
      <c r="C12" s="576"/>
      <c r="D12" s="576"/>
      <c r="E12" s="577"/>
      <c r="F12" s="140"/>
      <c r="G12" s="140"/>
      <c r="H12" s="140"/>
      <c r="I12" s="140"/>
      <c r="J12" s="142"/>
      <c r="K12" s="140"/>
      <c r="L12" s="140"/>
      <c r="M12" s="140"/>
      <c r="N12" s="140"/>
      <c r="O12" s="143">
        <v>12</v>
      </c>
      <c r="P12" s="138">
        <f>J12*O12</f>
        <v>0</v>
      </c>
      <c r="Q12" s="199"/>
      <c r="R12" s="231"/>
    </row>
    <row r="13" spans="1:18" s="129" customFormat="1" ht="15.75" x14ac:dyDescent="0.5">
      <c r="A13" s="259"/>
      <c r="B13" s="575" t="s">
        <v>83</v>
      </c>
      <c r="C13" s="576"/>
      <c r="D13" s="576"/>
      <c r="E13" s="577"/>
      <c r="F13" s="140"/>
      <c r="G13" s="140"/>
      <c r="H13" s="140"/>
      <c r="I13" s="142"/>
      <c r="J13" s="140"/>
      <c r="K13" s="140"/>
      <c r="L13" s="140"/>
      <c r="M13" s="140"/>
      <c r="N13" s="137">
        <v>24</v>
      </c>
      <c r="O13" s="140"/>
      <c r="P13" s="138">
        <f>I13*N13</f>
        <v>0</v>
      </c>
      <c r="Q13" s="199"/>
      <c r="R13" s="231"/>
    </row>
    <row r="14" spans="1:18" s="129" customFormat="1" ht="15.75" x14ac:dyDescent="0.5">
      <c r="A14" s="259"/>
      <c r="B14" s="575" t="s">
        <v>84</v>
      </c>
      <c r="C14" s="576"/>
      <c r="D14" s="576"/>
      <c r="E14" s="577"/>
      <c r="F14" s="140"/>
      <c r="G14" s="140"/>
      <c r="H14" s="142"/>
      <c r="I14" s="140"/>
      <c r="J14" s="140"/>
      <c r="K14" s="140"/>
      <c r="L14" s="140"/>
      <c r="M14" s="140"/>
      <c r="N14" s="137">
        <v>26</v>
      </c>
      <c r="O14" s="140"/>
      <c r="P14" s="138">
        <f>H14*N14</f>
        <v>0</v>
      </c>
      <c r="Q14" s="199"/>
      <c r="R14" s="231"/>
    </row>
    <row r="15" spans="1:18" s="129" customFormat="1" ht="15.75" x14ac:dyDescent="0.5">
      <c r="A15" s="259"/>
      <c r="B15" s="575" t="s">
        <v>85</v>
      </c>
      <c r="C15" s="576"/>
      <c r="D15" s="576"/>
      <c r="E15" s="577"/>
      <c r="F15" s="140"/>
      <c r="G15" s="142"/>
      <c r="H15" s="140"/>
      <c r="I15" s="140"/>
      <c r="J15" s="140"/>
      <c r="K15" s="140"/>
      <c r="L15" s="140"/>
      <c r="M15" s="140"/>
      <c r="N15" s="137">
        <v>52</v>
      </c>
      <c r="O15" s="140"/>
      <c r="P15" s="138">
        <f>G15*N15</f>
        <v>0</v>
      </c>
      <c r="Q15" s="199"/>
      <c r="R15" s="231"/>
    </row>
    <row r="16" spans="1:18" s="129" customFormat="1" ht="15.75" x14ac:dyDescent="0.5">
      <c r="A16" s="259"/>
      <c r="B16" s="144" t="s">
        <v>86</v>
      </c>
      <c r="C16" s="145"/>
      <c r="D16" s="145"/>
      <c r="E16" s="146"/>
      <c r="F16" s="140"/>
      <c r="G16" s="147"/>
      <c r="H16" s="140"/>
      <c r="I16" s="140"/>
      <c r="J16" s="142"/>
      <c r="K16" s="140"/>
      <c r="L16" s="140"/>
      <c r="M16" s="140"/>
      <c r="N16" s="135"/>
      <c r="O16" s="148"/>
      <c r="P16" s="138">
        <f>J16*O16</f>
        <v>0</v>
      </c>
      <c r="Q16" s="199"/>
      <c r="R16" s="231"/>
    </row>
    <row r="17" spans="1:18" s="129" customFormat="1" ht="15.75" x14ac:dyDescent="0.5">
      <c r="A17" s="259"/>
      <c r="B17" s="575" t="s">
        <v>87</v>
      </c>
      <c r="C17" s="578"/>
      <c r="D17" s="149"/>
      <c r="E17" s="149"/>
      <c r="F17" s="142"/>
      <c r="G17" s="140"/>
      <c r="H17" s="140"/>
      <c r="I17" s="140"/>
      <c r="J17" s="140"/>
      <c r="K17" s="140"/>
      <c r="L17" s="140"/>
      <c r="M17" s="150">
        <f>M9</f>
        <v>0</v>
      </c>
      <c r="N17" s="151">
        <f>ROUND((E17-D17)/7,2)</f>
        <v>0</v>
      </c>
      <c r="O17" s="140"/>
      <c r="P17" s="152">
        <f>F17*M17*N17</f>
        <v>0</v>
      </c>
      <c r="Q17" s="199"/>
      <c r="R17" s="231"/>
    </row>
    <row r="18" spans="1:18" s="129" customFormat="1" ht="15.75" x14ac:dyDescent="0.5">
      <c r="A18" s="259"/>
      <c r="B18" s="558" t="s">
        <v>88</v>
      </c>
      <c r="C18" s="558"/>
      <c r="D18" s="558"/>
      <c r="E18" s="558"/>
      <c r="F18" s="153">
        <f>F17*1.5</f>
        <v>0</v>
      </c>
      <c r="G18" s="140"/>
      <c r="H18" s="140"/>
      <c r="I18" s="140"/>
      <c r="J18" s="140"/>
      <c r="K18" s="140"/>
      <c r="L18" s="140"/>
      <c r="M18" s="150">
        <f>M10</f>
        <v>0</v>
      </c>
      <c r="N18" s="151">
        <f>ROUND((E17-D17)/7,2)</f>
        <v>0</v>
      </c>
      <c r="O18" s="140"/>
      <c r="P18" s="152">
        <f>F18*M18*N18</f>
        <v>0</v>
      </c>
      <c r="Q18" s="199"/>
      <c r="R18" s="231"/>
    </row>
    <row r="19" spans="1:18" s="129" customFormat="1" ht="15.75" x14ac:dyDescent="0.5">
      <c r="A19" s="259"/>
      <c r="B19" s="558" t="s">
        <v>89</v>
      </c>
      <c r="C19" s="558"/>
      <c r="D19" s="558"/>
      <c r="E19" s="558"/>
      <c r="F19" s="142"/>
      <c r="G19" s="140"/>
      <c r="H19" s="140"/>
      <c r="I19" s="140"/>
      <c r="J19" s="140"/>
      <c r="K19" s="140"/>
      <c r="L19" s="140"/>
      <c r="M19" s="141"/>
      <c r="N19" s="137">
        <v>52</v>
      </c>
      <c r="O19" s="140"/>
      <c r="P19" s="152">
        <f>F19*M19*N19</f>
        <v>0</v>
      </c>
      <c r="Q19" s="199"/>
      <c r="R19" s="231"/>
    </row>
    <row r="20" spans="1:18" s="129" customFormat="1" ht="15.75" x14ac:dyDescent="0.5">
      <c r="A20" s="259"/>
      <c r="B20" s="558" t="s">
        <v>90</v>
      </c>
      <c r="C20" s="558"/>
      <c r="D20" s="558"/>
      <c r="E20" s="558"/>
      <c r="F20" s="140"/>
      <c r="G20" s="140"/>
      <c r="H20" s="140"/>
      <c r="I20" s="140"/>
      <c r="J20" s="142"/>
      <c r="K20" s="140"/>
      <c r="L20" s="140"/>
      <c r="M20" s="140"/>
      <c r="N20" s="140"/>
      <c r="O20" s="143">
        <v>12</v>
      </c>
      <c r="P20" s="152">
        <f>J20*O20</f>
        <v>0</v>
      </c>
      <c r="Q20" s="199"/>
      <c r="R20" s="231"/>
    </row>
    <row r="21" spans="1:18" s="129" customFormat="1" ht="15.75" x14ac:dyDescent="0.5">
      <c r="A21" s="259"/>
      <c r="B21" s="558" t="s">
        <v>91</v>
      </c>
      <c r="C21" s="558"/>
      <c r="D21" s="558"/>
      <c r="E21" s="558"/>
      <c r="F21" s="140"/>
      <c r="G21" s="140"/>
      <c r="H21" s="140"/>
      <c r="I21" s="142"/>
      <c r="J21" s="140"/>
      <c r="K21" s="140"/>
      <c r="L21" s="140"/>
      <c r="M21" s="140"/>
      <c r="N21" s="137">
        <v>24</v>
      </c>
      <c r="O21" s="140"/>
      <c r="P21" s="152">
        <f>I21*N21</f>
        <v>0</v>
      </c>
      <c r="Q21" s="199"/>
      <c r="R21" s="231"/>
    </row>
    <row r="22" spans="1:18" s="129" customFormat="1" ht="15.75" x14ac:dyDescent="0.5">
      <c r="A22" s="259"/>
      <c r="B22" s="558" t="s">
        <v>92</v>
      </c>
      <c r="C22" s="558"/>
      <c r="D22" s="558"/>
      <c r="E22" s="558"/>
      <c r="F22" s="140"/>
      <c r="G22" s="140"/>
      <c r="H22" s="142"/>
      <c r="I22" s="140"/>
      <c r="J22" s="140"/>
      <c r="K22" s="140"/>
      <c r="L22" s="140"/>
      <c r="M22" s="140"/>
      <c r="N22" s="137">
        <v>26</v>
      </c>
      <c r="O22" s="140"/>
      <c r="P22" s="152">
        <f>H22*N22</f>
        <v>0</v>
      </c>
      <c r="Q22" s="199"/>
      <c r="R22" s="231"/>
    </row>
    <row r="23" spans="1:18" s="129" customFormat="1" ht="15.75" x14ac:dyDescent="0.5">
      <c r="A23" s="259"/>
      <c r="B23" s="558" t="s">
        <v>93</v>
      </c>
      <c r="C23" s="558"/>
      <c r="D23" s="558"/>
      <c r="E23" s="558"/>
      <c r="F23" s="140"/>
      <c r="G23" s="142"/>
      <c r="H23" s="140"/>
      <c r="I23" s="140"/>
      <c r="J23" s="140"/>
      <c r="K23" s="140"/>
      <c r="L23" s="140"/>
      <c r="M23" s="140"/>
      <c r="N23" s="137">
        <v>52</v>
      </c>
      <c r="O23" s="140"/>
      <c r="P23" s="152">
        <f>G23*N23</f>
        <v>0</v>
      </c>
      <c r="Q23" s="199"/>
      <c r="R23" s="231"/>
    </row>
    <row r="24" spans="1:18" s="129" customFormat="1" ht="16.149999999999999" thickBot="1" x14ac:dyDescent="0.55000000000000004">
      <c r="A24" s="259"/>
      <c r="B24" s="542" t="s">
        <v>94</v>
      </c>
      <c r="C24" s="559"/>
      <c r="D24" s="559"/>
      <c r="E24" s="543"/>
      <c r="F24" s="140"/>
      <c r="G24" s="140"/>
      <c r="H24" s="140"/>
      <c r="I24" s="140"/>
      <c r="J24" s="140"/>
      <c r="K24" s="142"/>
      <c r="L24" s="140"/>
      <c r="M24" s="140"/>
      <c r="N24" s="140"/>
      <c r="O24" s="143">
        <v>4</v>
      </c>
      <c r="P24" s="154">
        <f>K24*O24</f>
        <v>0</v>
      </c>
      <c r="Q24" s="199"/>
      <c r="R24" s="231"/>
    </row>
    <row r="25" spans="1:18" s="129" customFormat="1" ht="16.149999999999999" thickBot="1" x14ac:dyDescent="0.55000000000000004">
      <c r="A25" s="259"/>
      <c r="B25" s="560" t="s">
        <v>95</v>
      </c>
      <c r="C25" s="561"/>
      <c r="D25" s="561"/>
      <c r="E25" s="562"/>
      <c r="F25" s="557" t="s">
        <v>96</v>
      </c>
      <c r="G25" s="557"/>
      <c r="H25" s="557"/>
      <c r="I25" s="155"/>
      <c r="J25" s="155"/>
      <c r="K25" s="155"/>
      <c r="L25" s="155"/>
      <c r="M25" s="155"/>
      <c r="N25" s="551" t="s">
        <v>97</v>
      </c>
      <c r="O25" s="551"/>
      <c r="P25" s="156">
        <f>P9+P10+P11+P12+P13+P14+P15+P16+P17+P18+P19+P20+P21+P22+P23+P24</f>
        <v>0</v>
      </c>
      <c r="Q25" s="199"/>
      <c r="R25" s="231"/>
    </row>
    <row r="26" spans="1:18" s="129" customFormat="1" ht="15" customHeight="1" thickBot="1" x14ac:dyDescent="0.55000000000000004">
      <c r="A26" s="259"/>
      <c r="B26" s="563"/>
      <c r="C26" s="564"/>
      <c r="D26" s="564"/>
      <c r="E26" s="565"/>
      <c r="F26" s="552"/>
      <c r="G26" s="553"/>
      <c r="H26" s="554"/>
      <c r="I26" s="155"/>
      <c r="J26" s="155"/>
      <c r="K26" s="155"/>
      <c r="L26" s="155"/>
      <c r="M26" s="551" t="s">
        <v>98</v>
      </c>
      <c r="N26" s="551"/>
      <c r="O26" s="555"/>
      <c r="P26" s="157" t="str">
        <f>IF(F26="gaming industry", P25*0.4, IF(F26="food industry/personal services", P25*0.2, "0"))</f>
        <v>0</v>
      </c>
      <c r="Q26" s="199"/>
      <c r="R26" s="231"/>
    </row>
    <row r="27" spans="1:18" s="129" customFormat="1" ht="16.149999999999999" thickBot="1" x14ac:dyDescent="0.55000000000000004">
      <c r="A27" s="260"/>
      <c r="B27" s="210"/>
      <c r="C27" s="209"/>
      <c r="D27" s="209"/>
      <c r="E27" s="209"/>
      <c r="F27" s="209"/>
      <c r="G27" s="209"/>
      <c r="H27" s="155"/>
      <c r="I27" s="155"/>
      <c r="J27" s="155"/>
      <c r="K27" s="155"/>
      <c r="L27" s="155"/>
      <c r="M27" s="155"/>
      <c r="N27" s="158"/>
      <c r="O27" s="158" t="s">
        <v>78</v>
      </c>
      <c r="P27" s="159">
        <f>SUM(P25+P26)</f>
        <v>0</v>
      </c>
      <c r="Q27" s="199"/>
      <c r="R27" s="231"/>
    </row>
    <row r="28" spans="1:18" s="129" customFormat="1" ht="11.25" customHeight="1" x14ac:dyDescent="0.5">
      <c r="A28" s="260"/>
      <c r="B28" s="218"/>
      <c r="C28" s="162"/>
      <c r="D28" s="162"/>
      <c r="E28" s="162"/>
      <c r="F28" s="162"/>
      <c r="G28" s="162"/>
      <c r="H28" s="160"/>
      <c r="I28" s="160"/>
      <c r="J28" s="160"/>
      <c r="K28" s="160"/>
      <c r="L28" s="160"/>
      <c r="M28" s="160"/>
      <c r="N28" s="161"/>
      <c r="O28" s="161"/>
      <c r="P28" s="220"/>
      <c r="Q28" s="219"/>
      <c r="R28" s="231"/>
    </row>
    <row r="29" spans="1:18" s="129" customFormat="1" ht="10.5" customHeight="1" x14ac:dyDescent="0.5">
      <c r="A29" s="242"/>
      <c r="B29" s="223"/>
      <c r="C29" s="223"/>
      <c r="D29" s="223"/>
      <c r="E29" s="224"/>
      <c r="F29" s="225"/>
      <c r="G29" s="225"/>
      <c r="H29" s="225"/>
      <c r="I29" s="226"/>
      <c r="J29" s="226"/>
      <c r="K29" s="226"/>
      <c r="L29" s="226"/>
      <c r="M29" s="226"/>
      <c r="N29" s="227"/>
      <c r="O29" s="228"/>
      <c r="P29" s="228"/>
      <c r="Q29" s="228"/>
      <c r="R29" s="231"/>
    </row>
    <row r="30" spans="1:18" s="167" customFormat="1" ht="21" customHeight="1" x14ac:dyDescent="0.5">
      <c r="A30" s="261"/>
      <c r="B30" s="200" t="s">
        <v>188</v>
      </c>
      <c r="C30" s="201"/>
      <c r="D30" s="201"/>
      <c r="E30" s="202"/>
      <c r="F30" s="203"/>
      <c r="G30" s="187"/>
      <c r="H30" s="188"/>
      <c r="I30" s="229"/>
      <c r="J30" s="186"/>
      <c r="K30" s="211" t="s">
        <v>189</v>
      </c>
      <c r="L30" s="212"/>
      <c r="M30" s="212"/>
      <c r="N30" s="213"/>
      <c r="O30" s="187"/>
      <c r="P30" s="187"/>
      <c r="Q30" s="187"/>
      <c r="R30" s="229"/>
    </row>
    <row r="31" spans="1:18" s="167" customFormat="1" ht="5.25" customHeight="1" x14ac:dyDescent="0.5">
      <c r="A31" s="261"/>
      <c r="B31" s="204"/>
      <c r="C31" s="163"/>
      <c r="D31" s="163"/>
      <c r="E31" s="164"/>
      <c r="F31" s="165"/>
      <c r="G31" s="155"/>
      <c r="H31" s="189"/>
      <c r="I31" s="229"/>
      <c r="J31" s="166"/>
      <c r="K31" s="214"/>
      <c r="L31" s="214"/>
      <c r="M31" s="214"/>
      <c r="N31" s="158"/>
      <c r="O31" s="155"/>
      <c r="P31" s="155"/>
      <c r="Q31" s="155"/>
      <c r="R31" s="229"/>
    </row>
    <row r="32" spans="1:18" s="167" customFormat="1" ht="15.75" x14ac:dyDescent="0.5">
      <c r="A32" s="261"/>
      <c r="B32" s="534" t="s">
        <v>99</v>
      </c>
      <c r="C32" s="534"/>
      <c r="D32" s="534"/>
      <c r="E32" s="534"/>
      <c r="F32" s="556"/>
      <c r="G32" s="556"/>
      <c r="H32" s="189"/>
      <c r="I32" s="229"/>
      <c r="J32" s="166"/>
      <c r="K32" s="546" t="s">
        <v>103</v>
      </c>
      <c r="L32" s="547"/>
      <c r="M32" s="171"/>
      <c r="N32" s="158"/>
      <c r="O32" s="158"/>
      <c r="P32" s="168"/>
      <c r="Q32" s="155"/>
      <c r="R32" s="229"/>
    </row>
    <row r="33" spans="1:18" s="167" customFormat="1" ht="15.75" x14ac:dyDescent="0.5">
      <c r="A33" s="261"/>
      <c r="B33" s="205"/>
      <c r="C33" s="169"/>
      <c r="D33" s="169"/>
      <c r="E33" s="169"/>
      <c r="F33" s="170"/>
      <c r="G33" s="170"/>
      <c r="H33" s="189"/>
      <c r="I33" s="229"/>
      <c r="J33" s="166"/>
      <c r="K33" s="546" t="s">
        <v>105</v>
      </c>
      <c r="L33" s="547"/>
      <c r="M33" s="171"/>
      <c r="N33" s="158"/>
      <c r="O33" s="158"/>
      <c r="P33" s="168"/>
      <c r="Q33" s="155"/>
      <c r="R33" s="229"/>
    </row>
    <row r="34" spans="1:18" s="167" customFormat="1" ht="17.25" customHeight="1" x14ac:dyDescent="0.5">
      <c r="A34" s="261"/>
      <c r="B34" s="205"/>
      <c r="C34" s="169"/>
      <c r="D34" s="548" t="s">
        <v>100</v>
      </c>
      <c r="E34" s="549" t="s">
        <v>101</v>
      </c>
      <c r="F34" s="549" t="s">
        <v>193</v>
      </c>
      <c r="G34" s="170"/>
      <c r="H34" s="189"/>
      <c r="I34" s="230"/>
      <c r="J34" s="166"/>
      <c r="K34" s="546" t="s">
        <v>107</v>
      </c>
      <c r="L34" s="547"/>
      <c r="M34" s="271">
        <f>ROUND((M33-M32+1)/7,2)</f>
        <v>0.14000000000000001</v>
      </c>
      <c r="N34" s="158"/>
      <c r="O34" s="158"/>
      <c r="P34" s="155"/>
      <c r="Q34" s="155"/>
      <c r="R34" s="229"/>
    </row>
    <row r="35" spans="1:18" s="167" customFormat="1" ht="15.75" x14ac:dyDescent="0.5">
      <c r="A35" s="261"/>
      <c r="B35" s="204"/>
      <c r="C35" s="163"/>
      <c r="D35" s="548"/>
      <c r="E35" s="549"/>
      <c r="F35" s="549"/>
      <c r="G35" s="155"/>
      <c r="H35" s="189"/>
      <c r="I35" s="229"/>
      <c r="J35" s="166"/>
      <c r="K35" s="546" t="s">
        <v>109</v>
      </c>
      <c r="L35" s="547"/>
      <c r="M35" s="172"/>
      <c r="N35" s="155"/>
      <c r="O35" s="158"/>
      <c r="P35" s="155"/>
      <c r="Q35" s="155"/>
      <c r="R35" s="229"/>
    </row>
    <row r="36" spans="1:18" s="167" customFormat="1" ht="15.75" x14ac:dyDescent="0.5">
      <c r="A36" s="261"/>
      <c r="B36" s="204"/>
      <c r="C36" s="163"/>
      <c r="D36" s="548"/>
      <c r="E36" s="550"/>
      <c r="F36" s="550"/>
      <c r="G36" s="155"/>
      <c r="H36" s="189"/>
      <c r="I36" s="229"/>
      <c r="J36" s="166"/>
      <c r="K36" s="546" t="s">
        <v>111</v>
      </c>
      <c r="L36" s="547"/>
      <c r="M36" s="175">
        <f>M35/M34</f>
        <v>0</v>
      </c>
      <c r="N36" s="155"/>
      <c r="O36" s="158"/>
      <c r="P36" s="155"/>
      <c r="Q36" s="155"/>
      <c r="R36" s="229"/>
    </row>
    <row r="37" spans="1:18" s="167" customFormat="1" ht="15.75" x14ac:dyDescent="0.5">
      <c r="A37" s="261"/>
      <c r="B37" s="542" t="s">
        <v>102</v>
      </c>
      <c r="C37" s="543"/>
      <c r="D37" s="173"/>
      <c r="E37" s="171"/>
      <c r="F37" s="174"/>
      <c r="G37" s="155"/>
      <c r="H37" s="189"/>
      <c r="I37" s="229"/>
      <c r="J37" s="166"/>
      <c r="K37" s="546" t="s">
        <v>76</v>
      </c>
      <c r="L37" s="547"/>
      <c r="M37" s="176">
        <v>52</v>
      </c>
      <c r="N37" s="155"/>
      <c r="O37" s="158"/>
      <c r="P37" s="155"/>
      <c r="Q37" s="155"/>
      <c r="R37" s="229"/>
    </row>
    <row r="38" spans="1:18" s="167" customFormat="1" ht="15.75" x14ac:dyDescent="0.5">
      <c r="A38" s="261"/>
      <c r="B38" s="542" t="s">
        <v>104</v>
      </c>
      <c r="C38" s="543"/>
      <c r="D38" s="173"/>
      <c r="E38" s="171"/>
      <c r="F38" s="174"/>
      <c r="G38" s="155"/>
      <c r="H38" s="189"/>
      <c r="I38" s="229"/>
      <c r="J38" s="166"/>
      <c r="K38" s="546" t="s">
        <v>115</v>
      </c>
      <c r="L38" s="547"/>
      <c r="M38" s="177">
        <f>M36*M37</f>
        <v>0</v>
      </c>
      <c r="N38" s="155"/>
      <c r="O38" s="158"/>
      <c r="P38" s="155"/>
      <c r="Q38" s="155"/>
      <c r="R38" s="229"/>
    </row>
    <row r="39" spans="1:18" s="167" customFormat="1" ht="15.75" x14ac:dyDescent="0.5">
      <c r="A39" s="261"/>
      <c r="B39" s="542" t="s">
        <v>106</v>
      </c>
      <c r="C39" s="543"/>
      <c r="D39" s="173"/>
      <c r="E39" s="171"/>
      <c r="F39" s="174"/>
      <c r="G39" s="155"/>
      <c r="H39" s="189"/>
      <c r="I39" s="229"/>
      <c r="J39" s="166"/>
      <c r="K39" s="546" t="s">
        <v>126</v>
      </c>
      <c r="L39" s="547"/>
      <c r="M39" s="178"/>
      <c r="N39" s="155"/>
      <c r="O39" s="158"/>
      <c r="P39" s="155"/>
      <c r="Q39" s="155"/>
      <c r="R39" s="229"/>
    </row>
    <row r="40" spans="1:18" s="167" customFormat="1" ht="15.75" x14ac:dyDescent="0.5">
      <c r="A40" s="261"/>
      <c r="B40" s="542" t="s">
        <v>108</v>
      </c>
      <c r="C40" s="543"/>
      <c r="D40" s="173"/>
      <c r="E40" s="171"/>
      <c r="F40" s="174"/>
      <c r="G40" s="206"/>
      <c r="H40" s="189"/>
      <c r="I40" s="229"/>
      <c r="J40" s="166"/>
      <c r="K40" s="544" t="s">
        <v>118</v>
      </c>
      <c r="L40" s="545"/>
      <c r="M40" s="178"/>
      <c r="N40" s="158"/>
      <c r="O40" s="158"/>
      <c r="P40" s="155"/>
      <c r="Q40" s="155"/>
      <c r="R40" s="229"/>
    </row>
    <row r="41" spans="1:18" s="167" customFormat="1" ht="15.75" x14ac:dyDescent="0.5">
      <c r="A41" s="261"/>
      <c r="B41" s="542" t="s">
        <v>110</v>
      </c>
      <c r="C41" s="543"/>
      <c r="D41" s="173"/>
      <c r="E41" s="171"/>
      <c r="F41" s="174"/>
      <c r="G41" s="207"/>
      <c r="H41" s="189"/>
      <c r="I41" s="229"/>
      <c r="J41" s="166"/>
      <c r="K41" s="544" t="s">
        <v>120</v>
      </c>
      <c r="L41" s="545"/>
      <c r="M41" s="178"/>
      <c r="N41" s="158"/>
      <c r="O41" s="158"/>
      <c r="P41" s="155"/>
      <c r="Q41" s="155"/>
      <c r="R41" s="229"/>
    </row>
    <row r="42" spans="1:18" s="167" customFormat="1" ht="15.75" x14ac:dyDescent="0.5">
      <c r="A42" s="261"/>
      <c r="B42" s="542" t="s">
        <v>112</v>
      </c>
      <c r="C42" s="543"/>
      <c r="D42" s="173"/>
      <c r="E42" s="171"/>
      <c r="F42" s="174"/>
      <c r="G42" s="179" t="s">
        <v>113</v>
      </c>
      <c r="H42" s="189"/>
      <c r="I42" s="229"/>
      <c r="J42" s="166"/>
      <c r="K42" s="546" t="s">
        <v>78</v>
      </c>
      <c r="L42" s="547"/>
      <c r="M42" s="183">
        <f>SUM(M38:M41)</f>
        <v>0</v>
      </c>
      <c r="N42" s="180"/>
      <c r="O42" s="158"/>
      <c r="P42" s="181"/>
      <c r="Q42" s="155"/>
      <c r="R42" s="229"/>
    </row>
    <row r="43" spans="1:18" s="167" customFormat="1" ht="15.75" x14ac:dyDescent="0.5">
      <c r="A43" s="261"/>
      <c r="B43" s="205"/>
      <c r="C43" s="169"/>
      <c r="D43" s="169"/>
      <c r="E43" s="169"/>
      <c r="F43" s="182"/>
      <c r="G43" s="179" t="s">
        <v>114</v>
      </c>
      <c r="H43" s="189"/>
      <c r="I43" s="229"/>
      <c r="J43" s="166"/>
      <c r="K43" s="214"/>
      <c r="L43" s="214"/>
      <c r="M43" s="214"/>
      <c r="N43" s="180"/>
      <c r="O43" s="155"/>
      <c r="P43" s="155"/>
      <c r="Q43" s="155"/>
      <c r="R43" s="229"/>
    </row>
    <row r="44" spans="1:18" s="167" customFormat="1" ht="15.75" x14ac:dyDescent="0.5">
      <c r="A44" s="261"/>
      <c r="B44" s="534" t="s">
        <v>123</v>
      </c>
      <c r="C44" s="534"/>
      <c r="D44" s="534"/>
      <c r="E44" s="540">
        <f>COUNTIF(F37:F42,"&gt;0")</f>
        <v>0</v>
      </c>
      <c r="F44" s="540"/>
      <c r="G44" s="179" t="s">
        <v>116</v>
      </c>
      <c r="H44" s="189"/>
      <c r="I44" s="229"/>
      <c r="J44" s="166"/>
      <c r="K44" s="184"/>
      <c r="L44" s="184"/>
      <c r="M44" s="185"/>
      <c r="N44" s="180"/>
      <c r="O44" s="155"/>
      <c r="P44" s="155"/>
      <c r="Q44" s="155"/>
      <c r="R44" s="229"/>
    </row>
    <row r="45" spans="1:18" s="167" customFormat="1" ht="15.75" x14ac:dyDescent="0.5">
      <c r="A45" s="261"/>
      <c r="B45" s="534" t="s">
        <v>124</v>
      </c>
      <c r="C45" s="534"/>
      <c r="D45" s="534"/>
      <c r="E45" s="541" t="e">
        <f>SUM(F37:F42)/E44</f>
        <v>#DIV/0!</v>
      </c>
      <c r="F45" s="541"/>
      <c r="G45" s="179" t="s">
        <v>117</v>
      </c>
      <c r="H45" s="189"/>
      <c r="I45" s="226"/>
      <c r="J45" s="226"/>
      <c r="K45" s="236"/>
      <c r="L45" s="236"/>
      <c r="M45" s="237"/>
      <c r="N45" s="238"/>
      <c r="O45" s="226"/>
      <c r="P45" s="226"/>
      <c r="Q45" s="226"/>
      <c r="R45" s="229"/>
    </row>
    <row r="46" spans="1:18" s="167" customFormat="1" ht="15.75" x14ac:dyDescent="0.5">
      <c r="A46" s="261"/>
      <c r="B46" s="534" t="s">
        <v>125</v>
      </c>
      <c r="C46" s="534"/>
      <c r="D46" s="534"/>
      <c r="E46" s="541" t="str">
        <f>IF(F32="weekly",E45*52,IF(F32="bi-weekly",E45*26,IF(F32="Bi-monthly",E45*24,IF(F32="monthly",E45*12,IF(F32="Quarterly",E45*4,"")))))</f>
        <v/>
      </c>
      <c r="F46" s="541"/>
      <c r="G46" s="179" t="s">
        <v>119</v>
      </c>
      <c r="H46" s="189"/>
      <c r="I46" s="229"/>
      <c r="J46" s="166"/>
      <c r="K46" s="123" t="s">
        <v>192</v>
      </c>
      <c r="L46" s="155"/>
      <c r="M46" s="155"/>
      <c r="N46" s="180"/>
      <c r="O46" s="155"/>
      <c r="P46" s="155"/>
      <c r="Q46" s="189"/>
      <c r="R46" s="229"/>
    </row>
    <row r="47" spans="1:18" s="167" customFormat="1" ht="15.75" customHeight="1" x14ac:dyDescent="0.5">
      <c r="A47" s="261"/>
      <c r="B47" s="534" t="s">
        <v>126</v>
      </c>
      <c r="C47" s="534"/>
      <c r="D47" s="534"/>
      <c r="E47" s="535"/>
      <c r="F47" s="535"/>
      <c r="G47" s="233" t="s">
        <v>121</v>
      </c>
      <c r="H47" s="189"/>
      <c r="I47" s="229"/>
      <c r="J47" s="166"/>
      <c r="K47" s="155"/>
      <c r="L47" s="536" t="s">
        <v>195</v>
      </c>
      <c r="M47" s="537"/>
      <c r="N47" s="537"/>
      <c r="O47" s="537"/>
      <c r="P47" s="538"/>
      <c r="Q47" s="189"/>
      <c r="R47" s="229"/>
    </row>
    <row r="48" spans="1:18" s="167" customFormat="1" ht="15.75" x14ac:dyDescent="0.5">
      <c r="A48" s="261"/>
      <c r="B48" s="534" t="s">
        <v>118</v>
      </c>
      <c r="C48" s="534"/>
      <c r="D48" s="534"/>
      <c r="E48" s="535"/>
      <c r="F48" s="535"/>
      <c r="G48" s="179" t="s">
        <v>122</v>
      </c>
      <c r="H48" s="197"/>
      <c r="I48" s="229"/>
      <c r="J48" s="192"/>
      <c r="K48" s="214"/>
      <c r="L48" s="274" t="s">
        <v>154</v>
      </c>
      <c r="M48" s="274" t="s">
        <v>154</v>
      </c>
      <c r="N48" s="274"/>
      <c r="O48" s="274"/>
      <c r="P48" s="274"/>
      <c r="Q48" s="189"/>
      <c r="R48" s="262"/>
    </row>
    <row r="49" spans="1:18" s="167" customFormat="1" ht="15.75" x14ac:dyDescent="0.5">
      <c r="A49" s="261"/>
      <c r="B49" s="534" t="s">
        <v>78</v>
      </c>
      <c r="C49" s="534"/>
      <c r="D49" s="534"/>
      <c r="E49" s="539">
        <f>SUM(E46:E48)</f>
        <v>0</v>
      </c>
      <c r="F49" s="539"/>
      <c r="G49" s="191"/>
      <c r="H49" s="197"/>
      <c r="I49" s="229"/>
      <c r="J49" s="214"/>
      <c r="K49" s="193" t="s">
        <v>197</v>
      </c>
      <c r="L49" s="243"/>
      <c r="M49" s="244"/>
      <c r="N49" s="244"/>
      <c r="O49" s="244"/>
      <c r="P49" s="245"/>
      <c r="Q49" s="189"/>
      <c r="R49" s="262"/>
    </row>
    <row r="50" spans="1:18" s="167" customFormat="1" ht="15.75" x14ac:dyDescent="0.5">
      <c r="A50" s="261"/>
      <c r="B50" s="208"/>
      <c r="C50" s="194"/>
      <c r="D50" s="194"/>
      <c r="E50" s="194"/>
      <c r="F50" s="190"/>
      <c r="G50" s="207"/>
      <c r="H50" s="197"/>
      <c r="I50" s="229"/>
      <c r="J50" s="195"/>
      <c r="K50" s="272"/>
      <c r="L50" s="273"/>
      <c r="M50" s="273"/>
      <c r="N50" s="273"/>
      <c r="O50" s="273"/>
      <c r="P50" s="273"/>
      <c r="Q50" s="189"/>
      <c r="R50" s="262"/>
    </row>
    <row r="51" spans="1:18" s="167" customFormat="1" ht="15.75" x14ac:dyDescent="0.5">
      <c r="A51" s="261"/>
      <c r="B51" s="208"/>
      <c r="C51" s="194"/>
      <c r="D51" s="194"/>
      <c r="E51" s="194"/>
      <c r="F51" s="190"/>
      <c r="G51" s="190"/>
      <c r="H51" s="197"/>
      <c r="I51" s="229"/>
      <c r="J51" s="195"/>
      <c r="K51" s="272"/>
      <c r="L51" s="273"/>
      <c r="M51" s="273"/>
      <c r="N51" s="273"/>
      <c r="O51" s="273"/>
      <c r="P51" s="273"/>
      <c r="Q51" s="197"/>
      <c r="R51" s="262"/>
    </row>
    <row r="52" spans="1:18" s="167" customFormat="1" ht="15.75" x14ac:dyDescent="0.5">
      <c r="A52" s="261"/>
      <c r="B52" s="208"/>
      <c r="C52" s="194"/>
      <c r="D52" s="194"/>
      <c r="E52" s="194"/>
      <c r="F52" s="190"/>
      <c r="G52" s="190"/>
      <c r="H52" s="197"/>
      <c r="I52" s="229"/>
      <c r="J52" s="195"/>
      <c r="K52" s="272"/>
      <c r="L52" s="273"/>
      <c r="M52" s="273"/>
      <c r="N52" s="273"/>
      <c r="O52" s="273"/>
      <c r="P52" s="273"/>
      <c r="Q52" s="197"/>
      <c r="R52" s="262"/>
    </row>
    <row r="53" spans="1:18" s="167" customFormat="1" ht="15.75" x14ac:dyDescent="0.5">
      <c r="A53" s="261"/>
      <c r="B53" s="235"/>
      <c r="C53" s="235"/>
      <c r="D53" s="235"/>
      <c r="E53" s="235"/>
      <c r="F53" s="226"/>
      <c r="G53" s="226"/>
      <c r="H53" s="228"/>
      <c r="I53" s="229"/>
      <c r="J53" s="195"/>
      <c r="K53" s="272"/>
      <c r="L53" s="273"/>
      <c r="M53" s="273"/>
      <c r="N53" s="273"/>
      <c r="O53" s="273"/>
      <c r="P53" s="273"/>
      <c r="Q53" s="197"/>
      <c r="R53" s="262"/>
    </row>
    <row r="54" spans="1:18" s="167" customFormat="1" ht="15.75" x14ac:dyDescent="0.5">
      <c r="A54" s="261"/>
      <c r="B54" s="266"/>
      <c r="C54" s="267"/>
      <c r="D54" s="267"/>
      <c r="E54" s="267"/>
      <c r="F54" s="268"/>
      <c r="G54" s="268"/>
      <c r="H54" s="217"/>
      <c r="I54" s="229"/>
      <c r="J54" s="195"/>
      <c r="K54" s="272"/>
      <c r="L54" s="273"/>
      <c r="M54" s="273"/>
      <c r="N54" s="273"/>
      <c r="O54" s="273"/>
      <c r="P54" s="273"/>
      <c r="Q54" s="197"/>
      <c r="R54" s="262"/>
    </row>
    <row r="55" spans="1:18" s="129" customFormat="1" ht="15.75" x14ac:dyDescent="0.5">
      <c r="A55" s="259"/>
      <c r="B55" s="210"/>
      <c r="C55" s="532" t="s">
        <v>196</v>
      </c>
      <c r="D55" s="532"/>
      <c r="E55" s="532"/>
      <c r="F55" s="533">
        <f>MAX(E49,P27,M42)</f>
        <v>0</v>
      </c>
      <c r="G55" s="209"/>
      <c r="H55" s="199"/>
      <c r="I55" s="231"/>
      <c r="J55" s="195"/>
      <c r="K55" s="272"/>
      <c r="L55" s="273"/>
      <c r="M55" s="273"/>
      <c r="N55" s="273"/>
      <c r="O55" s="273"/>
      <c r="P55" s="273"/>
      <c r="Q55" s="199"/>
      <c r="R55" s="263"/>
    </row>
    <row r="56" spans="1:18" s="129" customFormat="1" ht="15.75" x14ac:dyDescent="0.5">
      <c r="A56" s="259"/>
      <c r="B56" s="125"/>
      <c r="C56" s="532"/>
      <c r="D56" s="532"/>
      <c r="E56" s="532"/>
      <c r="F56" s="533"/>
      <c r="G56" s="126"/>
      <c r="H56" s="124"/>
      <c r="I56" s="231"/>
      <c r="J56" s="195"/>
      <c r="K56" s="198"/>
      <c r="L56" s="198"/>
      <c r="M56" s="198"/>
      <c r="N56" s="198"/>
      <c r="O56" s="198"/>
      <c r="P56" s="198"/>
      <c r="Q56" s="199"/>
      <c r="R56" s="263"/>
    </row>
    <row r="57" spans="1:18" s="129" customFormat="1" ht="17.25" customHeight="1" x14ac:dyDescent="0.5">
      <c r="A57" s="259"/>
      <c r="B57" s="125"/>
      <c r="C57" s="532"/>
      <c r="D57" s="532"/>
      <c r="E57" s="532"/>
      <c r="F57" s="533"/>
      <c r="G57" s="269"/>
      <c r="H57" s="124"/>
      <c r="I57" s="231"/>
      <c r="J57" s="195"/>
      <c r="K57" s="198" t="s">
        <v>187</v>
      </c>
      <c r="L57" s="196" t="e">
        <f>AVERAGE(L50:L55)</f>
        <v>#DIV/0!</v>
      </c>
      <c r="M57" s="196" t="e">
        <f>AVERAGE(M50:M55)</f>
        <v>#DIV/0!</v>
      </c>
      <c r="N57" s="196" t="e">
        <f t="shared" ref="N57:P57" si="0">AVERAGE(N50:N55)</f>
        <v>#DIV/0!</v>
      </c>
      <c r="O57" s="196" t="e">
        <f t="shared" si="0"/>
        <v>#DIV/0!</v>
      </c>
      <c r="P57" s="196" t="e">
        <f t="shared" si="0"/>
        <v>#DIV/0!</v>
      </c>
      <c r="Q57" s="124"/>
      <c r="R57" s="263"/>
    </row>
    <row r="58" spans="1:18" x14ac:dyDescent="0.45">
      <c r="A58" s="264"/>
      <c r="B58" s="270" t="s">
        <v>211</v>
      </c>
      <c r="C58" s="122"/>
      <c r="D58" s="122"/>
      <c r="E58" s="122"/>
      <c r="F58" s="122"/>
      <c r="G58" s="122"/>
      <c r="H58" s="127"/>
      <c r="I58" s="232"/>
      <c r="J58" s="125"/>
      <c r="K58" s="126"/>
      <c r="L58" s="126"/>
      <c r="M58" s="126"/>
      <c r="N58" s="126" t="s">
        <v>198</v>
      </c>
      <c r="O58" s="126"/>
      <c r="P58" s="126"/>
      <c r="Q58" s="124"/>
      <c r="R58" s="232"/>
    </row>
    <row r="59" spans="1:18" x14ac:dyDescent="0.45">
      <c r="A59" s="264"/>
      <c r="B59" s="265"/>
      <c r="C59" s="265"/>
      <c r="D59" s="265"/>
      <c r="E59" s="265"/>
      <c r="F59" s="265"/>
      <c r="G59" s="265"/>
      <c r="H59" s="265"/>
      <c r="I59" s="232"/>
      <c r="J59" s="265"/>
      <c r="K59" s="265"/>
      <c r="L59" s="265"/>
      <c r="M59" s="265"/>
      <c r="N59" s="265"/>
      <c r="O59" s="265"/>
      <c r="P59" s="265"/>
      <c r="Q59" s="265"/>
      <c r="R59" s="232"/>
    </row>
  </sheetData>
  <mergeCells count="58">
    <mergeCell ref="B20:E20"/>
    <mergeCell ref="G1:Q5"/>
    <mergeCell ref="B9:E9"/>
    <mergeCell ref="B10:E10"/>
    <mergeCell ref="B11:E11"/>
    <mergeCell ref="B12:E12"/>
    <mergeCell ref="B13:E13"/>
    <mergeCell ref="B14:E14"/>
    <mergeCell ref="B15:E15"/>
    <mergeCell ref="B17:C17"/>
    <mergeCell ref="B18:E18"/>
    <mergeCell ref="B19:E19"/>
    <mergeCell ref="B21:E21"/>
    <mergeCell ref="B22:E22"/>
    <mergeCell ref="B23:E23"/>
    <mergeCell ref="B24:E24"/>
    <mergeCell ref="B25:E26"/>
    <mergeCell ref="N25:O25"/>
    <mergeCell ref="F26:H26"/>
    <mergeCell ref="M26:O26"/>
    <mergeCell ref="B32:E32"/>
    <mergeCell ref="F32:G32"/>
    <mergeCell ref="K32:L32"/>
    <mergeCell ref="F25:H25"/>
    <mergeCell ref="K33:L33"/>
    <mergeCell ref="D34:D36"/>
    <mergeCell ref="E34:E36"/>
    <mergeCell ref="F34:F36"/>
    <mergeCell ref="K34:L34"/>
    <mergeCell ref="K35:L35"/>
    <mergeCell ref="K36:L36"/>
    <mergeCell ref="B37:C37"/>
    <mergeCell ref="K37:L37"/>
    <mergeCell ref="B38:C38"/>
    <mergeCell ref="K38:L38"/>
    <mergeCell ref="B39:C39"/>
    <mergeCell ref="K39:L39"/>
    <mergeCell ref="B40:C40"/>
    <mergeCell ref="K40:L40"/>
    <mergeCell ref="B41:C41"/>
    <mergeCell ref="K41:L41"/>
    <mergeCell ref="B42:C42"/>
    <mergeCell ref="K42:L42"/>
    <mergeCell ref="L47:P47"/>
    <mergeCell ref="B49:D49"/>
    <mergeCell ref="E49:F49"/>
    <mergeCell ref="B44:D44"/>
    <mergeCell ref="E44:F44"/>
    <mergeCell ref="B45:D45"/>
    <mergeCell ref="E45:F45"/>
    <mergeCell ref="B46:D46"/>
    <mergeCell ref="E46:F46"/>
    <mergeCell ref="C55:E57"/>
    <mergeCell ref="F55:F57"/>
    <mergeCell ref="B47:D47"/>
    <mergeCell ref="E47:F47"/>
    <mergeCell ref="B48:D48"/>
    <mergeCell ref="E48:F48"/>
  </mergeCells>
  <dataValidations count="2">
    <dataValidation type="list" allowBlank="1" showInputMessage="1" showErrorMessage="1" sqref="F26" xr:uid="{78BD09AD-4027-41E4-9D77-3243DC590239}">
      <formula1>$G$47:$G$48</formula1>
    </dataValidation>
    <dataValidation type="list" allowBlank="1" showInputMessage="1" showErrorMessage="1" sqref="F32:F33" xr:uid="{B23D0932-0A1E-4182-9BED-166F7D2197D7}">
      <formula1>$G$42:$G$46</formula1>
    </dataValidation>
  </dataValidations>
  <pageMargins left="0.7" right="0.7" top="0.75" bottom="0.75" header="0.3" footer="0.3"/>
  <pageSetup scale="56"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75AA236-A8D6-4D22-9F88-A420B8A51A63}">
          <x14:formula1>
            <xm:f>Tables!$A$3:$A$15</xm:f>
          </x14:formula1>
          <xm:sqref>N48:P48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67C2B-EC38-45E4-B0CE-EA3BA985911E}">
  <sheetPr>
    <pageSetUpPr fitToPage="1"/>
  </sheetPr>
  <dimension ref="A1:R59"/>
  <sheetViews>
    <sheetView showGridLines="0" topLeftCell="A31" zoomScale="90" zoomScaleNormal="90" workbookViewId="0">
      <selection activeCell="L51" sqref="L51"/>
    </sheetView>
  </sheetViews>
  <sheetFormatPr defaultColWidth="9.1328125" defaultRowHeight="14.25" x14ac:dyDescent="0.45"/>
  <cols>
    <col min="1" max="1" width="2.3984375" style="121" customWidth="1"/>
    <col min="2" max="2" width="9.1328125" style="121" customWidth="1"/>
    <col min="3" max="3" width="14.265625" style="121" customWidth="1"/>
    <col min="4" max="4" width="15.1328125" style="121" customWidth="1"/>
    <col min="5" max="5" width="15.59765625" style="121" customWidth="1"/>
    <col min="6" max="9" width="13.265625" style="121" customWidth="1"/>
    <col min="10" max="10" width="15.265625" style="121" customWidth="1"/>
    <col min="11" max="11" width="15.3984375" style="121" customWidth="1"/>
    <col min="12" max="16" width="14.265625" style="121" customWidth="1"/>
    <col min="17" max="17" width="6" style="121" customWidth="1"/>
    <col min="18" max="18" width="2" style="93" customWidth="1"/>
    <col min="19" max="16384" width="9.1328125" style="93"/>
  </cols>
  <sheetData>
    <row r="1" spans="1:18" s="129" customFormat="1" ht="21" customHeight="1" x14ac:dyDescent="0.6">
      <c r="A1" s="234" t="s">
        <v>190</v>
      </c>
      <c r="B1" s="128"/>
      <c r="C1" s="128"/>
      <c r="D1" s="128"/>
      <c r="E1" s="128"/>
      <c r="F1" s="128"/>
      <c r="G1" s="566" t="s">
        <v>194</v>
      </c>
      <c r="H1" s="567"/>
      <c r="I1" s="567"/>
      <c r="J1" s="567"/>
      <c r="K1" s="567"/>
      <c r="L1" s="567"/>
      <c r="M1" s="567"/>
      <c r="N1" s="567"/>
      <c r="O1" s="567"/>
      <c r="P1" s="567"/>
      <c r="Q1" s="568"/>
    </row>
    <row r="2" spans="1:18" s="129" customFormat="1" ht="7.5" customHeight="1" x14ac:dyDescent="0.6">
      <c r="A2" s="234"/>
      <c r="B2" s="128"/>
      <c r="C2" s="128"/>
      <c r="D2" s="128"/>
      <c r="E2" s="128"/>
      <c r="F2" s="128"/>
      <c r="G2" s="569"/>
      <c r="H2" s="570"/>
      <c r="I2" s="570"/>
      <c r="J2" s="570"/>
      <c r="K2" s="570"/>
      <c r="L2" s="570"/>
      <c r="M2" s="570"/>
      <c r="N2" s="570"/>
      <c r="O2" s="570"/>
      <c r="P2" s="570"/>
      <c r="Q2" s="571"/>
    </row>
    <row r="3" spans="1:18" s="129" customFormat="1" ht="15.75" customHeight="1" x14ac:dyDescent="0.5">
      <c r="A3" s="130" t="s">
        <v>202</v>
      </c>
      <c r="B3" s="130"/>
      <c r="C3" s="130"/>
      <c r="D3" s="128"/>
      <c r="E3" s="128"/>
      <c r="F3" s="128"/>
      <c r="G3" s="569"/>
      <c r="H3" s="570"/>
      <c r="I3" s="570"/>
      <c r="J3" s="570"/>
      <c r="K3" s="570"/>
      <c r="L3" s="570"/>
      <c r="M3" s="570"/>
      <c r="N3" s="570"/>
      <c r="O3" s="570"/>
      <c r="P3" s="570"/>
      <c r="Q3" s="571"/>
    </row>
    <row r="4" spans="1:18" s="129" customFormat="1" ht="15.75" customHeight="1" x14ac:dyDescent="0.5">
      <c r="A4" s="130" t="s">
        <v>66</v>
      </c>
      <c r="B4" s="128"/>
      <c r="D4" s="128"/>
      <c r="E4" s="131"/>
      <c r="F4" s="128"/>
      <c r="G4" s="569"/>
      <c r="H4" s="570"/>
      <c r="I4" s="570"/>
      <c r="J4" s="570"/>
      <c r="K4" s="570"/>
      <c r="L4" s="570"/>
      <c r="M4" s="570"/>
      <c r="N4" s="570"/>
      <c r="O4" s="570"/>
      <c r="P4" s="570"/>
      <c r="Q4" s="571"/>
    </row>
    <row r="5" spans="1:18" s="129" customFormat="1" ht="15.75" customHeight="1" x14ac:dyDescent="0.5">
      <c r="A5" s="130" t="s">
        <v>67</v>
      </c>
      <c r="B5" s="128"/>
      <c r="C5" s="222"/>
      <c r="D5" s="132" t="str">
        <f>IF(E4="","", E4)</f>
        <v/>
      </c>
      <c r="E5" s="132" t="str">
        <f>IF(D5="", "", D5+364)</f>
        <v/>
      </c>
      <c r="F5" s="128"/>
      <c r="G5" s="572"/>
      <c r="H5" s="573"/>
      <c r="I5" s="573"/>
      <c r="J5" s="573"/>
      <c r="K5" s="573"/>
      <c r="L5" s="573"/>
      <c r="M5" s="573"/>
      <c r="N5" s="573"/>
      <c r="O5" s="573"/>
      <c r="P5" s="573"/>
      <c r="Q5" s="574"/>
    </row>
    <row r="6" spans="1:18" s="129" customFormat="1" ht="7.5" customHeight="1" x14ac:dyDescent="0.5">
      <c r="A6" s="130"/>
      <c r="B6" s="128"/>
      <c r="C6" s="239"/>
      <c r="D6" s="221"/>
      <c r="E6" s="221"/>
      <c r="F6" s="240"/>
      <c r="G6" s="241"/>
      <c r="H6" s="241"/>
      <c r="I6" s="241"/>
      <c r="J6" s="241"/>
      <c r="K6" s="241"/>
      <c r="L6" s="241"/>
      <c r="M6" s="241"/>
      <c r="N6" s="241"/>
      <c r="O6" s="241"/>
      <c r="P6" s="241"/>
      <c r="Q6" s="241"/>
    </row>
    <row r="7" spans="1:18" s="129" customFormat="1" ht="8.25" customHeight="1" x14ac:dyDescent="0.5">
      <c r="A7" s="254"/>
      <c r="B7" s="255"/>
      <c r="C7" s="256"/>
      <c r="D7" s="256"/>
      <c r="E7" s="255"/>
      <c r="F7" s="255"/>
      <c r="G7" s="257"/>
      <c r="H7" s="257"/>
      <c r="I7" s="257"/>
      <c r="J7" s="257"/>
      <c r="K7" s="257"/>
      <c r="L7" s="257"/>
      <c r="M7" s="257"/>
      <c r="N7" s="257"/>
      <c r="O7" s="257"/>
      <c r="P7" s="255"/>
      <c r="Q7" s="255"/>
      <c r="R7" s="258"/>
    </row>
    <row r="8" spans="1:18" s="129" customFormat="1" ht="57.75" customHeight="1" x14ac:dyDescent="0.5">
      <c r="A8" s="259"/>
      <c r="B8" s="215" t="s">
        <v>191</v>
      </c>
      <c r="C8" s="216"/>
      <c r="D8" s="216"/>
      <c r="E8" s="216"/>
      <c r="F8" s="133" t="s">
        <v>68</v>
      </c>
      <c r="G8" s="133" t="s">
        <v>69</v>
      </c>
      <c r="H8" s="133" t="s">
        <v>70</v>
      </c>
      <c r="I8" s="133" t="s">
        <v>71</v>
      </c>
      <c r="J8" s="133" t="s">
        <v>72</v>
      </c>
      <c r="K8" s="133" t="s">
        <v>73</v>
      </c>
      <c r="L8" s="133" t="s">
        <v>74</v>
      </c>
      <c r="M8" s="133" t="s">
        <v>75</v>
      </c>
      <c r="N8" s="133" t="s">
        <v>76</v>
      </c>
      <c r="O8" s="133" t="s">
        <v>77</v>
      </c>
      <c r="P8" s="133" t="s">
        <v>78</v>
      </c>
      <c r="Q8" s="217"/>
      <c r="R8" s="231"/>
    </row>
    <row r="9" spans="1:18" s="129" customFormat="1" ht="15.75" x14ac:dyDescent="0.5">
      <c r="A9" s="259"/>
      <c r="B9" s="558" t="s">
        <v>79</v>
      </c>
      <c r="C9" s="558"/>
      <c r="D9" s="558"/>
      <c r="E9" s="558"/>
      <c r="F9" s="134"/>
      <c r="G9" s="135"/>
      <c r="H9" s="135"/>
      <c r="I9" s="135"/>
      <c r="J9" s="135"/>
      <c r="K9" s="135"/>
      <c r="L9" s="135"/>
      <c r="M9" s="136"/>
      <c r="N9" s="137">
        <v>52</v>
      </c>
      <c r="O9" s="135"/>
      <c r="P9" s="138">
        <f>F9*M9*N9</f>
        <v>0</v>
      </c>
      <c r="Q9" s="199"/>
      <c r="R9" s="231"/>
    </row>
    <row r="10" spans="1:18" s="129" customFormat="1" ht="15.75" x14ac:dyDescent="0.5">
      <c r="A10" s="259"/>
      <c r="B10" s="558" t="s">
        <v>80</v>
      </c>
      <c r="C10" s="558"/>
      <c r="D10" s="558"/>
      <c r="E10" s="558"/>
      <c r="F10" s="139">
        <f>F9*1.5</f>
        <v>0</v>
      </c>
      <c r="G10" s="140"/>
      <c r="H10" s="140"/>
      <c r="I10" s="140"/>
      <c r="J10" s="140"/>
      <c r="K10" s="140"/>
      <c r="L10" s="140"/>
      <c r="M10" s="141"/>
      <c r="N10" s="137">
        <v>52</v>
      </c>
      <c r="O10" s="140"/>
      <c r="P10" s="138">
        <f>F10*M10*N10</f>
        <v>0</v>
      </c>
      <c r="Q10" s="199"/>
      <c r="R10" s="231"/>
    </row>
    <row r="11" spans="1:18" s="129" customFormat="1" ht="15.75" x14ac:dyDescent="0.5">
      <c r="A11" s="259"/>
      <c r="B11" s="575" t="s">
        <v>81</v>
      </c>
      <c r="C11" s="576"/>
      <c r="D11" s="576"/>
      <c r="E11" s="577"/>
      <c r="F11" s="140"/>
      <c r="G11" s="140"/>
      <c r="H11" s="140"/>
      <c r="I11" s="140"/>
      <c r="J11" s="140"/>
      <c r="K11" s="140"/>
      <c r="L11" s="142"/>
      <c r="M11" s="140"/>
      <c r="N11" s="140"/>
      <c r="O11" s="140"/>
      <c r="P11" s="138">
        <f>L11</f>
        <v>0</v>
      </c>
      <c r="Q11" s="199"/>
      <c r="R11" s="231"/>
    </row>
    <row r="12" spans="1:18" s="129" customFormat="1" ht="15.75" x14ac:dyDescent="0.5">
      <c r="A12" s="259"/>
      <c r="B12" s="575" t="s">
        <v>82</v>
      </c>
      <c r="C12" s="576"/>
      <c r="D12" s="576"/>
      <c r="E12" s="577"/>
      <c r="F12" s="140"/>
      <c r="G12" s="140"/>
      <c r="H12" s="140"/>
      <c r="I12" s="140"/>
      <c r="J12" s="142"/>
      <c r="K12" s="140"/>
      <c r="L12" s="140"/>
      <c r="M12" s="140"/>
      <c r="N12" s="140"/>
      <c r="O12" s="143">
        <v>12</v>
      </c>
      <c r="P12" s="138">
        <f>J12*O12</f>
        <v>0</v>
      </c>
      <c r="Q12" s="199"/>
      <c r="R12" s="231"/>
    </row>
    <row r="13" spans="1:18" s="129" customFormat="1" ht="15.75" x14ac:dyDescent="0.5">
      <c r="A13" s="259"/>
      <c r="B13" s="575" t="s">
        <v>83</v>
      </c>
      <c r="C13" s="576"/>
      <c r="D13" s="576"/>
      <c r="E13" s="577"/>
      <c r="F13" s="140"/>
      <c r="G13" s="140"/>
      <c r="H13" s="140"/>
      <c r="I13" s="142"/>
      <c r="J13" s="140"/>
      <c r="K13" s="140"/>
      <c r="L13" s="140"/>
      <c r="M13" s="140"/>
      <c r="N13" s="137">
        <v>24</v>
      </c>
      <c r="O13" s="140"/>
      <c r="P13" s="138">
        <f>I13*N13</f>
        <v>0</v>
      </c>
      <c r="Q13" s="199"/>
      <c r="R13" s="231"/>
    </row>
    <row r="14" spans="1:18" s="129" customFormat="1" ht="15.75" x14ac:dyDescent="0.5">
      <c r="A14" s="259"/>
      <c r="B14" s="575" t="s">
        <v>84</v>
      </c>
      <c r="C14" s="576"/>
      <c r="D14" s="576"/>
      <c r="E14" s="577"/>
      <c r="F14" s="140"/>
      <c r="G14" s="140"/>
      <c r="H14" s="142"/>
      <c r="I14" s="140"/>
      <c r="J14" s="140"/>
      <c r="K14" s="140"/>
      <c r="L14" s="140"/>
      <c r="M14" s="140"/>
      <c r="N14" s="137">
        <v>26</v>
      </c>
      <c r="O14" s="140"/>
      <c r="P14" s="138">
        <f>H14*N14</f>
        <v>0</v>
      </c>
      <c r="Q14" s="199"/>
      <c r="R14" s="231"/>
    </row>
    <row r="15" spans="1:18" s="129" customFormat="1" ht="15.75" x14ac:dyDescent="0.5">
      <c r="A15" s="259"/>
      <c r="B15" s="575" t="s">
        <v>85</v>
      </c>
      <c r="C15" s="576"/>
      <c r="D15" s="576"/>
      <c r="E15" s="577"/>
      <c r="F15" s="140"/>
      <c r="G15" s="142"/>
      <c r="H15" s="140"/>
      <c r="I15" s="140"/>
      <c r="J15" s="140"/>
      <c r="K15" s="140"/>
      <c r="L15" s="140"/>
      <c r="M15" s="140"/>
      <c r="N15" s="137">
        <v>52</v>
      </c>
      <c r="O15" s="140"/>
      <c r="P15" s="138">
        <f>G15*N15</f>
        <v>0</v>
      </c>
      <c r="Q15" s="199"/>
      <c r="R15" s="231"/>
    </row>
    <row r="16" spans="1:18" s="129" customFormat="1" ht="15.75" x14ac:dyDescent="0.5">
      <c r="A16" s="259"/>
      <c r="B16" s="144" t="s">
        <v>86</v>
      </c>
      <c r="C16" s="145"/>
      <c r="D16" s="145"/>
      <c r="E16" s="146"/>
      <c r="F16" s="140"/>
      <c r="G16" s="147"/>
      <c r="H16" s="140"/>
      <c r="I16" s="140"/>
      <c r="J16" s="142"/>
      <c r="K16" s="140"/>
      <c r="L16" s="140"/>
      <c r="M16" s="140"/>
      <c r="N16" s="135"/>
      <c r="O16" s="148"/>
      <c r="P16" s="138">
        <f>J16*O16</f>
        <v>0</v>
      </c>
      <c r="Q16" s="199"/>
      <c r="R16" s="231"/>
    </row>
    <row r="17" spans="1:18" s="129" customFormat="1" ht="15.75" x14ac:dyDescent="0.5">
      <c r="A17" s="259"/>
      <c r="B17" s="575" t="s">
        <v>87</v>
      </c>
      <c r="C17" s="578"/>
      <c r="D17" s="149"/>
      <c r="E17" s="149"/>
      <c r="F17" s="142"/>
      <c r="G17" s="140"/>
      <c r="H17" s="140"/>
      <c r="I17" s="140"/>
      <c r="J17" s="140"/>
      <c r="K17" s="140"/>
      <c r="L17" s="140"/>
      <c r="M17" s="150">
        <f>M9</f>
        <v>0</v>
      </c>
      <c r="N17" s="151">
        <f>ROUND((E17-D17)/7,2)</f>
        <v>0</v>
      </c>
      <c r="O17" s="140"/>
      <c r="P17" s="152">
        <f>F17*M17*N17</f>
        <v>0</v>
      </c>
      <c r="Q17" s="199"/>
      <c r="R17" s="231"/>
    </row>
    <row r="18" spans="1:18" s="129" customFormat="1" ht="15.75" x14ac:dyDescent="0.5">
      <c r="A18" s="259"/>
      <c r="B18" s="558" t="s">
        <v>88</v>
      </c>
      <c r="C18" s="558"/>
      <c r="D18" s="558"/>
      <c r="E18" s="558"/>
      <c r="F18" s="153">
        <f>F17*1.5</f>
        <v>0</v>
      </c>
      <c r="G18" s="140"/>
      <c r="H18" s="140"/>
      <c r="I18" s="140"/>
      <c r="J18" s="140"/>
      <c r="K18" s="140"/>
      <c r="L18" s="140"/>
      <c r="M18" s="150">
        <f>M10</f>
        <v>0</v>
      </c>
      <c r="N18" s="151">
        <f>ROUND((E17-D17)/7,2)</f>
        <v>0</v>
      </c>
      <c r="O18" s="140"/>
      <c r="P18" s="152">
        <f>F18*M18*N18</f>
        <v>0</v>
      </c>
      <c r="Q18" s="199"/>
      <c r="R18" s="231"/>
    </row>
    <row r="19" spans="1:18" s="129" customFormat="1" ht="15.75" x14ac:dyDescent="0.5">
      <c r="A19" s="259"/>
      <c r="B19" s="558" t="s">
        <v>89</v>
      </c>
      <c r="C19" s="558"/>
      <c r="D19" s="558"/>
      <c r="E19" s="558"/>
      <c r="F19" s="142"/>
      <c r="G19" s="140"/>
      <c r="H19" s="140"/>
      <c r="I19" s="140"/>
      <c r="J19" s="140"/>
      <c r="K19" s="140"/>
      <c r="L19" s="140"/>
      <c r="M19" s="141"/>
      <c r="N19" s="137">
        <v>52</v>
      </c>
      <c r="O19" s="140"/>
      <c r="P19" s="152">
        <f>F19*M19*N19</f>
        <v>0</v>
      </c>
      <c r="Q19" s="199"/>
      <c r="R19" s="231"/>
    </row>
    <row r="20" spans="1:18" s="129" customFormat="1" ht="15.75" x14ac:dyDescent="0.5">
      <c r="A20" s="259"/>
      <c r="B20" s="558" t="s">
        <v>90</v>
      </c>
      <c r="C20" s="558"/>
      <c r="D20" s="558"/>
      <c r="E20" s="558"/>
      <c r="F20" s="140"/>
      <c r="G20" s="140"/>
      <c r="H20" s="140"/>
      <c r="I20" s="140"/>
      <c r="J20" s="142"/>
      <c r="K20" s="140"/>
      <c r="L20" s="140"/>
      <c r="M20" s="140"/>
      <c r="N20" s="140"/>
      <c r="O20" s="143">
        <v>12</v>
      </c>
      <c r="P20" s="152">
        <f>J20*O20</f>
        <v>0</v>
      </c>
      <c r="Q20" s="199"/>
      <c r="R20" s="231"/>
    </row>
    <row r="21" spans="1:18" s="129" customFormat="1" ht="15.75" x14ac:dyDescent="0.5">
      <c r="A21" s="259"/>
      <c r="B21" s="558" t="s">
        <v>91</v>
      </c>
      <c r="C21" s="558"/>
      <c r="D21" s="558"/>
      <c r="E21" s="558"/>
      <c r="F21" s="140"/>
      <c r="G21" s="140"/>
      <c r="H21" s="140"/>
      <c r="I21" s="142"/>
      <c r="J21" s="140"/>
      <c r="K21" s="140"/>
      <c r="L21" s="140"/>
      <c r="M21" s="140"/>
      <c r="N21" s="137">
        <v>24</v>
      </c>
      <c r="O21" s="140"/>
      <c r="P21" s="152">
        <f>I21*N21</f>
        <v>0</v>
      </c>
      <c r="Q21" s="199"/>
      <c r="R21" s="231"/>
    </row>
    <row r="22" spans="1:18" s="129" customFormat="1" ht="15.75" x14ac:dyDescent="0.5">
      <c r="A22" s="259"/>
      <c r="B22" s="558" t="s">
        <v>92</v>
      </c>
      <c r="C22" s="558"/>
      <c r="D22" s="558"/>
      <c r="E22" s="558"/>
      <c r="F22" s="140"/>
      <c r="G22" s="140"/>
      <c r="H22" s="142"/>
      <c r="I22" s="140"/>
      <c r="J22" s="140"/>
      <c r="K22" s="140"/>
      <c r="L22" s="140"/>
      <c r="M22" s="140"/>
      <c r="N22" s="137">
        <v>26</v>
      </c>
      <c r="O22" s="140"/>
      <c r="P22" s="152">
        <f>H22*N22</f>
        <v>0</v>
      </c>
      <c r="Q22" s="199"/>
      <c r="R22" s="231"/>
    </row>
    <row r="23" spans="1:18" s="129" customFormat="1" ht="15.75" x14ac:dyDescent="0.5">
      <c r="A23" s="259"/>
      <c r="B23" s="558" t="s">
        <v>93</v>
      </c>
      <c r="C23" s="558"/>
      <c r="D23" s="558"/>
      <c r="E23" s="558"/>
      <c r="F23" s="140"/>
      <c r="G23" s="142"/>
      <c r="H23" s="140"/>
      <c r="I23" s="140"/>
      <c r="J23" s="140"/>
      <c r="K23" s="140"/>
      <c r="L23" s="140"/>
      <c r="M23" s="140"/>
      <c r="N23" s="137">
        <v>52</v>
      </c>
      <c r="O23" s="140"/>
      <c r="P23" s="152">
        <f>G23*N23</f>
        <v>0</v>
      </c>
      <c r="Q23" s="199"/>
      <c r="R23" s="231"/>
    </row>
    <row r="24" spans="1:18" s="129" customFormat="1" ht="16.149999999999999" thickBot="1" x14ac:dyDescent="0.55000000000000004">
      <c r="A24" s="259"/>
      <c r="B24" s="542" t="s">
        <v>94</v>
      </c>
      <c r="C24" s="559"/>
      <c r="D24" s="559"/>
      <c r="E24" s="543"/>
      <c r="F24" s="140"/>
      <c r="G24" s="140"/>
      <c r="H24" s="140"/>
      <c r="I24" s="140"/>
      <c r="J24" s="140"/>
      <c r="K24" s="142"/>
      <c r="L24" s="140"/>
      <c r="M24" s="140"/>
      <c r="N24" s="140"/>
      <c r="O24" s="143">
        <v>4</v>
      </c>
      <c r="P24" s="154">
        <f>K24*O24</f>
        <v>0</v>
      </c>
      <c r="Q24" s="199"/>
      <c r="R24" s="231"/>
    </row>
    <row r="25" spans="1:18" s="129" customFormat="1" ht="16.149999999999999" thickBot="1" x14ac:dyDescent="0.55000000000000004">
      <c r="A25" s="259"/>
      <c r="B25" s="560" t="s">
        <v>95</v>
      </c>
      <c r="C25" s="561"/>
      <c r="D25" s="561"/>
      <c r="E25" s="562"/>
      <c r="F25" s="557" t="s">
        <v>96</v>
      </c>
      <c r="G25" s="557"/>
      <c r="H25" s="557"/>
      <c r="I25" s="155"/>
      <c r="J25" s="155"/>
      <c r="K25" s="155"/>
      <c r="L25" s="155"/>
      <c r="M25" s="155"/>
      <c r="N25" s="551" t="s">
        <v>97</v>
      </c>
      <c r="O25" s="551"/>
      <c r="P25" s="156">
        <f>P9+P10+P11+P12+P13+P14+P15+P16+P17+P18+P19+P20+P21+P22+P23+P24</f>
        <v>0</v>
      </c>
      <c r="Q25" s="199"/>
      <c r="R25" s="231"/>
    </row>
    <row r="26" spans="1:18" s="129" customFormat="1" ht="15" customHeight="1" thickBot="1" x14ac:dyDescent="0.55000000000000004">
      <c r="A26" s="259"/>
      <c r="B26" s="563"/>
      <c r="C26" s="564"/>
      <c r="D26" s="564"/>
      <c r="E26" s="565"/>
      <c r="F26" s="552"/>
      <c r="G26" s="553"/>
      <c r="H26" s="554"/>
      <c r="I26" s="155"/>
      <c r="J26" s="155"/>
      <c r="K26" s="155"/>
      <c r="L26" s="155"/>
      <c r="M26" s="551" t="s">
        <v>98</v>
      </c>
      <c r="N26" s="551"/>
      <c r="O26" s="555"/>
      <c r="P26" s="157" t="str">
        <f>IF(F26="gaming industry", P25*0.4, IF(F26="food industry/personal services", P25*0.2, "0"))</f>
        <v>0</v>
      </c>
      <c r="Q26" s="199"/>
      <c r="R26" s="231"/>
    </row>
    <row r="27" spans="1:18" s="129" customFormat="1" ht="16.149999999999999" thickBot="1" x14ac:dyDescent="0.55000000000000004">
      <c r="A27" s="260"/>
      <c r="B27" s="210"/>
      <c r="C27" s="209"/>
      <c r="D27" s="209"/>
      <c r="E27" s="209"/>
      <c r="F27" s="209"/>
      <c r="G27" s="209"/>
      <c r="H27" s="155"/>
      <c r="I27" s="155"/>
      <c r="J27" s="155"/>
      <c r="K27" s="155"/>
      <c r="L27" s="155"/>
      <c r="M27" s="155"/>
      <c r="N27" s="158"/>
      <c r="O27" s="158" t="s">
        <v>78</v>
      </c>
      <c r="P27" s="159">
        <f>SUM(P25+P26)</f>
        <v>0</v>
      </c>
      <c r="Q27" s="199"/>
      <c r="R27" s="231"/>
    </row>
    <row r="28" spans="1:18" s="129" customFormat="1" ht="11.25" customHeight="1" x14ac:dyDescent="0.5">
      <c r="A28" s="260"/>
      <c r="B28" s="218"/>
      <c r="C28" s="162"/>
      <c r="D28" s="162"/>
      <c r="E28" s="162"/>
      <c r="F28" s="162"/>
      <c r="G28" s="162"/>
      <c r="H28" s="160"/>
      <c r="I28" s="160"/>
      <c r="J28" s="160"/>
      <c r="K28" s="160"/>
      <c r="L28" s="160"/>
      <c r="M28" s="160"/>
      <c r="N28" s="161"/>
      <c r="O28" s="161"/>
      <c r="P28" s="220"/>
      <c r="Q28" s="219"/>
      <c r="R28" s="231"/>
    </row>
    <row r="29" spans="1:18" s="129" customFormat="1" ht="10.5" customHeight="1" x14ac:dyDescent="0.5">
      <c r="A29" s="242"/>
      <c r="B29" s="223"/>
      <c r="C29" s="223"/>
      <c r="D29" s="223"/>
      <c r="E29" s="224"/>
      <c r="F29" s="225"/>
      <c r="G29" s="225"/>
      <c r="H29" s="225"/>
      <c r="I29" s="226"/>
      <c r="J29" s="226"/>
      <c r="K29" s="226"/>
      <c r="L29" s="226"/>
      <c r="M29" s="226"/>
      <c r="N29" s="227"/>
      <c r="O29" s="228"/>
      <c r="P29" s="228"/>
      <c r="Q29" s="228"/>
      <c r="R29" s="231"/>
    </row>
    <row r="30" spans="1:18" s="167" customFormat="1" ht="21" customHeight="1" x14ac:dyDescent="0.5">
      <c r="A30" s="261"/>
      <c r="B30" s="200" t="s">
        <v>188</v>
      </c>
      <c r="C30" s="201"/>
      <c r="D30" s="201"/>
      <c r="E30" s="202"/>
      <c r="F30" s="203"/>
      <c r="G30" s="187"/>
      <c r="H30" s="188"/>
      <c r="I30" s="229"/>
      <c r="J30" s="186"/>
      <c r="K30" s="211" t="s">
        <v>189</v>
      </c>
      <c r="L30" s="212"/>
      <c r="M30" s="212"/>
      <c r="N30" s="213"/>
      <c r="O30" s="187"/>
      <c r="P30" s="187"/>
      <c r="Q30" s="187"/>
      <c r="R30" s="229"/>
    </row>
    <row r="31" spans="1:18" s="167" customFormat="1" ht="5.25" customHeight="1" x14ac:dyDescent="0.5">
      <c r="A31" s="261"/>
      <c r="B31" s="204"/>
      <c r="C31" s="163"/>
      <c r="D31" s="163"/>
      <c r="E31" s="164"/>
      <c r="F31" s="165"/>
      <c r="G31" s="155"/>
      <c r="H31" s="189"/>
      <c r="I31" s="229"/>
      <c r="J31" s="166"/>
      <c r="K31" s="214"/>
      <c r="L31" s="214"/>
      <c r="M31" s="214"/>
      <c r="N31" s="158"/>
      <c r="O31" s="155"/>
      <c r="P31" s="155"/>
      <c r="Q31" s="155"/>
      <c r="R31" s="229"/>
    </row>
    <row r="32" spans="1:18" s="167" customFormat="1" ht="15.75" x14ac:dyDescent="0.5">
      <c r="A32" s="261"/>
      <c r="B32" s="534" t="s">
        <v>99</v>
      </c>
      <c r="C32" s="534"/>
      <c r="D32" s="534"/>
      <c r="E32" s="534"/>
      <c r="F32" s="556"/>
      <c r="G32" s="556"/>
      <c r="H32" s="189"/>
      <c r="I32" s="229"/>
      <c r="J32" s="166"/>
      <c r="K32" s="546" t="s">
        <v>103</v>
      </c>
      <c r="L32" s="547"/>
      <c r="M32" s="171"/>
      <c r="N32" s="158"/>
      <c r="O32" s="158"/>
      <c r="P32" s="168"/>
      <c r="Q32" s="155"/>
      <c r="R32" s="229"/>
    </row>
    <row r="33" spans="1:18" s="167" customFormat="1" ht="15.75" x14ac:dyDescent="0.5">
      <c r="A33" s="261"/>
      <c r="B33" s="205"/>
      <c r="C33" s="169"/>
      <c r="D33" s="169"/>
      <c r="E33" s="169"/>
      <c r="F33" s="170"/>
      <c r="G33" s="170"/>
      <c r="H33" s="189"/>
      <c r="I33" s="229"/>
      <c r="J33" s="166"/>
      <c r="K33" s="546" t="s">
        <v>105</v>
      </c>
      <c r="L33" s="547"/>
      <c r="M33" s="171"/>
      <c r="N33" s="158"/>
      <c r="O33" s="158"/>
      <c r="P33" s="168"/>
      <c r="Q33" s="155"/>
      <c r="R33" s="229"/>
    </row>
    <row r="34" spans="1:18" s="167" customFormat="1" ht="17.25" customHeight="1" x14ac:dyDescent="0.5">
      <c r="A34" s="261"/>
      <c r="B34" s="205"/>
      <c r="C34" s="169"/>
      <c r="D34" s="548" t="s">
        <v>100</v>
      </c>
      <c r="E34" s="549" t="s">
        <v>101</v>
      </c>
      <c r="F34" s="549" t="s">
        <v>193</v>
      </c>
      <c r="G34" s="170"/>
      <c r="H34" s="189"/>
      <c r="I34" s="230"/>
      <c r="J34" s="166"/>
      <c r="K34" s="546" t="s">
        <v>107</v>
      </c>
      <c r="L34" s="547"/>
      <c r="M34" s="271">
        <f>ROUND((M33-M32+1)/7,2)</f>
        <v>0.14000000000000001</v>
      </c>
      <c r="N34" s="158"/>
      <c r="O34" s="158"/>
      <c r="P34" s="155"/>
      <c r="Q34" s="155"/>
      <c r="R34" s="229"/>
    </row>
    <row r="35" spans="1:18" s="167" customFormat="1" ht="15.75" x14ac:dyDescent="0.5">
      <c r="A35" s="261"/>
      <c r="B35" s="204"/>
      <c r="C35" s="163"/>
      <c r="D35" s="548"/>
      <c r="E35" s="549"/>
      <c r="F35" s="549"/>
      <c r="G35" s="155"/>
      <c r="H35" s="189"/>
      <c r="I35" s="229"/>
      <c r="J35" s="166"/>
      <c r="K35" s="546" t="s">
        <v>109</v>
      </c>
      <c r="L35" s="547"/>
      <c r="M35" s="172"/>
      <c r="N35" s="155"/>
      <c r="O35" s="158"/>
      <c r="P35" s="155"/>
      <c r="Q35" s="155"/>
      <c r="R35" s="229"/>
    </row>
    <row r="36" spans="1:18" s="167" customFormat="1" ht="15.75" x14ac:dyDescent="0.5">
      <c r="A36" s="261"/>
      <c r="B36" s="204"/>
      <c r="C36" s="163"/>
      <c r="D36" s="548"/>
      <c r="E36" s="550"/>
      <c r="F36" s="550"/>
      <c r="G36" s="155"/>
      <c r="H36" s="189"/>
      <c r="I36" s="229"/>
      <c r="J36" s="166"/>
      <c r="K36" s="546" t="s">
        <v>111</v>
      </c>
      <c r="L36" s="547"/>
      <c r="M36" s="175">
        <f>M35/M34</f>
        <v>0</v>
      </c>
      <c r="N36" s="155"/>
      <c r="O36" s="158"/>
      <c r="P36" s="155"/>
      <c r="Q36" s="155"/>
      <c r="R36" s="229"/>
    </row>
    <row r="37" spans="1:18" s="167" customFormat="1" ht="15.75" x14ac:dyDescent="0.5">
      <c r="A37" s="261"/>
      <c r="B37" s="542" t="s">
        <v>102</v>
      </c>
      <c r="C37" s="543"/>
      <c r="D37" s="173"/>
      <c r="E37" s="171"/>
      <c r="F37" s="174"/>
      <c r="G37" s="155"/>
      <c r="H37" s="189"/>
      <c r="I37" s="229"/>
      <c r="J37" s="166"/>
      <c r="K37" s="546" t="s">
        <v>76</v>
      </c>
      <c r="L37" s="547"/>
      <c r="M37" s="176">
        <v>52</v>
      </c>
      <c r="N37" s="155"/>
      <c r="O37" s="158"/>
      <c r="P37" s="155"/>
      <c r="Q37" s="155"/>
      <c r="R37" s="229"/>
    </row>
    <row r="38" spans="1:18" s="167" customFormat="1" ht="15.75" x14ac:dyDescent="0.5">
      <c r="A38" s="261"/>
      <c r="B38" s="542" t="s">
        <v>104</v>
      </c>
      <c r="C38" s="543"/>
      <c r="D38" s="173"/>
      <c r="E38" s="171"/>
      <c r="F38" s="174"/>
      <c r="G38" s="155"/>
      <c r="H38" s="189"/>
      <c r="I38" s="229"/>
      <c r="J38" s="166"/>
      <c r="K38" s="546" t="s">
        <v>115</v>
      </c>
      <c r="L38" s="547"/>
      <c r="M38" s="177">
        <f>M36*M37</f>
        <v>0</v>
      </c>
      <c r="N38" s="155"/>
      <c r="O38" s="158"/>
      <c r="P38" s="155"/>
      <c r="Q38" s="155"/>
      <c r="R38" s="229"/>
    </row>
    <row r="39" spans="1:18" s="167" customFormat="1" ht="15.75" x14ac:dyDescent="0.5">
      <c r="A39" s="261"/>
      <c r="B39" s="542" t="s">
        <v>106</v>
      </c>
      <c r="C39" s="543"/>
      <c r="D39" s="173"/>
      <c r="E39" s="171"/>
      <c r="F39" s="174"/>
      <c r="G39" s="155"/>
      <c r="H39" s="189"/>
      <c r="I39" s="229"/>
      <c r="J39" s="166"/>
      <c r="K39" s="546" t="s">
        <v>126</v>
      </c>
      <c r="L39" s="547"/>
      <c r="M39" s="178"/>
      <c r="N39" s="155"/>
      <c r="O39" s="158"/>
      <c r="P39" s="155"/>
      <c r="Q39" s="155"/>
      <c r="R39" s="229"/>
    </row>
    <row r="40" spans="1:18" s="167" customFormat="1" ht="15.75" x14ac:dyDescent="0.5">
      <c r="A40" s="261"/>
      <c r="B40" s="542" t="s">
        <v>108</v>
      </c>
      <c r="C40" s="543"/>
      <c r="D40" s="173"/>
      <c r="E40" s="171"/>
      <c r="F40" s="174"/>
      <c r="G40" s="206"/>
      <c r="H40" s="189"/>
      <c r="I40" s="229"/>
      <c r="J40" s="166"/>
      <c r="K40" s="544" t="s">
        <v>118</v>
      </c>
      <c r="L40" s="545"/>
      <c r="M40" s="178"/>
      <c r="N40" s="158"/>
      <c r="O40" s="158"/>
      <c r="P40" s="155"/>
      <c r="Q40" s="155"/>
      <c r="R40" s="229"/>
    </row>
    <row r="41" spans="1:18" s="167" customFormat="1" ht="15.75" x14ac:dyDescent="0.5">
      <c r="A41" s="261"/>
      <c r="B41" s="542" t="s">
        <v>110</v>
      </c>
      <c r="C41" s="543"/>
      <c r="D41" s="173"/>
      <c r="E41" s="171"/>
      <c r="F41" s="174"/>
      <c r="G41" s="207"/>
      <c r="H41" s="189"/>
      <c r="I41" s="229"/>
      <c r="J41" s="166"/>
      <c r="K41" s="544" t="s">
        <v>120</v>
      </c>
      <c r="L41" s="545"/>
      <c r="M41" s="178"/>
      <c r="N41" s="158"/>
      <c r="O41" s="158"/>
      <c r="P41" s="155"/>
      <c r="Q41" s="155"/>
      <c r="R41" s="229"/>
    </row>
    <row r="42" spans="1:18" s="167" customFormat="1" ht="15.75" x14ac:dyDescent="0.5">
      <c r="A42" s="261"/>
      <c r="B42" s="542" t="s">
        <v>112</v>
      </c>
      <c r="C42" s="543"/>
      <c r="D42" s="173"/>
      <c r="E42" s="171"/>
      <c r="F42" s="174"/>
      <c r="G42" s="179" t="s">
        <v>113</v>
      </c>
      <c r="H42" s="189"/>
      <c r="I42" s="229"/>
      <c r="J42" s="166"/>
      <c r="K42" s="546" t="s">
        <v>78</v>
      </c>
      <c r="L42" s="547"/>
      <c r="M42" s="183">
        <f>SUM(M38:M41)</f>
        <v>0</v>
      </c>
      <c r="N42" s="180"/>
      <c r="O42" s="158"/>
      <c r="P42" s="181"/>
      <c r="Q42" s="155"/>
      <c r="R42" s="229"/>
    </row>
    <row r="43" spans="1:18" s="167" customFormat="1" ht="15.75" x14ac:dyDescent="0.5">
      <c r="A43" s="261"/>
      <c r="B43" s="205"/>
      <c r="C43" s="169"/>
      <c r="D43" s="169"/>
      <c r="E43" s="169"/>
      <c r="F43" s="182"/>
      <c r="G43" s="179" t="s">
        <v>114</v>
      </c>
      <c r="H43" s="189"/>
      <c r="I43" s="229"/>
      <c r="J43" s="166"/>
      <c r="K43" s="214"/>
      <c r="L43" s="214"/>
      <c r="M43" s="214"/>
      <c r="N43" s="180"/>
      <c r="O43" s="155"/>
      <c r="P43" s="155"/>
      <c r="Q43" s="155"/>
      <c r="R43" s="229"/>
    </row>
    <row r="44" spans="1:18" s="167" customFormat="1" ht="15.75" x14ac:dyDescent="0.5">
      <c r="A44" s="261"/>
      <c r="B44" s="534" t="s">
        <v>123</v>
      </c>
      <c r="C44" s="534"/>
      <c r="D44" s="534"/>
      <c r="E44" s="540">
        <f>COUNTIF(F37:F42,"&gt;0")</f>
        <v>0</v>
      </c>
      <c r="F44" s="540"/>
      <c r="G44" s="179" t="s">
        <v>116</v>
      </c>
      <c r="H44" s="189"/>
      <c r="I44" s="229"/>
      <c r="J44" s="166"/>
      <c r="K44" s="184"/>
      <c r="L44" s="184"/>
      <c r="M44" s="185"/>
      <c r="N44" s="180"/>
      <c r="O44" s="155"/>
      <c r="P44" s="155"/>
      <c r="Q44" s="155"/>
      <c r="R44" s="229"/>
    </row>
    <row r="45" spans="1:18" s="167" customFormat="1" ht="15.75" x14ac:dyDescent="0.5">
      <c r="A45" s="261"/>
      <c r="B45" s="534" t="s">
        <v>124</v>
      </c>
      <c r="C45" s="534"/>
      <c r="D45" s="534"/>
      <c r="E45" s="541" t="e">
        <f>SUM(F37:F42)/E44</f>
        <v>#DIV/0!</v>
      </c>
      <c r="F45" s="541"/>
      <c r="G45" s="179" t="s">
        <v>117</v>
      </c>
      <c r="H45" s="189"/>
      <c r="I45" s="226"/>
      <c r="J45" s="226"/>
      <c r="K45" s="236"/>
      <c r="L45" s="236"/>
      <c r="M45" s="237"/>
      <c r="N45" s="238"/>
      <c r="O45" s="226"/>
      <c r="P45" s="226"/>
      <c r="Q45" s="226"/>
      <c r="R45" s="229"/>
    </row>
    <row r="46" spans="1:18" s="167" customFormat="1" ht="15.75" x14ac:dyDescent="0.5">
      <c r="A46" s="261"/>
      <c r="B46" s="534" t="s">
        <v>125</v>
      </c>
      <c r="C46" s="534"/>
      <c r="D46" s="534"/>
      <c r="E46" s="541" t="str">
        <f>IF(F32="weekly",E45*52,IF(F32="bi-weekly",E45*26,IF(F32="Bi-monthly",E45*24,IF(F32="monthly",E45*12,IF(F32="Quarterly",E45*4,"")))))</f>
        <v/>
      </c>
      <c r="F46" s="541"/>
      <c r="G46" s="179" t="s">
        <v>119</v>
      </c>
      <c r="H46" s="189"/>
      <c r="I46" s="229"/>
      <c r="J46" s="166"/>
      <c r="K46" s="123" t="s">
        <v>192</v>
      </c>
      <c r="L46" s="155"/>
      <c r="M46" s="155"/>
      <c r="N46" s="180"/>
      <c r="O46" s="155"/>
      <c r="P46" s="155"/>
      <c r="Q46" s="189"/>
      <c r="R46" s="229"/>
    </row>
    <row r="47" spans="1:18" s="167" customFormat="1" ht="15.75" customHeight="1" x14ac:dyDescent="0.5">
      <c r="A47" s="261"/>
      <c r="B47" s="534" t="s">
        <v>126</v>
      </c>
      <c r="C47" s="534"/>
      <c r="D47" s="534"/>
      <c r="E47" s="535"/>
      <c r="F47" s="535"/>
      <c r="G47" s="233" t="s">
        <v>121</v>
      </c>
      <c r="H47" s="189"/>
      <c r="I47" s="229"/>
      <c r="J47" s="166"/>
      <c r="K47" s="155"/>
      <c r="L47" s="536" t="s">
        <v>195</v>
      </c>
      <c r="M47" s="537"/>
      <c r="N47" s="537"/>
      <c r="O47" s="537"/>
      <c r="P47" s="538"/>
      <c r="Q47" s="189"/>
      <c r="R47" s="229"/>
    </row>
    <row r="48" spans="1:18" s="167" customFormat="1" ht="15.75" x14ac:dyDescent="0.5">
      <c r="A48" s="261"/>
      <c r="B48" s="534" t="s">
        <v>118</v>
      </c>
      <c r="C48" s="534"/>
      <c r="D48" s="534"/>
      <c r="E48" s="535"/>
      <c r="F48" s="535"/>
      <c r="G48" s="179" t="s">
        <v>122</v>
      </c>
      <c r="H48" s="197"/>
      <c r="I48" s="229"/>
      <c r="J48" s="192"/>
      <c r="K48" s="214"/>
      <c r="L48" s="274" t="s">
        <v>154</v>
      </c>
      <c r="M48" s="274" t="s">
        <v>154</v>
      </c>
      <c r="N48" s="274"/>
      <c r="O48" s="274"/>
      <c r="P48" s="274"/>
      <c r="Q48" s="189"/>
      <c r="R48" s="262"/>
    </row>
    <row r="49" spans="1:18" s="167" customFormat="1" ht="15.75" x14ac:dyDescent="0.5">
      <c r="A49" s="261"/>
      <c r="B49" s="534" t="s">
        <v>78</v>
      </c>
      <c r="C49" s="534"/>
      <c r="D49" s="534"/>
      <c r="E49" s="539">
        <f>SUM(E46:E48)</f>
        <v>0</v>
      </c>
      <c r="F49" s="539"/>
      <c r="G49" s="191"/>
      <c r="H49" s="197"/>
      <c r="I49" s="229"/>
      <c r="J49" s="214"/>
      <c r="K49" s="193" t="s">
        <v>197</v>
      </c>
      <c r="L49" s="243"/>
      <c r="M49" s="244"/>
      <c r="N49" s="244"/>
      <c r="O49" s="244"/>
      <c r="P49" s="245"/>
      <c r="Q49" s="189"/>
      <c r="R49" s="262"/>
    </row>
    <row r="50" spans="1:18" s="167" customFormat="1" ht="15.75" x14ac:dyDescent="0.5">
      <c r="A50" s="261"/>
      <c r="B50" s="208"/>
      <c r="C50" s="194"/>
      <c r="D50" s="194"/>
      <c r="E50" s="194"/>
      <c r="F50" s="190"/>
      <c r="G50" s="207"/>
      <c r="H50" s="197"/>
      <c r="I50" s="229"/>
      <c r="J50" s="195"/>
      <c r="K50" s="272"/>
      <c r="L50" s="273"/>
      <c r="M50" s="273"/>
      <c r="N50" s="273"/>
      <c r="O50" s="273"/>
      <c r="P50" s="273"/>
      <c r="Q50" s="189"/>
      <c r="R50" s="262"/>
    </row>
    <row r="51" spans="1:18" s="167" customFormat="1" ht="15.75" x14ac:dyDescent="0.5">
      <c r="A51" s="261"/>
      <c r="B51" s="208"/>
      <c r="C51" s="194"/>
      <c r="D51" s="194"/>
      <c r="E51" s="194"/>
      <c r="F51" s="190"/>
      <c r="G51" s="190"/>
      <c r="H51" s="197"/>
      <c r="I51" s="229"/>
      <c r="J51" s="195"/>
      <c r="K51" s="272"/>
      <c r="L51" s="273"/>
      <c r="M51" s="273"/>
      <c r="N51" s="273"/>
      <c r="O51" s="273"/>
      <c r="P51" s="273"/>
      <c r="Q51" s="197"/>
      <c r="R51" s="262"/>
    </row>
    <row r="52" spans="1:18" s="167" customFormat="1" ht="15.75" x14ac:dyDescent="0.5">
      <c r="A52" s="261"/>
      <c r="B52" s="208"/>
      <c r="C52" s="194"/>
      <c r="D52" s="194"/>
      <c r="E52" s="194"/>
      <c r="F52" s="190"/>
      <c r="G52" s="190"/>
      <c r="H52" s="197"/>
      <c r="I52" s="229"/>
      <c r="J52" s="195"/>
      <c r="K52" s="272"/>
      <c r="L52" s="273"/>
      <c r="M52" s="273"/>
      <c r="N52" s="273"/>
      <c r="O52" s="273"/>
      <c r="P52" s="273"/>
      <c r="Q52" s="197"/>
      <c r="R52" s="262"/>
    </row>
    <row r="53" spans="1:18" s="167" customFormat="1" ht="15.75" x14ac:dyDescent="0.5">
      <c r="A53" s="261"/>
      <c r="B53" s="235"/>
      <c r="C53" s="235"/>
      <c r="D53" s="235"/>
      <c r="E53" s="235"/>
      <c r="F53" s="226"/>
      <c r="G53" s="226"/>
      <c r="H53" s="228"/>
      <c r="I53" s="229"/>
      <c r="J53" s="195"/>
      <c r="K53" s="272"/>
      <c r="L53" s="273"/>
      <c r="M53" s="273"/>
      <c r="N53" s="273"/>
      <c r="O53" s="273"/>
      <c r="P53" s="273"/>
      <c r="Q53" s="197"/>
      <c r="R53" s="262"/>
    </row>
    <row r="54" spans="1:18" s="167" customFormat="1" ht="15.75" x14ac:dyDescent="0.5">
      <c r="A54" s="261"/>
      <c r="B54" s="266"/>
      <c r="C54" s="267"/>
      <c r="D54" s="267"/>
      <c r="E54" s="267"/>
      <c r="F54" s="268"/>
      <c r="G54" s="268"/>
      <c r="H54" s="217"/>
      <c r="I54" s="229"/>
      <c r="J54" s="195"/>
      <c r="K54" s="272"/>
      <c r="L54" s="273"/>
      <c r="M54" s="273"/>
      <c r="N54" s="273"/>
      <c r="O54" s="273"/>
      <c r="P54" s="273"/>
      <c r="Q54" s="197"/>
      <c r="R54" s="262"/>
    </row>
    <row r="55" spans="1:18" s="129" customFormat="1" ht="15.75" x14ac:dyDescent="0.5">
      <c r="A55" s="259"/>
      <c r="B55" s="210"/>
      <c r="C55" s="532" t="s">
        <v>196</v>
      </c>
      <c r="D55" s="532"/>
      <c r="E55" s="532"/>
      <c r="F55" s="533">
        <f>MAX(E49,P27,M42)</f>
        <v>0</v>
      </c>
      <c r="G55" s="209"/>
      <c r="H55" s="199"/>
      <c r="I55" s="231"/>
      <c r="J55" s="195"/>
      <c r="K55" s="272"/>
      <c r="L55" s="273"/>
      <c r="M55" s="273"/>
      <c r="N55" s="273"/>
      <c r="O55" s="273"/>
      <c r="P55" s="273"/>
      <c r="Q55" s="199"/>
      <c r="R55" s="263"/>
    </row>
    <row r="56" spans="1:18" s="129" customFormat="1" ht="15.75" x14ac:dyDescent="0.5">
      <c r="A56" s="259"/>
      <c r="B56" s="125"/>
      <c r="C56" s="532"/>
      <c r="D56" s="532"/>
      <c r="E56" s="532"/>
      <c r="F56" s="533"/>
      <c r="G56" s="126"/>
      <c r="H56" s="124"/>
      <c r="I56" s="231"/>
      <c r="J56" s="195"/>
      <c r="K56" s="198"/>
      <c r="L56" s="198"/>
      <c r="M56" s="198"/>
      <c r="N56" s="198"/>
      <c r="O56" s="198"/>
      <c r="P56" s="198"/>
      <c r="Q56" s="199"/>
      <c r="R56" s="263"/>
    </row>
    <row r="57" spans="1:18" s="129" customFormat="1" ht="17.25" customHeight="1" x14ac:dyDescent="0.5">
      <c r="A57" s="259"/>
      <c r="B57" s="125"/>
      <c r="C57" s="532"/>
      <c r="D57" s="532"/>
      <c r="E57" s="532"/>
      <c r="F57" s="533"/>
      <c r="G57" s="269"/>
      <c r="H57" s="124"/>
      <c r="I57" s="231"/>
      <c r="J57" s="195"/>
      <c r="K57" s="198" t="s">
        <v>187</v>
      </c>
      <c r="L57" s="196" t="e">
        <f>AVERAGE(L50:L55)</f>
        <v>#DIV/0!</v>
      </c>
      <c r="M57" s="196" t="e">
        <f>AVERAGE(M50:M55)</f>
        <v>#DIV/0!</v>
      </c>
      <c r="N57" s="196" t="e">
        <f t="shared" ref="N57:P57" si="0">AVERAGE(N50:N55)</f>
        <v>#DIV/0!</v>
      </c>
      <c r="O57" s="196" t="e">
        <f t="shared" si="0"/>
        <v>#DIV/0!</v>
      </c>
      <c r="P57" s="196" t="e">
        <f t="shared" si="0"/>
        <v>#DIV/0!</v>
      </c>
      <c r="Q57" s="124"/>
      <c r="R57" s="263"/>
    </row>
    <row r="58" spans="1:18" x14ac:dyDescent="0.45">
      <c r="A58" s="264"/>
      <c r="B58" s="270" t="s">
        <v>211</v>
      </c>
      <c r="C58" s="122"/>
      <c r="D58" s="122"/>
      <c r="E58" s="122"/>
      <c r="F58" s="122"/>
      <c r="G58" s="122"/>
      <c r="H58" s="127"/>
      <c r="I58" s="232"/>
      <c r="J58" s="125"/>
      <c r="K58" s="126"/>
      <c r="L58" s="126"/>
      <c r="M58" s="126"/>
      <c r="N58" s="126" t="s">
        <v>198</v>
      </c>
      <c r="O58" s="126"/>
      <c r="P58" s="126"/>
      <c r="Q58" s="124"/>
      <c r="R58" s="232"/>
    </row>
    <row r="59" spans="1:18" x14ac:dyDescent="0.45">
      <c r="A59" s="264"/>
      <c r="B59" s="265"/>
      <c r="C59" s="265"/>
      <c r="D59" s="265"/>
      <c r="E59" s="265"/>
      <c r="F59" s="265"/>
      <c r="G59" s="265"/>
      <c r="H59" s="265"/>
      <c r="I59" s="232"/>
      <c r="J59" s="265"/>
      <c r="K59" s="265"/>
      <c r="L59" s="265"/>
      <c r="M59" s="265"/>
      <c r="N59" s="265"/>
      <c r="O59" s="265"/>
      <c r="P59" s="265"/>
      <c r="Q59" s="265"/>
      <c r="R59" s="232"/>
    </row>
  </sheetData>
  <mergeCells count="58">
    <mergeCell ref="B20:E20"/>
    <mergeCell ref="G1:Q5"/>
    <mergeCell ref="B9:E9"/>
    <mergeCell ref="B10:E10"/>
    <mergeCell ref="B11:E11"/>
    <mergeCell ref="B12:E12"/>
    <mergeCell ref="B13:E13"/>
    <mergeCell ref="B14:E14"/>
    <mergeCell ref="B15:E15"/>
    <mergeCell ref="B17:C17"/>
    <mergeCell ref="B18:E18"/>
    <mergeCell ref="B19:E19"/>
    <mergeCell ref="B21:E21"/>
    <mergeCell ref="B22:E22"/>
    <mergeCell ref="B23:E23"/>
    <mergeCell ref="B24:E24"/>
    <mergeCell ref="B25:E26"/>
    <mergeCell ref="N25:O25"/>
    <mergeCell ref="F26:H26"/>
    <mergeCell ref="M26:O26"/>
    <mergeCell ref="B32:E32"/>
    <mergeCell ref="F32:G32"/>
    <mergeCell ref="K32:L32"/>
    <mergeCell ref="F25:H25"/>
    <mergeCell ref="K33:L33"/>
    <mergeCell ref="D34:D36"/>
    <mergeCell ref="E34:E36"/>
    <mergeCell ref="F34:F36"/>
    <mergeCell ref="K34:L34"/>
    <mergeCell ref="K35:L35"/>
    <mergeCell ref="K36:L36"/>
    <mergeCell ref="B37:C37"/>
    <mergeCell ref="K37:L37"/>
    <mergeCell ref="B38:C38"/>
    <mergeCell ref="K38:L38"/>
    <mergeCell ref="B39:C39"/>
    <mergeCell ref="K39:L39"/>
    <mergeCell ref="B40:C40"/>
    <mergeCell ref="K40:L40"/>
    <mergeCell ref="B41:C41"/>
    <mergeCell ref="K41:L41"/>
    <mergeCell ref="B42:C42"/>
    <mergeCell ref="K42:L42"/>
    <mergeCell ref="B44:D44"/>
    <mergeCell ref="E44:F44"/>
    <mergeCell ref="B45:D45"/>
    <mergeCell ref="E45:F45"/>
    <mergeCell ref="B46:D46"/>
    <mergeCell ref="E46:F46"/>
    <mergeCell ref="C55:E57"/>
    <mergeCell ref="F55:F57"/>
    <mergeCell ref="B47:D47"/>
    <mergeCell ref="E47:F47"/>
    <mergeCell ref="L47:P47"/>
    <mergeCell ref="B48:D48"/>
    <mergeCell ref="E48:F48"/>
    <mergeCell ref="B49:D49"/>
    <mergeCell ref="E49:F49"/>
  </mergeCells>
  <dataValidations count="2">
    <dataValidation type="list" allowBlank="1" showInputMessage="1" showErrorMessage="1" sqref="F32:F33" xr:uid="{A9D24BCB-AFCF-4935-97AA-5F6A7A8833AC}">
      <formula1>$G$42:$G$46</formula1>
    </dataValidation>
    <dataValidation type="list" allowBlank="1" showInputMessage="1" showErrorMessage="1" sqref="F26" xr:uid="{C9F89D3C-4B7D-4E48-BD5D-FDA7F0437CCE}">
      <formula1>$G$47:$G$48</formula1>
    </dataValidation>
  </dataValidations>
  <pageMargins left="0.7" right="0.7" top="0.75" bottom="0.75" header="0.3" footer="0.3"/>
  <pageSetup scale="56"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F4301A-D14C-4571-81C5-16C4C80FBC76}">
          <x14:formula1>
            <xm:f>Tables!$A$3:$A$15</xm:f>
          </x14:formula1>
          <xm:sqref>N48:P48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
  <sheetViews>
    <sheetView workbookViewId="0">
      <selection activeCell="D21" sqref="D21"/>
    </sheetView>
  </sheetViews>
  <sheetFormatPr defaultRowHeight="14.25" x14ac:dyDescent="0.45"/>
  <cols>
    <col min="1" max="1" width="16" customWidth="1"/>
    <col min="2" max="2" width="18.86328125" customWidth="1"/>
    <col min="3" max="3" width="16.86328125" customWidth="1"/>
    <col min="4" max="4" width="14.59765625" customWidth="1"/>
    <col min="6" max="6" width="15.59765625" customWidth="1"/>
    <col min="7" max="7" width="23.1328125" customWidth="1"/>
  </cols>
  <sheetData>
    <row r="1" spans="1:7" x14ac:dyDescent="0.45">
      <c r="A1" s="38" t="s">
        <v>127</v>
      </c>
      <c r="B1" s="38" t="s">
        <v>128</v>
      </c>
      <c r="C1" s="38" t="s">
        <v>129</v>
      </c>
      <c r="D1" s="38" t="s">
        <v>130</v>
      </c>
      <c r="E1" s="38" t="s">
        <v>131</v>
      </c>
      <c r="F1" s="38" t="s">
        <v>132</v>
      </c>
      <c r="G1" s="38" t="s">
        <v>133</v>
      </c>
    </row>
    <row r="2" spans="1:7" x14ac:dyDescent="0.45">
      <c r="A2" s="38" t="s">
        <v>141</v>
      </c>
      <c r="B2" s="38" t="s">
        <v>135</v>
      </c>
      <c r="C2" s="38" t="s">
        <v>136</v>
      </c>
      <c r="D2" s="38" t="s">
        <v>137</v>
      </c>
      <c r="E2" s="38" t="s">
        <v>138</v>
      </c>
      <c r="F2" s="38" t="s">
        <v>139</v>
      </c>
      <c r="G2" s="38" t="s">
        <v>140</v>
      </c>
    </row>
    <row r="3" spans="1:7" x14ac:dyDescent="0.45">
      <c r="A3" s="38" t="s">
        <v>134</v>
      </c>
      <c r="B3" s="38" t="s">
        <v>142</v>
      </c>
      <c r="C3" s="38" t="s">
        <v>143</v>
      </c>
      <c r="D3" s="38" t="s">
        <v>144</v>
      </c>
      <c r="E3" s="38" t="s">
        <v>145</v>
      </c>
      <c r="F3" s="38" t="s">
        <v>146</v>
      </c>
      <c r="G3" s="38" t="s">
        <v>147</v>
      </c>
    </row>
    <row r="4" spans="1:7" x14ac:dyDescent="0.45">
      <c r="A4" s="38" t="s">
        <v>148</v>
      </c>
      <c r="B4" s="38"/>
      <c r="C4" s="38" t="s">
        <v>149</v>
      </c>
      <c r="D4" s="38" t="s">
        <v>150</v>
      </c>
      <c r="E4" s="38" t="s">
        <v>151</v>
      </c>
      <c r="F4" s="38" t="s">
        <v>152</v>
      </c>
      <c r="G4" s="38" t="s">
        <v>153</v>
      </c>
    </row>
    <row r="5" spans="1:7" x14ac:dyDescent="0.45">
      <c r="A5" s="38" t="s">
        <v>154</v>
      </c>
      <c r="B5" s="38"/>
      <c r="C5" s="38" t="s">
        <v>155</v>
      </c>
      <c r="D5" s="38" t="s">
        <v>156</v>
      </c>
      <c r="E5" s="38" t="s">
        <v>157</v>
      </c>
      <c r="F5" s="38" t="s">
        <v>158</v>
      </c>
      <c r="G5" s="38" t="s">
        <v>159</v>
      </c>
    </row>
    <row r="6" spans="1:7" x14ac:dyDescent="0.45">
      <c r="A6" s="38" t="s">
        <v>160</v>
      </c>
      <c r="B6" s="38"/>
      <c r="C6" s="38" t="s">
        <v>161</v>
      </c>
      <c r="D6" s="38" t="s">
        <v>162</v>
      </c>
      <c r="E6" s="38" t="s">
        <v>163</v>
      </c>
      <c r="F6" s="38" t="s">
        <v>164</v>
      </c>
      <c r="G6" s="38" t="s">
        <v>165</v>
      </c>
    </row>
    <row r="7" spans="1:7" x14ac:dyDescent="0.45">
      <c r="A7" s="38" t="s">
        <v>166</v>
      </c>
      <c r="B7" s="38"/>
      <c r="C7" s="38" t="s">
        <v>167</v>
      </c>
      <c r="D7" s="38" t="s">
        <v>168</v>
      </c>
      <c r="E7" s="38" t="s">
        <v>169</v>
      </c>
      <c r="F7" s="38"/>
      <c r="G7" s="38"/>
    </row>
    <row r="8" spans="1:7" x14ac:dyDescent="0.45">
      <c r="A8" s="38" t="s">
        <v>170</v>
      </c>
      <c r="B8" s="38"/>
      <c r="C8" s="38"/>
      <c r="D8" s="38"/>
      <c r="E8" s="38" t="s">
        <v>171</v>
      </c>
      <c r="F8" s="38"/>
      <c r="G8" s="38"/>
    </row>
    <row r="9" spans="1:7" x14ac:dyDescent="0.45">
      <c r="A9" s="38" t="s">
        <v>172</v>
      </c>
      <c r="B9" s="38"/>
      <c r="C9" s="38"/>
      <c r="D9" s="38"/>
      <c r="E9" s="38" t="s">
        <v>173</v>
      </c>
      <c r="F9" s="38"/>
      <c r="G9" s="38"/>
    </row>
    <row r="10" spans="1:7" x14ac:dyDescent="0.45">
      <c r="A10" s="38" t="s">
        <v>165</v>
      </c>
      <c r="B10" s="38"/>
      <c r="C10" s="38"/>
      <c r="D10" s="38"/>
      <c r="E10" s="38" t="s">
        <v>174</v>
      </c>
      <c r="F10" s="38"/>
      <c r="G10" s="38"/>
    </row>
    <row r="11" spans="1:7" x14ac:dyDescent="0.45">
      <c r="A11" s="38" t="s">
        <v>175</v>
      </c>
      <c r="B11" s="38"/>
      <c r="C11" s="38"/>
      <c r="D11" s="38"/>
      <c r="E11" s="38"/>
      <c r="F11" s="38"/>
      <c r="G11" s="38"/>
    </row>
    <row r="12" spans="1:7" x14ac:dyDescent="0.45">
      <c r="A12" s="38" t="s">
        <v>176</v>
      </c>
      <c r="B12" s="38"/>
      <c r="C12" s="38"/>
      <c r="D12" s="38"/>
      <c r="E12" s="38"/>
      <c r="F12" s="38"/>
      <c r="G12" s="38"/>
    </row>
    <row r="13" spans="1:7" x14ac:dyDescent="0.45">
      <c r="A13" s="38" t="s">
        <v>177</v>
      </c>
      <c r="B13" s="38"/>
      <c r="C13" s="38"/>
      <c r="D13" s="38"/>
      <c r="E13" s="38"/>
      <c r="F13" s="38"/>
      <c r="G13" s="38"/>
    </row>
    <row r="14" spans="1:7" x14ac:dyDescent="0.45">
      <c r="A14" s="38" t="s">
        <v>178</v>
      </c>
      <c r="B14" s="38"/>
      <c r="C14" s="38"/>
      <c r="D14" s="38"/>
      <c r="E14" s="38"/>
      <c r="F14" s="38"/>
      <c r="G14" s="38"/>
    </row>
    <row r="15" spans="1:7" x14ac:dyDescent="0.45">
      <c r="A15" s="38" t="s">
        <v>179</v>
      </c>
      <c r="B15" s="38"/>
      <c r="C15" s="38"/>
      <c r="D15" s="38"/>
      <c r="E15" s="38"/>
      <c r="F15" s="38"/>
      <c r="G15" s="38"/>
    </row>
  </sheetData>
  <sortState xmlns:xlrd2="http://schemas.microsoft.com/office/spreadsheetml/2017/richdata2" ref="A2:A1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Household Eligibility Cert.</vt:lpstr>
      <vt:lpstr>Employment Income HHMember1</vt:lpstr>
      <vt:lpstr>Employment Income HHMember 2</vt:lpstr>
      <vt:lpstr>Employment Income HHMember 3</vt:lpstr>
      <vt:lpstr>Tables</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Bombara, Justin</dc:creator>
  <cp:keywords/>
  <dc:description/>
  <cp:lastModifiedBy>Wood, Jamie</cp:lastModifiedBy>
  <cp:revision/>
  <cp:lastPrinted>2020-01-08T18:37:50Z</cp:lastPrinted>
  <dcterms:created xsi:type="dcterms:W3CDTF">2016-04-14T16:19:35Z</dcterms:created>
  <dcterms:modified xsi:type="dcterms:W3CDTF">2021-04-29T01:42:46Z</dcterms:modified>
  <cp:category/>
  <cp:contentStatus/>
</cp:coreProperties>
</file>