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880" windowHeight="6405" activeTab="0"/>
  </bookViews>
  <sheets>
    <sheet name="water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<sst xmlns="http://schemas.openxmlformats.org/spreadsheetml/2006/main" count="49" uniqueCount="46">
  <si>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lb/gal</t>
  </si>
  <si>
    <t>lb</t>
  </si>
  <si>
    <t>Btu</t>
  </si>
  <si>
    <t>Btu Input</t>
  </si>
  <si>
    <t>Water Heater Efficiency</t>
  </si>
  <si>
    <t>Delta T</t>
  </si>
  <si>
    <t>Gallons of water</t>
  </si>
  <si>
    <t>Water Cost</t>
  </si>
  <si>
    <t>Sewer Cost</t>
  </si>
  <si>
    <t xml:space="preserve">Gallons per Minute </t>
  </si>
  <si>
    <t>Gas Cost</t>
  </si>
  <si>
    <t>per therm</t>
  </si>
  <si>
    <t>per CCF</t>
  </si>
  <si>
    <t>Daily Consumption</t>
  </si>
  <si>
    <t>Days a year used</t>
  </si>
  <si>
    <t>Hours a day used</t>
  </si>
  <si>
    <t>Annual Water Consumption (gal/year))</t>
  </si>
  <si>
    <t>Converted into Water Units</t>
  </si>
  <si>
    <t>Heating Cost</t>
  </si>
  <si>
    <t>Electric Cost</t>
  </si>
  <si>
    <t>per kWh</t>
  </si>
  <si>
    <t xml:space="preserve">Combined W&amp;S Cost </t>
  </si>
  <si>
    <t>Therms or kWh Consumed</t>
  </si>
  <si>
    <t xml:space="preserve">Gas </t>
  </si>
  <si>
    <t xml:space="preserve">Electric </t>
  </si>
  <si>
    <t>Overall Cost (water, sewer &amp; gas)</t>
  </si>
  <si>
    <t>Overall Cost (water, sewer &amp; elec)</t>
  </si>
  <si>
    <t>Water &amp; Energy Cost Saving Estimate Spreadsheet</t>
  </si>
  <si>
    <t>(100 cu ft.)</t>
  </si>
  <si>
    <t>Instructions:</t>
  </si>
  <si>
    <t>Water Heating Costs:</t>
  </si>
  <si>
    <t>Water, Energy, and Sewer Rates:</t>
  </si>
  <si>
    <t xml:space="preserve">   the water entering and exiting the water heater in</t>
  </si>
  <si>
    <t xml:space="preserve">   in boxes I24 and I25</t>
  </si>
  <si>
    <t xml:space="preserve">   in yellow boxes C7-C10</t>
  </si>
  <si>
    <t xml:space="preserve">   yellow box D20</t>
  </si>
  <si>
    <r>
      <t xml:space="preserve">NOTE: </t>
    </r>
    <r>
      <rPr>
        <sz val="11"/>
        <rFont val="Arial"/>
        <family val="2"/>
      </rPr>
      <t>Enter information in the yellow boxes only!</t>
    </r>
  </si>
  <si>
    <t>1) Enter your Energy, Water and Sewer costs (per unit)</t>
  </si>
  <si>
    <t>Estimate the cost benefits of water saving devices!</t>
  </si>
  <si>
    <t>Water Saving Device</t>
  </si>
  <si>
    <t>2) Enter the flow rate of the device in yellow box A15</t>
  </si>
  <si>
    <t>3) Enter the device usage in yellow boxes B15 and C15</t>
  </si>
  <si>
    <t xml:space="preserve">4) Enter the difference in temperature (°F) between </t>
  </si>
  <si>
    <t>6) Total Water, Energy and Sewer Costs are shown</t>
  </si>
  <si>
    <t>5) Enter the water heater Efficiency (70% = 0.7)</t>
  </si>
  <si>
    <t xml:space="preserve">  in yellow box F20(gas) or F21(electric)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</si>
</sst>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&quot;$&quot;* #,##0.000_);_(&quot;$&quot;* \(#,##0.000\);_(&quot;$&quot;* &quot;-&quot;???_);_(@_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7" fillId="0" borderId="0" xfId="0" applyNumberFormat="1" applyFont="1" applyAlignment="1">
      <alignment/>
    </xf>
    <xf numFmtId="44" fontId="8" fillId="33" borderId="0" xfId="44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5">
      <selection activeCell="C9" sqref="C9"/>
    </sheetView>
  </sheetViews>
  <sheetFormatPr defaultColWidth="9.140625" defaultRowHeight="12.75"/>
  <cols>
    <col min="1" max="1" width="8.28125" style="0" customWidth="1"/>
    <col min="2" max="2" width="13.421875" style="0" customWidth="1"/>
    <col min="4" max="4" width="13.00390625" style="0" customWidth="1"/>
    <col min="5" max="5" width="12.57421875" style="0" customWidth="1"/>
    <col min="6" max="6" width="10.57421875" style="0" customWidth="1"/>
    <col min="7" max="7" width="14.57421875" style="0" customWidth="1"/>
    <col min="8" max="8" width="15.421875" style="0" customWidth="1"/>
    <col min="9" max="9" width="18.00390625" style="0" customWidth="1"/>
    <col min="10" max="10" width="16.421875" style="0" customWidth="1"/>
    <col min="11" max="11" width="11.140625" style="0" customWidth="1"/>
  </cols>
  <sheetData>
    <row r="1" ht="15.75">
      <c r="A1" s="18" t="s">
        <v>27</v>
      </c>
    </row>
    <row r="2" spans="1:9" ht="14.25" customHeight="1">
      <c r="A2" s="33" t="s">
        <v>38</v>
      </c>
      <c r="G2" s="31" t="s">
        <v>29</v>
      </c>
      <c r="H2" s="20"/>
      <c r="I2" s="21"/>
    </row>
    <row r="3" spans="1:9" ht="15" customHeight="1">
      <c r="A3" s="32" t="s">
        <v>36</v>
      </c>
      <c r="G3" s="22" t="s">
        <v>37</v>
      </c>
      <c r="H3" s="23"/>
      <c r="I3" s="24"/>
    </row>
    <row r="4" spans="7:9" ht="12.75">
      <c r="G4" s="22" t="s">
        <v>34</v>
      </c>
      <c r="H4" s="23"/>
      <c r="I4" s="24"/>
    </row>
    <row r="5" spans="1:9" ht="12.75">
      <c r="A5" s="19" t="s">
        <v>31</v>
      </c>
      <c r="G5" s="22" t="s">
        <v>40</v>
      </c>
      <c r="H5" s="23"/>
      <c r="I5" s="24"/>
    </row>
    <row r="6" spans="7:9" ht="12.75">
      <c r="G6" s="22" t="s">
        <v>41</v>
      </c>
      <c r="H6" s="23"/>
      <c r="I6" s="24"/>
    </row>
    <row r="7" spans="2:9" ht="12.75">
      <c r="B7" s="5" t="s">
        <v>10</v>
      </c>
      <c r="C7" s="14">
        <v>0.8</v>
      </c>
      <c r="D7" t="s">
        <v>11</v>
      </c>
      <c r="G7" s="22" t="s">
        <v>42</v>
      </c>
      <c r="H7" s="23"/>
      <c r="I7" s="24"/>
    </row>
    <row r="8" spans="2:9" ht="12.75">
      <c r="B8" s="5" t="s">
        <v>19</v>
      </c>
      <c r="C8" s="14">
        <v>0.065</v>
      </c>
      <c r="D8" t="s">
        <v>20</v>
      </c>
      <c r="G8" s="22" t="s">
        <v>32</v>
      </c>
      <c r="H8" s="23"/>
      <c r="I8" s="24"/>
    </row>
    <row r="9" spans="2:9" ht="12.75">
      <c r="B9" s="5" t="s">
        <v>7</v>
      </c>
      <c r="C9" s="14">
        <v>4.91</v>
      </c>
      <c r="D9" t="s">
        <v>12</v>
      </c>
      <c r="E9" t="s">
        <v>28</v>
      </c>
      <c r="G9" s="22" t="s">
        <v>35</v>
      </c>
      <c r="H9" s="23"/>
      <c r="I9" s="24"/>
    </row>
    <row r="10" spans="2:9" ht="12.75">
      <c r="B10" s="5" t="s">
        <v>8</v>
      </c>
      <c r="C10" s="14">
        <v>11.65</v>
      </c>
      <c r="D10" t="s">
        <v>12</v>
      </c>
      <c r="G10" s="22" t="s">
        <v>44</v>
      </c>
      <c r="H10" s="25"/>
      <c r="I10" s="26"/>
    </row>
    <row r="11" spans="5:9" ht="12.75">
      <c r="E11" s="1"/>
      <c r="G11" s="22" t="s">
        <v>45</v>
      </c>
      <c r="H11" s="27"/>
      <c r="I11" s="24"/>
    </row>
    <row r="12" spans="7:9" s="3" customFormat="1" ht="14.25" customHeight="1">
      <c r="G12" s="22" t="s">
        <v>43</v>
      </c>
      <c r="H12" s="23"/>
      <c r="I12" s="24"/>
    </row>
    <row r="13" spans="1:9" ht="12.75">
      <c r="A13" s="19" t="s">
        <v>39</v>
      </c>
      <c r="G13" s="28" t="s">
        <v>33</v>
      </c>
      <c r="H13" s="29"/>
      <c r="I13" s="30"/>
    </row>
    <row r="14" spans="1:10" ht="51.75" customHeight="1">
      <c r="A14" s="4" t="s">
        <v>9</v>
      </c>
      <c r="B14" s="4" t="s">
        <v>15</v>
      </c>
      <c r="C14" s="4" t="s">
        <v>14</v>
      </c>
      <c r="D14" s="4" t="s">
        <v>13</v>
      </c>
      <c r="E14" s="4" t="s">
        <v>16</v>
      </c>
      <c r="F14" s="4" t="s">
        <v>17</v>
      </c>
      <c r="G14" s="4" t="s">
        <v>7</v>
      </c>
      <c r="H14" s="4" t="s">
        <v>8</v>
      </c>
      <c r="I14" s="4" t="s">
        <v>21</v>
      </c>
      <c r="J14" s="4"/>
    </row>
    <row r="15" spans="1:9" ht="12.75">
      <c r="A15" s="16">
        <v>3.7</v>
      </c>
      <c r="B15" s="16">
        <v>2.5</v>
      </c>
      <c r="C15" s="16">
        <v>363</v>
      </c>
      <c r="D15">
        <f>(B15*60)*A15</f>
        <v>555</v>
      </c>
      <c r="E15">
        <f>A15*(B15*60)*C15</f>
        <v>201465</v>
      </c>
      <c r="F15" s="1">
        <f>E15/748</f>
        <v>269.3382352941176</v>
      </c>
      <c r="G15" s="6">
        <f>F15*C9</f>
        <v>1322.4507352941175</v>
      </c>
      <c r="H15" s="6">
        <f>F15*C9</f>
        <v>1322.4507352941175</v>
      </c>
      <c r="I15" s="6">
        <f>H15+G15</f>
        <v>2644.901470588235</v>
      </c>
    </row>
    <row r="16" spans="1:9" ht="12.75">
      <c r="A16" s="16">
        <v>4.7</v>
      </c>
      <c r="B16" s="16">
        <v>3.5</v>
      </c>
      <c r="C16" s="16">
        <v>364</v>
      </c>
      <c r="D16">
        <f>(B16*60)*A16</f>
        <v>987</v>
      </c>
      <c r="E16">
        <f>A16*(B16*60)*C16</f>
        <v>359268</v>
      </c>
      <c r="F16" s="1">
        <f>E16/748</f>
        <v>480.3048128342246</v>
      </c>
      <c r="G16" s="6">
        <f>F16*C9</f>
        <v>2358.2966310160427</v>
      </c>
      <c r="H16" s="6">
        <f>F16*C10</f>
        <v>5595.551069518717</v>
      </c>
      <c r="I16" s="6">
        <f>H16+G16</f>
        <v>7953.8477005347595</v>
      </c>
    </row>
    <row r="17" spans="1:10" s="3" customFormat="1" ht="12" customHeight="1">
      <c r="A17"/>
      <c r="B17"/>
      <c r="C17"/>
      <c r="D17"/>
      <c r="E17"/>
      <c r="F17"/>
      <c r="G17" s="1"/>
      <c r="H17" s="1"/>
      <c r="I17" s="1"/>
      <c r="J17"/>
    </row>
    <row r="18" ht="12.75">
      <c r="A18" s="19" t="s">
        <v>30</v>
      </c>
    </row>
    <row r="19" spans="1:10" ht="38.25">
      <c r="A19" s="4" t="s">
        <v>6</v>
      </c>
      <c r="B19" s="4" t="s">
        <v>0</v>
      </c>
      <c r="C19" s="4" t="s">
        <v>1</v>
      </c>
      <c r="D19" s="4" t="s">
        <v>5</v>
      </c>
      <c r="E19" s="4" t="s">
        <v>2</v>
      </c>
      <c r="F19" s="4" t="s">
        <v>4</v>
      </c>
      <c r="G19" s="4" t="s">
        <v>3</v>
      </c>
      <c r="H19" s="4" t="s">
        <v>22</v>
      </c>
      <c r="I19" s="4" t="s">
        <v>18</v>
      </c>
      <c r="J19" s="3"/>
    </row>
    <row r="20" spans="1:10" ht="12.75">
      <c r="A20">
        <f>E15</f>
        <v>201465</v>
      </c>
      <c r="B20">
        <v>8.33</v>
      </c>
      <c r="C20">
        <f>A20*B20</f>
        <v>1678203.45</v>
      </c>
      <c r="D20" s="16">
        <v>70</v>
      </c>
      <c r="E20">
        <f>D20*C20</f>
        <v>117474241.5</v>
      </c>
      <c r="F20" s="16">
        <v>0.7</v>
      </c>
      <c r="G20" s="1">
        <f>E20/F20</f>
        <v>167820345</v>
      </c>
      <c r="H20" s="1">
        <f>G20/100000</f>
        <v>1678.20345</v>
      </c>
      <c r="I20" s="2">
        <f>H20*C7</f>
        <v>1342.56276</v>
      </c>
      <c r="J20" s="7" t="s">
        <v>23</v>
      </c>
    </row>
    <row r="21" spans="1:10" ht="12.75">
      <c r="A21">
        <f>E15</f>
        <v>201465</v>
      </c>
      <c r="B21">
        <v>8.33</v>
      </c>
      <c r="C21">
        <f>A21*B21</f>
        <v>1678203.45</v>
      </c>
      <c r="D21" s="15">
        <f>D20</f>
        <v>70</v>
      </c>
      <c r="E21">
        <f>D21*C21</f>
        <v>117474241.5</v>
      </c>
      <c r="F21" s="16">
        <v>0.95</v>
      </c>
      <c r="G21" s="1">
        <f>E21/F21</f>
        <v>123657096.31578948</v>
      </c>
      <c r="H21" s="1">
        <f>G21/3413</f>
        <v>36231.20313969806</v>
      </c>
      <c r="I21" s="6">
        <f>H21*C8</f>
        <v>2355.028204080374</v>
      </c>
      <c r="J21" s="17" t="s">
        <v>24</v>
      </c>
    </row>
    <row r="24" spans="6:9" ht="15">
      <c r="F24" s="8" t="s">
        <v>25</v>
      </c>
      <c r="H24" s="9"/>
      <c r="I24" s="10">
        <f>I20+I15</f>
        <v>3987.4642305882353</v>
      </c>
    </row>
    <row r="25" spans="6:9" ht="15.75">
      <c r="F25" s="11" t="s">
        <v>26</v>
      </c>
      <c r="H25" s="12"/>
      <c r="I25" s="13">
        <f>I21+I15</f>
        <v>4999.929674668609</v>
      </c>
    </row>
    <row r="26" spans="7:9" ht="12.75">
      <c r="G26" s="1"/>
      <c r="H26" s="1"/>
      <c r="I26" s="1"/>
    </row>
    <row r="27" spans="7:9" ht="12.75">
      <c r="G27" s="1"/>
      <c r="H27" s="1"/>
      <c r="I27" s="1"/>
    </row>
    <row r="28" spans="7:9" ht="12.75">
      <c r="G28" s="1"/>
      <c r="H28" s="1"/>
      <c r="I28" s="1"/>
    </row>
    <row r="29" spans="7:9" ht="12.75">
      <c r="G29" s="1"/>
      <c r="H29" s="1"/>
      <c r="I29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Fisher-Nickel,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Fisher</dc:creator>
  <cp:keywords/>
  <dc:description/>
  <cp:lastModifiedBy>paschkp</cp:lastModifiedBy>
  <dcterms:created xsi:type="dcterms:W3CDTF">2001-03-15T21:49:40Z</dcterms:created>
  <dcterms:modified xsi:type="dcterms:W3CDTF">2013-04-12T16:57:31Z</dcterms:modified>
  <cp:category/>
  <cp:version/>
  <cp:contentType/>
  <cp:contentStatus/>
</cp:coreProperties>
</file>